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7995"/>
  </bookViews>
  <sheets>
    <sheet name="واگذار شده به ریال 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O89" i="1" l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O88" i="1"/>
  <c r="N88" i="1" s="1"/>
  <c r="M88" i="1"/>
  <c r="L88" i="1"/>
  <c r="K88" i="1"/>
  <c r="J88" i="1"/>
  <c r="I88" i="1"/>
  <c r="J90" i="1" s="1"/>
  <c r="G88" i="1"/>
  <c r="F88" i="1"/>
  <c r="E88" i="1"/>
  <c r="D88" i="1"/>
  <c r="C88" i="1"/>
  <c r="B88" i="1"/>
  <c r="A88" i="1"/>
  <c r="O87" i="1"/>
  <c r="N87" i="1"/>
  <c r="M87" i="1"/>
  <c r="L87" i="1"/>
  <c r="K87" i="1"/>
  <c r="J87" i="1"/>
  <c r="G87" i="1"/>
  <c r="E87" i="1"/>
  <c r="D87" i="1"/>
  <c r="C87" i="1"/>
  <c r="B87" i="1"/>
  <c r="A87" i="1"/>
  <c r="O86" i="1"/>
  <c r="N86" i="1"/>
  <c r="M86" i="1"/>
  <c r="L86" i="1"/>
  <c r="K86" i="1"/>
  <c r="J86" i="1"/>
  <c r="G86" i="1"/>
  <c r="E86" i="1"/>
  <c r="D86" i="1"/>
  <c r="C86" i="1"/>
  <c r="B86" i="1"/>
  <c r="A86" i="1"/>
  <c r="O85" i="1"/>
  <c r="N85" i="1"/>
  <c r="M85" i="1"/>
  <c r="L85" i="1"/>
  <c r="K85" i="1"/>
  <c r="J85" i="1"/>
  <c r="G85" i="1"/>
  <c r="E85" i="1"/>
  <c r="D85" i="1"/>
  <c r="C85" i="1"/>
  <c r="B85" i="1"/>
  <c r="A85" i="1"/>
  <c r="O84" i="1"/>
  <c r="N84" i="1"/>
  <c r="M84" i="1"/>
  <c r="L84" i="1"/>
  <c r="K84" i="1"/>
  <c r="J84" i="1"/>
  <c r="G84" i="1"/>
  <c r="E84" i="1"/>
  <c r="D84" i="1"/>
  <c r="C84" i="1"/>
  <c r="B84" i="1"/>
  <c r="A84" i="1"/>
  <c r="O83" i="1"/>
  <c r="N83" i="1"/>
  <c r="M83" i="1"/>
  <c r="L83" i="1"/>
  <c r="K83" i="1"/>
  <c r="J83" i="1"/>
  <c r="G83" i="1"/>
  <c r="H90" i="1" s="1"/>
  <c r="E83" i="1"/>
  <c r="D83" i="1"/>
  <c r="C83" i="1"/>
  <c r="B83" i="1"/>
  <c r="A83" i="1"/>
  <c r="O82" i="1"/>
  <c r="N82" i="1"/>
  <c r="M82" i="1"/>
  <c r="L82" i="1"/>
  <c r="K82" i="1"/>
  <c r="J82" i="1"/>
  <c r="E82" i="1"/>
  <c r="D82" i="1"/>
  <c r="C82" i="1"/>
  <c r="B82" i="1"/>
  <c r="A82" i="1"/>
  <c r="O81" i="1"/>
  <c r="N81" i="1"/>
  <c r="M81" i="1"/>
  <c r="L81" i="1"/>
  <c r="K81" i="1"/>
  <c r="J81" i="1"/>
  <c r="E81" i="1"/>
  <c r="D81" i="1"/>
  <c r="C81" i="1"/>
  <c r="B81" i="1"/>
  <c r="A81" i="1"/>
  <c r="O80" i="1"/>
  <c r="N80" i="1"/>
  <c r="M80" i="1"/>
  <c r="L80" i="1"/>
  <c r="K80" i="1"/>
  <c r="J80" i="1"/>
  <c r="E80" i="1"/>
  <c r="D80" i="1"/>
  <c r="C80" i="1"/>
  <c r="B80" i="1"/>
  <c r="A80" i="1"/>
  <c r="O79" i="1"/>
  <c r="N79" i="1"/>
  <c r="M79" i="1"/>
  <c r="L79" i="1"/>
  <c r="K79" i="1"/>
  <c r="J79" i="1"/>
  <c r="E79" i="1"/>
  <c r="D79" i="1"/>
  <c r="C79" i="1"/>
  <c r="B79" i="1"/>
  <c r="A79" i="1"/>
  <c r="O78" i="1"/>
  <c r="N78" i="1"/>
  <c r="M78" i="1"/>
  <c r="L78" i="1"/>
  <c r="K78" i="1"/>
  <c r="J78" i="1"/>
  <c r="E78" i="1"/>
  <c r="D78" i="1"/>
  <c r="C78" i="1"/>
  <c r="B78" i="1"/>
  <c r="A78" i="1"/>
  <c r="O77" i="1"/>
  <c r="N77" i="1"/>
  <c r="M77" i="1"/>
  <c r="L77" i="1"/>
  <c r="K77" i="1"/>
  <c r="J77" i="1"/>
  <c r="E77" i="1"/>
  <c r="D77" i="1"/>
  <c r="C77" i="1"/>
  <c r="B77" i="1"/>
  <c r="A77" i="1"/>
  <c r="O76" i="1"/>
  <c r="N76" i="1"/>
  <c r="M76" i="1"/>
  <c r="L76" i="1"/>
  <c r="K76" i="1"/>
  <c r="J76" i="1"/>
  <c r="E76" i="1"/>
  <c r="D76" i="1"/>
  <c r="C76" i="1"/>
  <c r="B76" i="1"/>
  <c r="A76" i="1"/>
  <c r="O75" i="1"/>
  <c r="N75" i="1"/>
  <c r="M75" i="1"/>
  <c r="L75" i="1"/>
  <c r="K75" i="1"/>
  <c r="J75" i="1"/>
  <c r="E75" i="1"/>
  <c r="D75" i="1"/>
  <c r="C75" i="1"/>
  <c r="B75" i="1"/>
  <c r="A75" i="1"/>
  <c r="O74" i="1"/>
  <c r="N74" i="1"/>
  <c r="M74" i="1"/>
  <c r="L74" i="1"/>
  <c r="K74" i="1"/>
  <c r="J74" i="1"/>
  <c r="E74" i="1"/>
  <c r="D74" i="1"/>
  <c r="C74" i="1"/>
  <c r="B74" i="1"/>
  <c r="A74" i="1"/>
  <c r="O73" i="1"/>
  <c r="N73" i="1"/>
  <c r="M73" i="1"/>
  <c r="L73" i="1"/>
  <c r="K73" i="1"/>
  <c r="J73" i="1"/>
  <c r="E73" i="1"/>
  <c r="D73" i="1"/>
  <c r="C73" i="1"/>
  <c r="B73" i="1"/>
  <c r="A73" i="1"/>
  <c r="O72" i="1"/>
  <c r="N72" i="1"/>
  <c r="M72" i="1"/>
  <c r="L72" i="1"/>
  <c r="K72" i="1"/>
  <c r="J72" i="1"/>
  <c r="E72" i="1"/>
  <c r="D72" i="1"/>
  <c r="C72" i="1"/>
  <c r="B72" i="1"/>
  <c r="A72" i="1"/>
  <c r="O71" i="1"/>
  <c r="N71" i="1"/>
  <c r="M71" i="1"/>
  <c r="L71" i="1"/>
  <c r="K71" i="1"/>
  <c r="J71" i="1"/>
  <c r="E71" i="1"/>
  <c r="D71" i="1"/>
  <c r="C71" i="1"/>
  <c r="B71" i="1"/>
  <c r="A71" i="1"/>
  <c r="O70" i="1"/>
  <c r="N70" i="1"/>
  <c r="M70" i="1"/>
  <c r="L70" i="1"/>
  <c r="K70" i="1"/>
  <c r="J70" i="1"/>
  <c r="E70" i="1"/>
  <c r="D70" i="1"/>
  <c r="C70" i="1"/>
  <c r="B70" i="1"/>
  <c r="A70" i="1"/>
  <c r="O69" i="1"/>
  <c r="N69" i="1"/>
  <c r="M69" i="1"/>
  <c r="L69" i="1"/>
  <c r="K69" i="1"/>
  <c r="J69" i="1"/>
  <c r="E69" i="1"/>
  <c r="D69" i="1"/>
  <c r="C69" i="1"/>
  <c r="B69" i="1"/>
  <c r="A69" i="1"/>
  <c r="O68" i="1"/>
  <c r="N68" i="1"/>
  <c r="M68" i="1"/>
  <c r="L68" i="1"/>
  <c r="K68" i="1"/>
  <c r="J68" i="1"/>
  <c r="E68" i="1"/>
  <c r="D68" i="1"/>
  <c r="C68" i="1"/>
  <c r="B68" i="1"/>
  <c r="A68" i="1"/>
  <c r="O67" i="1"/>
  <c r="N67" i="1"/>
  <c r="M67" i="1"/>
  <c r="L67" i="1"/>
  <c r="K67" i="1"/>
  <c r="J67" i="1"/>
  <c r="E67" i="1"/>
  <c r="D67" i="1"/>
  <c r="C67" i="1"/>
  <c r="B67" i="1"/>
  <c r="A67" i="1"/>
  <c r="O66" i="1"/>
  <c r="N66" i="1"/>
  <c r="M66" i="1"/>
  <c r="L66" i="1"/>
  <c r="K66" i="1"/>
  <c r="J66" i="1"/>
  <c r="E66" i="1"/>
  <c r="D66" i="1"/>
  <c r="C66" i="1"/>
  <c r="B66" i="1"/>
  <c r="A66" i="1"/>
  <c r="O65" i="1"/>
  <c r="N65" i="1"/>
  <c r="M65" i="1"/>
  <c r="L65" i="1"/>
  <c r="K65" i="1"/>
  <c r="J65" i="1"/>
  <c r="E65" i="1"/>
  <c r="D65" i="1"/>
  <c r="C65" i="1"/>
  <c r="B65" i="1"/>
  <c r="A65" i="1"/>
  <c r="O64" i="1"/>
  <c r="N64" i="1"/>
  <c r="M64" i="1"/>
  <c r="L64" i="1"/>
  <c r="K64" i="1"/>
  <c r="J64" i="1"/>
  <c r="E64" i="1"/>
  <c r="D64" i="1"/>
  <c r="C64" i="1"/>
  <c r="B64" i="1"/>
  <c r="A64" i="1"/>
  <c r="O63" i="1"/>
  <c r="N63" i="1"/>
  <c r="M63" i="1"/>
  <c r="L63" i="1"/>
  <c r="K63" i="1"/>
  <c r="J63" i="1"/>
  <c r="E63" i="1"/>
  <c r="D63" i="1"/>
  <c r="C63" i="1"/>
  <c r="B63" i="1"/>
  <c r="A63" i="1"/>
  <c r="O62" i="1"/>
  <c r="N62" i="1"/>
  <c r="M62" i="1"/>
  <c r="L62" i="1"/>
  <c r="K62" i="1"/>
  <c r="J62" i="1"/>
  <c r="E62" i="1"/>
  <c r="D62" i="1"/>
  <c r="C62" i="1"/>
  <c r="B62" i="1"/>
  <c r="A62" i="1"/>
  <c r="O61" i="1"/>
  <c r="N61" i="1"/>
  <c r="M61" i="1"/>
  <c r="L61" i="1"/>
  <c r="K61" i="1"/>
  <c r="J61" i="1"/>
  <c r="E61" i="1"/>
  <c r="D61" i="1"/>
  <c r="C61" i="1"/>
  <c r="B61" i="1"/>
  <c r="A61" i="1"/>
  <c r="O60" i="1"/>
  <c r="N60" i="1"/>
  <c r="M60" i="1"/>
  <c r="L60" i="1"/>
  <c r="K60" i="1"/>
  <c r="J60" i="1"/>
  <c r="E60" i="1"/>
  <c r="D60" i="1"/>
  <c r="C60" i="1"/>
  <c r="B60" i="1"/>
  <c r="A60" i="1"/>
  <c r="O59" i="1"/>
  <c r="N59" i="1"/>
  <c r="M59" i="1"/>
  <c r="L59" i="1"/>
  <c r="K59" i="1"/>
  <c r="J59" i="1"/>
  <c r="E59" i="1"/>
  <c r="D59" i="1"/>
  <c r="C59" i="1"/>
  <c r="B59" i="1"/>
  <c r="A59" i="1"/>
  <c r="O58" i="1"/>
  <c r="N58" i="1"/>
  <c r="M58" i="1"/>
  <c r="L58" i="1"/>
  <c r="K58" i="1"/>
  <c r="J58" i="1"/>
  <c r="E58" i="1"/>
  <c r="D58" i="1"/>
  <c r="C58" i="1"/>
  <c r="B58" i="1"/>
  <c r="A58" i="1"/>
  <c r="O57" i="1"/>
  <c r="N57" i="1"/>
  <c r="M57" i="1"/>
  <c r="L57" i="1"/>
  <c r="K57" i="1"/>
  <c r="J57" i="1"/>
  <c r="E57" i="1"/>
  <c r="D57" i="1"/>
  <c r="C57" i="1"/>
  <c r="B57" i="1"/>
  <c r="A57" i="1"/>
  <c r="O56" i="1"/>
  <c r="N56" i="1"/>
  <c r="M56" i="1"/>
  <c r="L56" i="1"/>
  <c r="K56" i="1"/>
  <c r="J56" i="1"/>
  <c r="E56" i="1"/>
  <c r="D56" i="1"/>
  <c r="C56" i="1"/>
  <c r="B56" i="1"/>
  <c r="A56" i="1"/>
  <c r="O55" i="1"/>
  <c r="N55" i="1"/>
  <c r="M55" i="1"/>
  <c r="L55" i="1"/>
  <c r="K55" i="1"/>
  <c r="J55" i="1"/>
  <c r="E55" i="1"/>
  <c r="D55" i="1"/>
  <c r="C55" i="1"/>
  <c r="B55" i="1"/>
  <c r="A55" i="1"/>
  <c r="O54" i="1"/>
  <c r="N54" i="1"/>
  <c r="M54" i="1"/>
  <c r="L54" i="1"/>
  <c r="K54" i="1"/>
  <c r="J54" i="1"/>
  <c r="E54" i="1"/>
  <c r="D54" i="1"/>
  <c r="C54" i="1"/>
  <c r="B54" i="1"/>
  <c r="A54" i="1"/>
  <c r="O53" i="1"/>
  <c r="N53" i="1"/>
  <c r="M53" i="1"/>
  <c r="L53" i="1"/>
  <c r="K53" i="1"/>
  <c r="J53" i="1"/>
  <c r="E53" i="1"/>
  <c r="D53" i="1"/>
  <c r="C53" i="1"/>
  <c r="B53" i="1"/>
  <c r="A53" i="1"/>
  <c r="O52" i="1"/>
  <c r="N52" i="1"/>
  <c r="O90" i="1" s="1"/>
  <c r="M52" i="1"/>
  <c r="N90" i="1" s="1"/>
  <c r="L52" i="1"/>
  <c r="K52" i="1"/>
  <c r="L90" i="1" s="1"/>
  <c r="J52" i="1"/>
  <c r="K90" i="1" s="1"/>
  <c r="E52" i="1"/>
  <c r="D52" i="1"/>
  <c r="C52" i="1"/>
  <c r="B52" i="1"/>
  <c r="A52" i="1"/>
  <c r="H47" i="1"/>
  <c r="K46" i="1"/>
  <c r="J46" i="1"/>
  <c r="I46" i="1"/>
  <c r="H46" i="1"/>
  <c r="G46" i="1"/>
  <c r="F46" i="1"/>
  <c r="E46" i="1"/>
  <c r="E47" i="1" s="1"/>
  <c r="D46" i="1"/>
  <c r="C46" i="1"/>
  <c r="B46" i="1"/>
  <c r="A46" i="1"/>
  <c r="L45" i="1"/>
  <c r="K45" i="1"/>
  <c r="J45" i="1"/>
  <c r="I45" i="1"/>
  <c r="D45" i="1"/>
  <c r="C45" i="1"/>
  <c r="B45" i="1"/>
  <c r="A45" i="1"/>
  <c r="L44" i="1"/>
  <c r="K44" i="1"/>
  <c r="J44" i="1"/>
  <c r="I44" i="1"/>
  <c r="D44" i="1"/>
  <c r="C44" i="1"/>
  <c r="B44" i="1"/>
  <c r="A44" i="1"/>
  <c r="L43" i="1"/>
  <c r="K43" i="1"/>
  <c r="J43" i="1"/>
  <c r="I43" i="1"/>
  <c r="D43" i="1"/>
  <c r="C43" i="1"/>
  <c r="B43" i="1"/>
  <c r="A43" i="1"/>
  <c r="L42" i="1"/>
  <c r="K42" i="1"/>
  <c r="J42" i="1"/>
  <c r="I42" i="1"/>
  <c r="D42" i="1"/>
  <c r="C42" i="1"/>
  <c r="B42" i="1"/>
  <c r="A42" i="1"/>
  <c r="L41" i="1"/>
  <c r="K41" i="1"/>
  <c r="J41" i="1"/>
  <c r="I41" i="1"/>
  <c r="D41" i="1"/>
  <c r="C41" i="1"/>
  <c r="B41" i="1"/>
  <c r="A41" i="1"/>
  <c r="L40" i="1"/>
  <c r="K40" i="1"/>
  <c r="J40" i="1"/>
  <c r="I40" i="1"/>
  <c r="D40" i="1"/>
  <c r="C40" i="1"/>
  <c r="B40" i="1"/>
  <c r="A40" i="1"/>
  <c r="L39" i="1"/>
  <c r="K39" i="1"/>
  <c r="J39" i="1"/>
  <c r="I39" i="1"/>
  <c r="D39" i="1"/>
  <c r="C39" i="1"/>
  <c r="B39" i="1"/>
  <c r="A39" i="1"/>
  <c r="L38" i="1"/>
  <c r="K38" i="1"/>
  <c r="J38" i="1"/>
  <c r="I38" i="1"/>
  <c r="D38" i="1"/>
  <c r="C38" i="1"/>
  <c r="B38" i="1"/>
  <c r="A38" i="1"/>
  <c r="L37" i="1"/>
  <c r="K37" i="1"/>
  <c r="J37" i="1"/>
  <c r="I37" i="1"/>
  <c r="D37" i="1"/>
  <c r="C37" i="1"/>
  <c r="B37" i="1"/>
  <c r="A37" i="1"/>
  <c r="L36" i="1"/>
  <c r="K36" i="1"/>
  <c r="J36" i="1"/>
  <c r="I36" i="1"/>
  <c r="D36" i="1"/>
  <c r="C36" i="1"/>
  <c r="B36" i="1"/>
  <c r="A36" i="1"/>
  <c r="L35" i="1"/>
  <c r="K35" i="1"/>
  <c r="J35" i="1"/>
  <c r="I35" i="1"/>
  <c r="D35" i="1"/>
  <c r="C35" i="1"/>
  <c r="B35" i="1"/>
  <c r="A35" i="1"/>
  <c r="L34" i="1"/>
  <c r="K34" i="1"/>
  <c r="J34" i="1"/>
  <c r="I34" i="1"/>
  <c r="D34" i="1"/>
  <c r="C34" i="1"/>
  <c r="B34" i="1"/>
  <c r="A34" i="1"/>
  <c r="L33" i="1"/>
  <c r="K33" i="1"/>
  <c r="J33" i="1"/>
  <c r="I33" i="1"/>
  <c r="D33" i="1"/>
  <c r="C33" i="1"/>
  <c r="B33" i="1"/>
  <c r="A33" i="1"/>
  <c r="L32" i="1"/>
  <c r="K32" i="1"/>
  <c r="J32" i="1"/>
  <c r="I32" i="1"/>
  <c r="D32" i="1"/>
  <c r="C32" i="1"/>
  <c r="B32" i="1"/>
  <c r="A32" i="1"/>
  <c r="L31" i="1"/>
  <c r="K31" i="1"/>
  <c r="J31" i="1"/>
  <c r="I31" i="1"/>
  <c r="D31" i="1"/>
  <c r="C31" i="1"/>
  <c r="B31" i="1"/>
  <c r="A31" i="1"/>
  <c r="L30" i="1"/>
  <c r="K30" i="1"/>
  <c r="J30" i="1"/>
  <c r="I30" i="1"/>
  <c r="D30" i="1"/>
  <c r="C30" i="1"/>
  <c r="B30" i="1"/>
  <c r="A30" i="1"/>
  <c r="L29" i="1"/>
  <c r="K29" i="1"/>
  <c r="J29" i="1"/>
  <c r="I29" i="1"/>
  <c r="D29" i="1"/>
  <c r="C29" i="1"/>
  <c r="B29" i="1"/>
  <c r="A29" i="1"/>
  <c r="L28" i="1"/>
  <c r="K28" i="1"/>
  <c r="J28" i="1"/>
  <c r="I28" i="1"/>
  <c r="D28" i="1"/>
  <c r="C28" i="1"/>
  <c r="B28" i="1"/>
  <c r="A28" i="1"/>
  <c r="L27" i="1"/>
  <c r="K27" i="1"/>
  <c r="J27" i="1"/>
  <c r="I27" i="1"/>
  <c r="D27" i="1"/>
  <c r="C27" i="1"/>
  <c r="B27" i="1"/>
  <c r="A27" i="1"/>
  <c r="L26" i="1"/>
  <c r="K26" i="1"/>
  <c r="J26" i="1"/>
  <c r="I26" i="1"/>
  <c r="D26" i="1"/>
  <c r="C26" i="1"/>
  <c r="B26" i="1"/>
  <c r="A26" i="1"/>
  <c r="L25" i="1"/>
  <c r="K25" i="1"/>
  <c r="J25" i="1"/>
  <c r="I25" i="1"/>
  <c r="D25" i="1"/>
  <c r="C25" i="1"/>
  <c r="B25" i="1"/>
  <c r="A25" i="1"/>
  <c r="L24" i="1"/>
  <c r="K24" i="1"/>
  <c r="J24" i="1"/>
  <c r="I24" i="1"/>
  <c r="D24" i="1"/>
  <c r="C24" i="1"/>
  <c r="B24" i="1"/>
  <c r="A24" i="1"/>
  <c r="L23" i="1"/>
  <c r="K23" i="1"/>
  <c r="J23" i="1"/>
  <c r="I23" i="1"/>
  <c r="D23" i="1"/>
  <c r="C23" i="1"/>
  <c r="B23" i="1"/>
  <c r="A23" i="1"/>
  <c r="L22" i="1"/>
  <c r="K22" i="1"/>
  <c r="J22" i="1"/>
  <c r="I22" i="1"/>
  <c r="D22" i="1"/>
  <c r="C22" i="1"/>
  <c r="B22" i="1"/>
  <c r="A22" i="1"/>
  <c r="L21" i="1"/>
  <c r="K21" i="1"/>
  <c r="J21" i="1"/>
  <c r="I21" i="1"/>
  <c r="D21" i="1"/>
  <c r="C21" i="1"/>
  <c r="B21" i="1"/>
  <c r="A21" i="1"/>
  <c r="L20" i="1"/>
  <c r="K20" i="1"/>
  <c r="J20" i="1"/>
  <c r="I20" i="1"/>
  <c r="D20" i="1"/>
  <c r="C20" i="1"/>
  <c r="B20" i="1"/>
  <c r="A20" i="1"/>
  <c r="L19" i="1"/>
  <c r="K19" i="1"/>
  <c r="J19" i="1"/>
  <c r="I19" i="1"/>
  <c r="D19" i="1"/>
  <c r="C19" i="1"/>
  <c r="B19" i="1"/>
  <c r="A19" i="1"/>
  <c r="L18" i="1"/>
  <c r="K18" i="1"/>
  <c r="J18" i="1"/>
  <c r="I18" i="1"/>
  <c r="D18" i="1"/>
  <c r="C18" i="1"/>
  <c r="B18" i="1"/>
  <c r="A18" i="1"/>
  <c r="L17" i="1"/>
  <c r="K17" i="1"/>
  <c r="J17" i="1"/>
  <c r="I17" i="1"/>
  <c r="D17" i="1"/>
  <c r="C17" i="1"/>
  <c r="B17" i="1"/>
  <c r="A17" i="1"/>
  <c r="L16" i="1"/>
  <c r="K16" i="1"/>
  <c r="J16" i="1"/>
  <c r="I16" i="1"/>
  <c r="D16" i="1"/>
  <c r="C16" i="1"/>
  <c r="B16" i="1"/>
  <c r="A16" i="1"/>
  <c r="L15" i="1"/>
  <c r="K15" i="1"/>
  <c r="J15" i="1"/>
  <c r="I15" i="1"/>
  <c r="D15" i="1"/>
  <c r="C15" i="1"/>
  <c r="B15" i="1"/>
  <c r="A15" i="1"/>
  <c r="L14" i="1"/>
  <c r="K14" i="1"/>
  <c r="J14" i="1"/>
  <c r="I14" i="1"/>
  <c r="D14" i="1"/>
  <c r="C14" i="1"/>
  <c r="B14" i="1"/>
  <c r="A14" i="1"/>
  <c r="L13" i="1"/>
  <c r="K13" i="1"/>
  <c r="J13" i="1"/>
  <c r="I13" i="1"/>
  <c r="D13" i="1"/>
  <c r="C13" i="1"/>
  <c r="B13" i="1"/>
  <c r="A13" i="1"/>
  <c r="L12" i="1"/>
  <c r="K12" i="1"/>
  <c r="J12" i="1"/>
  <c r="I12" i="1"/>
  <c r="D12" i="1"/>
  <c r="C12" i="1"/>
  <c r="B12" i="1"/>
  <c r="A12" i="1"/>
  <c r="L11" i="1"/>
  <c r="K11" i="1"/>
  <c r="J11" i="1"/>
  <c r="I11" i="1"/>
  <c r="D11" i="1"/>
  <c r="C11" i="1"/>
  <c r="B11" i="1"/>
  <c r="A11" i="1"/>
  <c r="L10" i="1"/>
  <c r="L47" i="1" s="1"/>
  <c r="K10" i="1"/>
  <c r="J10" i="1"/>
  <c r="I10" i="1"/>
  <c r="I47" i="1" s="1"/>
  <c r="D10" i="1"/>
  <c r="C10" i="1"/>
  <c r="B10" i="1"/>
  <c r="A10" i="1"/>
  <c r="H88" i="1" l="1"/>
  <c r="I90" i="1" s="1"/>
</calcChain>
</file>

<file path=xl/sharedStrings.xml><?xml version="1.0" encoding="utf-8"?>
<sst xmlns="http://schemas.openxmlformats.org/spreadsheetml/2006/main" count="46" uniqueCount="32">
  <si>
    <r>
      <t>شرکت:سرمایه گذاری مسکن پردیس</t>
    </r>
    <r>
      <rPr>
        <sz val="12"/>
        <rFont val="B Mitra"/>
        <charset val="178"/>
      </rPr>
      <t>(سهامی عام)</t>
    </r>
  </si>
  <si>
    <t>سرمایه ثبت شده: 600000000000</t>
  </si>
  <si>
    <r>
      <t>نماد: ث</t>
    </r>
    <r>
      <rPr>
        <sz val="12"/>
        <rFont val="B Mitra"/>
        <charset val="178"/>
      </rPr>
      <t>پردیس</t>
    </r>
  </si>
  <si>
    <t>سرمایه ثبت نشده: 0</t>
  </si>
  <si>
    <r>
      <t xml:space="preserve">کد صنعت: </t>
    </r>
    <r>
      <rPr>
        <sz val="12"/>
        <rFont val="B Mitra"/>
        <charset val="178"/>
      </rPr>
      <t>.........</t>
    </r>
    <r>
      <rPr>
        <b/>
        <sz val="12"/>
        <rFont val="B Mitra"/>
        <charset val="178"/>
      </rPr>
      <t xml:space="preserve"> </t>
    </r>
  </si>
  <si>
    <t>گزارش فعالیت ماهانه دوره منتهی به دی  1395</t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</si>
  <si>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</si>
  <si>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t>سال مالی منتهی به 1396/06/31</t>
  </si>
  <si>
    <t>پروژه های واگذار شده :</t>
  </si>
  <si>
    <t>نام پروژه</t>
  </si>
  <si>
    <t>محل پروژه</t>
  </si>
  <si>
    <t>کاربری</t>
  </si>
  <si>
    <t>واحد</t>
  </si>
  <si>
    <t>ماه دی</t>
  </si>
  <si>
    <t>از ابتدای سال مالی تا پایان ماه</t>
  </si>
  <si>
    <t>بهای تمام شده (میلیون ریال)</t>
  </si>
  <si>
    <t>متراژ فروش</t>
  </si>
  <si>
    <t>نرخ فروش (ریال)</t>
  </si>
  <si>
    <t>مبلغ فروش (میلیون ریال)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</si>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</sst>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_-* #,##0.00\-;_-* &quot;-&quot;??_-;_-@_-"/>
    <numFmt numFmtId="164" formatCode="#,##0;\(#,##0\)"/>
    <numFmt numFmtId="165" formatCode="#,###,,"/>
    <numFmt numFmtId="166" formatCode="_-* #,##0_-;_-* #,##0\-;_-* &quot;-&quot;??_-;_-@_-"/>
    <numFmt numFmtId="167" formatCode="_(* #,##0.00_);_(* \(#,##0.00\);_(* &quot;-&quot;??_);_(@_)"/>
    <numFmt numFmtId="168" formatCode="&quot;$&quot;#,##0.00_);[Red]\(&quot;$&quot;#,##0.00\)"/>
    <numFmt numFmtId="169" formatCode="0.0%"/>
    <numFmt numFmtId="170" formatCode="_-* #,##0.00_-;\-* #,##0.00_-;_-* &quot;-&quot;??_-;_-@_-"/>
    <numFmt numFmtId="171" formatCode="#,##0_ ;[Red]\(#,##0\ \)"/>
  </numFmts>
  <fonts count="34"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name val="B Mitra"/>
      <charset val="178"/>
    </font>
    <font>
      <sz val="12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sz val="12"/>
      <name val="Calibri"/>
      <family val="2"/>
      <scheme val="minor"/>
    </font>
    <font>
      <i/>
      <sz val="12"/>
      <color theme="1"/>
      <name val="B Mitra"/>
      <charset val="178"/>
    </font>
    <font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8"/>
      <name val="Calibri"/>
      <family val="2"/>
      <charset val="178"/>
    </font>
    <font>
      <sz val="12"/>
      <name val="B Traffic"/>
      <charset val="178"/>
    </font>
    <font>
      <sz val="10"/>
      <color indexed="8"/>
      <name val="Arial"/>
      <family val="2"/>
    </font>
    <font>
      <b/>
      <sz val="11"/>
      <color indexed="63"/>
      <name val="Arial"/>
      <family val="2"/>
      <charset val="178"/>
    </font>
    <font>
      <sz val="16"/>
      <name val="B Nazanin"/>
      <charset val="178"/>
    </font>
    <font>
      <sz val="12"/>
      <color indexed="60"/>
      <name val="B Zar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1">
    <xf numFmtId="0" fontId="0" fillId="0" borderId="0"/>
    <xf numFmtId="43" fontId="2" fillId="0" borderId="0" applyFon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31" applyNumberFormat="0" applyAlignment="0" applyProtection="0"/>
    <xf numFmtId="0" fontId="16" fillId="25" borderId="32" applyNumberFormat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0" borderId="33" applyNumberFormat="0" applyFill="0" applyAlignment="0" applyProtection="0"/>
    <xf numFmtId="0" fontId="20" fillId="0" borderId="34" applyNumberFormat="0" applyFill="0" applyAlignment="0" applyProtection="0"/>
    <xf numFmtId="0" fontId="21" fillId="0" borderId="35" applyNumberFormat="0" applyFill="0" applyAlignment="0" applyProtection="0"/>
    <xf numFmtId="0" fontId="21" fillId="0" borderId="0" applyNumberFormat="0" applyFill="0" applyBorder="0" applyAlignment="0" applyProtection="0"/>
    <xf numFmtId="0" fontId="22" fillId="11" borderId="31" applyNumberFormat="0" applyAlignment="0" applyProtection="0"/>
    <xf numFmtId="0" fontId="23" fillId="0" borderId="36" applyNumberFormat="0" applyFill="0" applyAlignment="0" applyProtection="0"/>
    <xf numFmtId="0" fontId="24" fillId="2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6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7" fillId="0" borderId="0">
      <alignment vertical="top"/>
    </xf>
    <xf numFmtId="0" fontId="2" fillId="0" borderId="0"/>
    <xf numFmtId="0" fontId="2" fillId="0" borderId="0"/>
    <xf numFmtId="0" fontId="2" fillId="27" borderId="37" applyNumberFormat="0" applyFont="0" applyAlignment="0" applyProtection="0"/>
    <xf numFmtId="0" fontId="28" fillId="24" borderId="3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30" fillId="0" borderId="0"/>
    <xf numFmtId="0" fontId="31" fillId="0" borderId="0" applyNumberFormat="0" applyFill="0" applyBorder="0" applyAlignment="0" applyProtection="0"/>
    <xf numFmtId="0" fontId="32" fillId="0" borderId="39" applyNumberFormat="0" applyFill="0" applyAlignment="0" applyProtection="0"/>
    <xf numFmtId="0" fontId="33" fillId="0" borderId="0" applyNumberFormat="0" applyFill="0" applyBorder="0" applyAlignment="0" applyProtection="0"/>
  </cellStyleXfs>
  <cellXfs count="86">
    <xf numFmtId="0" fontId="0" fillId="0" borderId="0" xfId="0"/>
    <xf numFmtId="164" fontId="3" fillId="0" borderId="1" xfId="0" applyNumberFormat="1" applyFont="1" applyFill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5" fontId="4" fillId="0" borderId="6" xfId="1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43" fontId="4" fillId="0" borderId="6" xfId="1" applyFont="1" applyFill="1" applyBorder="1" applyAlignment="1">
      <alignment horizontal="center" vertical="center" wrapText="1"/>
    </xf>
    <xf numFmtId="166" fontId="4" fillId="0" borderId="6" xfId="1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1" fontId="4" fillId="0" borderId="15" xfId="0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166" fontId="4" fillId="0" borderId="1" xfId="1" applyNumberFormat="1" applyFont="1" applyFill="1" applyBorder="1" applyAlignment="1">
      <alignment horizontal="center" vertical="center" wrapText="1"/>
    </xf>
    <xf numFmtId="165" fontId="4" fillId="0" borderId="16" xfId="1" applyNumberFormat="1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3" fontId="5" fillId="0" borderId="9" xfId="0" applyNumberFormat="1" applyFont="1" applyFill="1" applyBorder="1" applyAlignment="1">
      <alignment horizontal="center" vertical="center" wrapText="1"/>
    </xf>
    <xf numFmtId="165" fontId="5" fillId="0" borderId="12" xfId="1" applyNumberFormat="1" applyFont="1" applyFill="1" applyBorder="1" applyAlignment="1">
      <alignment horizontal="center" vertical="center" wrapText="1"/>
    </xf>
    <xf numFmtId="166" fontId="5" fillId="0" borderId="12" xfId="1" applyNumberFormat="1" applyFont="1" applyFill="1" applyBorder="1" applyAlignment="1">
      <alignment horizontal="center" vertical="center" wrapText="1"/>
    </xf>
    <xf numFmtId="165" fontId="5" fillId="0" borderId="13" xfId="1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4" fillId="4" borderId="17" xfId="1" applyNumberFormat="1" applyFont="1" applyFill="1" applyBorder="1" applyAlignment="1">
      <alignment horizontal="center" vertical="center" wrapText="1"/>
    </xf>
    <xf numFmtId="3" fontId="5" fillId="5" borderId="0" xfId="0" applyNumberFormat="1" applyFont="1" applyFill="1" applyBorder="1" applyAlignment="1">
      <alignment horizontal="center" vertical="center" wrapText="1"/>
    </xf>
    <xf numFmtId="166" fontId="7" fillId="0" borderId="0" xfId="1" applyNumberFormat="1" applyFont="1"/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166" fontId="5" fillId="2" borderId="9" xfId="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10" fontId="5" fillId="0" borderId="6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10" fontId="5" fillId="0" borderId="26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3" fontId="5" fillId="0" borderId="15" xfId="0" applyNumberFormat="1" applyFont="1" applyFill="1" applyBorder="1" applyAlignment="1">
      <alignment horizontal="center" vertical="center" wrapText="1"/>
    </xf>
    <xf numFmtId="10" fontId="5" fillId="0" borderId="15" xfId="0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0" fontId="5" fillId="0" borderId="28" xfId="0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5" fillId="0" borderId="16" xfId="1" applyNumberFormat="1" applyFont="1" applyFill="1" applyBorder="1" applyAlignment="1">
      <alignment horizontal="center" vertical="center" wrapText="1"/>
    </xf>
    <xf numFmtId="10" fontId="5" fillId="0" borderId="9" xfId="0" applyNumberFormat="1" applyFont="1" applyFill="1" applyBorder="1" applyAlignment="1">
      <alignment horizontal="center" vertical="center" wrapText="1"/>
    </xf>
    <xf numFmtId="165" fontId="4" fillId="0" borderId="12" xfId="1" applyNumberFormat="1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10" fontId="5" fillId="0" borderId="29" xfId="0" applyNumberFormat="1" applyFont="1" applyFill="1" applyBorder="1" applyAlignment="1">
      <alignment horizontal="center" vertical="center" wrapText="1"/>
    </xf>
    <xf numFmtId="165" fontId="4" fillId="0" borderId="13" xfId="1" applyNumberFormat="1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vertical="center"/>
    </xf>
    <xf numFmtId="0" fontId="10" fillId="0" borderId="30" xfId="0" applyFont="1" applyBorder="1" applyAlignment="1">
      <alignment horizontal="center" vertical="center"/>
    </xf>
    <xf numFmtId="0" fontId="11" fillId="0" borderId="3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0" fillId="0" borderId="3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</cellXfs>
  <cellStyles count="101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1" builtinId="3"/>
    <cellStyle name="Comma 10" xfId="29"/>
    <cellStyle name="Comma 11" xfId="30"/>
    <cellStyle name="Comma 11 2" xfId="31"/>
    <cellStyle name="Comma 12" xfId="32"/>
    <cellStyle name="Comma 13" xfId="33"/>
    <cellStyle name="Comma 14" xfId="34"/>
    <cellStyle name="Comma 15" xfId="35"/>
    <cellStyle name="Comma 16" xfId="36"/>
    <cellStyle name="Comma 17" xfId="37"/>
    <cellStyle name="Comma 2" xfId="38"/>
    <cellStyle name="Comma 2 2" xfId="39"/>
    <cellStyle name="Comma 3" xfId="40"/>
    <cellStyle name="Comma 3 2" xfId="41"/>
    <cellStyle name="Comma 4" xfId="42"/>
    <cellStyle name="Comma 5" xfId="43"/>
    <cellStyle name="Comma 6" xfId="44"/>
    <cellStyle name="Comma 7" xfId="45"/>
    <cellStyle name="Comma 8" xfId="46"/>
    <cellStyle name="Comma 9" xfId="47"/>
    <cellStyle name="Explanatory Text 2" xfId="48"/>
    <cellStyle name="Good 2" xfId="49"/>
    <cellStyle name="Heading 1 2" xfId="50"/>
    <cellStyle name="Heading 2 2" xfId="51"/>
    <cellStyle name="Heading 3 2" xfId="52"/>
    <cellStyle name="Heading 4 2" xfId="53"/>
    <cellStyle name="Input 2" xfId="54"/>
    <cellStyle name="Linked Cell 2" xfId="55"/>
    <cellStyle name="Neutral 2" xfId="56"/>
    <cellStyle name="Normal" xfId="0" builtinId="0"/>
    <cellStyle name="Normal 10" xfId="57"/>
    <cellStyle name="Normal 10 2" xfId="58"/>
    <cellStyle name="Normal 11" xfId="59"/>
    <cellStyle name="Normal 12" xfId="60"/>
    <cellStyle name="Normal 13" xfId="61"/>
    <cellStyle name="Normal 14" xfId="62"/>
    <cellStyle name="Normal 15" xfId="63"/>
    <cellStyle name="Normal 2" xfId="64"/>
    <cellStyle name="Normal 2 2" xfId="65"/>
    <cellStyle name="Normal 2 2 2" xfId="66"/>
    <cellStyle name="Normal 2 2 2 2" xfId="67"/>
    <cellStyle name="Normal 2 3" xfId="68"/>
    <cellStyle name="Normal 2 4" xfId="69"/>
    <cellStyle name="Normal 2_Sheet1" xfId="70"/>
    <cellStyle name="Normal 3" xfId="71"/>
    <cellStyle name="Normal 3 2" xfId="72"/>
    <cellStyle name="Normal 4" xfId="73"/>
    <cellStyle name="Normal 4 2" xfId="74"/>
    <cellStyle name="Normal 5" xfId="75"/>
    <cellStyle name="Normal 6" xfId="76"/>
    <cellStyle name="Normal 6 2" xfId="77"/>
    <cellStyle name="Normal 6_Sheet1" xfId="78"/>
    <cellStyle name="Normal 7" xfId="79"/>
    <cellStyle name="Normal 8" xfId="80"/>
    <cellStyle name="Normal 9" xfId="81"/>
    <cellStyle name="Note 2" xfId="82"/>
    <cellStyle name="Output 2" xfId="83"/>
    <cellStyle name="Percent 10" xfId="84"/>
    <cellStyle name="Percent 10 2" xfId="85"/>
    <cellStyle name="Percent 11" xfId="86"/>
    <cellStyle name="Percent 12" xfId="87"/>
    <cellStyle name="Percent 2" xfId="88"/>
    <cellStyle name="Percent 3" xfId="89"/>
    <cellStyle name="Percent 4" xfId="90"/>
    <cellStyle name="Percent 4 2" xfId="91"/>
    <cellStyle name="Percent 5" xfId="92"/>
    <cellStyle name="Percent 6" xfId="93"/>
    <cellStyle name="Percent 7" xfId="94"/>
    <cellStyle name="Percent 8" xfId="95"/>
    <cellStyle name="Percent 9" xfId="96"/>
    <cellStyle name="Style 1" xfId="97"/>
    <cellStyle name="Title 2" xfId="98"/>
    <cellStyle name="Total 2" xfId="99"/>
    <cellStyle name="Warning Text 2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605;&#1575;&#1604;&#1740;%20&#1608;%20&#1605;&#1606;&#1575;&#1576;&#1593;%20&#1575;&#1606;&#1587;&#1575;&#1606;&#1740;\&#1605;&#1575;&#1604;&#1740;\&#1607;&#1605;&#1578;&#1740;\&#1580;&#1593;&#1601;&#1585;&#1606;&#1688;&#1575;&#1583;\&#1705;&#1583;%20&#1575;&#1589;&#1604;&#1740;(G)%20&#1576;&#1608;&#1585;&#1587;%20&#1583;&#1740;%20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رسالی کدال بورس  "/>
      <sheetName val="تکمیل  شده به میلیون ریال"/>
      <sheetName val="واگذار شده به میلیون ریال"/>
      <sheetName val="واگذار شده به ریال "/>
      <sheetName val="تکمیل  شده به ریال "/>
      <sheetName val="صورت ریز پروژه ها"/>
      <sheetName val="تسهیم هزینه ها"/>
      <sheetName val="صورت ریز هزینه ها"/>
      <sheetName val="کل سایر درآمدها و هزینه ها"/>
      <sheetName val="مسکونی المپیک"/>
      <sheetName val="تجاری المپیک"/>
      <sheetName val="عتیق"/>
      <sheetName val="تهرانپارس"/>
      <sheetName val="یاقوت"/>
      <sheetName val="گلایل"/>
      <sheetName val="یاسمن"/>
      <sheetName val="آفتاب ومهتاب"/>
      <sheetName val="مروارید"/>
      <sheetName val="نگین"/>
      <sheetName val="گل رز"/>
      <sheetName val="گل پونه"/>
      <sheetName val="گل یخ"/>
      <sheetName val="سپید 1"/>
      <sheetName val="سپید2"/>
      <sheetName val="نیلوفر1"/>
      <sheetName val="نیلوفر2"/>
      <sheetName val="ویلایی سروستان"/>
      <sheetName val="ویونا"/>
      <sheetName val="رویان"/>
      <sheetName val="ترنج"/>
      <sheetName val="فاز2سمنان"/>
      <sheetName val="فاز3تجاری"/>
      <sheetName val="فاز3اداری"/>
      <sheetName val="فاز3مسکونی"/>
      <sheetName val="لادن"/>
      <sheetName val="امید"/>
      <sheetName val="کلارآباد"/>
      <sheetName val="2621واحدی"/>
      <sheetName val="ریز2621واحدی"/>
      <sheetName val="3474واحدی"/>
      <sheetName val="ریز3474واحدی"/>
      <sheetName val="کوهک"/>
      <sheetName val="ارکید1"/>
      <sheetName val="ارکید2"/>
      <sheetName val="گلبرگ1"/>
      <sheetName val="گلبرگ2"/>
      <sheetName val="کوهسار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 xml:space="preserve"> مسکونی پردیس المپیک</v>
          </cell>
          <cell r="D6" t="str">
            <v>تهران</v>
          </cell>
          <cell r="E6">
            <v>22827</v>
          </cell>
          <cell r="F6">
            <v>0.5</v>
          </cell>
          <cell r="G6">
            <v>194</v>
          </cell>
          <cell r="H6" t="str">
            <v>مسکونی</v>
          </cell>
          <cell r="J6">
            <v>1035989980191</v>
          </cell>
          <cell r="P6">
            <v>0.6667805538154632</v>
          </cell>
          <cell r="R6">
            <v>-429463552897</v>
          </cell>
          <cell r="Z6">
            <v>1150488685643.2205</v>
          </cell>
          <cell r="AE6">
            <v>335595412480.02197</v>
          </cell>
          <cell r="AG6">
            <v>8924767844.1350708</v>
          </cell>
          <cell r="AT6">
            <v>109.6</v>
          </cell>
          <cell r="AU6">
            <v>5241904058</v>
          </cell>
          <cell r="AV6">
            <v>10455420724.237305</v>
          </cell>
        </row>
        <row r="7">
          <cell r="C7" t="str">
            <v>تجاری  پردیس المپیک</v>
          </cell>
          <cell r="D7" t="str">
            <v>تهران</v>
          </cell>
          <cell r="E7">
            <v>883</v>
          </cell>
          <cell r="F7">
            <v>0.5</v>
          </cell>
          <cell r="G7">
            <v>12</v>
          </cell>
          <cell r="H7" t="str">
            <v>تجاری</v>
          </cell>
          <cell r="J7">
            <v>53488500000</v>
          </cell>
          <cell r="P7">
            <v>0.03</v>
          </cell>
          <cell r="Z7">
            <v>38196017158</v>
          </cell>
          <cell r="AE7">
            <v>0</v>
          </cell>
          <cell r="AG7">
            <v>0</v>
          </cell>
          <cell r="AU7">
            <v>0</v>
          </cell>
          <cell r="AV7">
            <v>0</v>
          </cell>
        </row>
        <row r="8">
          <cell r="C8" t="str">
            <v>اداری وتجاری  عتیق</v>
          </cell>
          <cell r="D8" t="str">
            <v>تهران</v>
          </cell>
          <cell r="E8">
            <v>788</v>
          </cell>
          <cell r="F8">
            <v>0.35</v>
          </cell>
          <cell r="G8">
            <v>22</v>
          </cell>
          <cell r="H8" t="str">
            <v>اداری-تجاری</v>
          </cell>
          <cell r="J8">
            <v>84423246000</v>
          </cell>
          <cell r="P8">
            <v>0.68666318118256675</v>
          </cell>
          <cell r="R8">
            <v>-13692694127</v>
          </cell>
          <cell r="Z8">
            <v>73546753130.585709</v>
          </cell>
          <cell r="AE8">
            <v>0</v>
          </cell>
          <cell r="AG8">
            <v>0</v>
          </cell>
          <cell r="AU8">
            <v>0</v>
          </cell>
          <cell r="AV8">
            <v>0</v>
          </cell>
        </row>
        <row r="9">
          <cell r="C9" t="str">
            <v xml:space="preserve"> اداری وتجاری سپهر تهرانپارس</v>
          </cell>
          <cell r="D9" t="str">
            <v>تهران</v>
          </cell>
          <cell r="E9">
            <v>3164</v>
          </cell>
          <cell r="F9">
            <v>0.35</v>
          </cell>
          <cell r="G9">
            <v>33</v>
          </cell>
          <cell r="H9" t="str">
            <v>اداری وتجاری</v>
          </cell>
          <cell r="J9">
            <v>524091246000</v>
          </cell>
          <cell r="P9">
            <v>0.37659999999999999</v>
          </cell>
          <cell r="R9">
            <v>-14189033994</v>
          </cell>
          <cell r="Z9">
            <v>525864156263.40021</v>
          </cell>
          <cell r="AE9">
            <v>0</v>
          </cell>
          <cell r="AG9">
            <v>0</v>
          </cell>
          <cell r="AU9">
            <v>0</v>
          </cell>
          <cell r="AV9">
            <v>0</v>
          </cell>
        </row>
        <row r="10">
          <cell r="C10" t="str">
            <v xml:space="preserve">پروژه مسکونی ویلایی ساحل کلارآباد </v>
          </cell>
          <cell r="D10" t="str">
            <v>شمال</v>
          </cell>
          <cell r="E10">
            <v>30009</v>
          </cell>
          <cell r="F10">
            <v>1</v>
          </cell>
          <cell r="G10">
            <v>49</v>
          </cell>
          <cell r="H10" t="str">
            <v>ویلایی
مسکونی</v>
          </cell>
          <cell r="J10">
            <v>573341000000</v>
          </cell>
          <cell r="P10">
            <v>0.14099999999999999</v>
          </cell>
          <cell r="Z10">
            <v>165824560005.15921</v>
          </cell>
          <cell r="AE10">
            <v>0</v>
          </cell>
          <cell r="AG10">
            <v>0</v>
          </cell>
          <cell r="AU10">
            <v>0</v>
          </cell>
          <cell r="AV10">
            <v>0</v>
          </cell>
        </row>
        <row r="11">
          <cell r="C11" t="str">
            <v>رز پردیس - مشارکتی</v>
          </cell>
          <cell r="D11" t="str">
            <v>پردیس</v>
          </cell>
          <cell r="E11">
            <v>1612</v>
          </cell>
          <cell r="F11">
            <v>0.49</v>
          </cell>
          <cell r="G11">
            <v>21</v>
          </cell>
          <cell r="H11" t="str">
            <v>مسکونی</v>
          </cell>
          <cell r="J11">
            <v>11196522221</v>
          </cell>
          <cell r="P11">
            <v>0.99009999999999998</v>
          </cell>
          <cell r="Z11">
            <v>10199397057.098602</v>
          </cell>
          <cell r="AE11">
            <v>7908360555</v>
          </cell>
          <cell r="AG11">
            <v>3122988028.0573864</v>
          </cell>
          <cell r="AT11">
            <v>0</v>
          </cell>
          <cell r="AU11">
            <v>0</v>
          </cell>
          <cell r="AV11">
            <v>1724680750.0967941</v>
          </cell>
        </row>
        <row r="12">
          <cell r="C12" t="str">
            <v>پونه پردیس  - مشارکتی</v>
          </cell>
          <cell r="D12" t="str">
            <v>پردیس</v>
          </cell>
          <cell r="E12">
            <v>2982.84</v>
          </cell>
          <cell r="F12">
            <v>0.42</v>
          </cell>
          <cell r="G12">
            <v>37</v>
          </cell>
          <cell r="H12" t="str">
            <v>مسکونی</v>
          </cell>
          <cell r="J12">
            <v>19253537488</v>
          </cell>
          <cell r="P12">
            <v>0.75019999999999998</v>
          </cell>
          <cell r="Z12">
            <v>19213882103.782059</v>
          </cell>
          <cell r="AE12">
            <v>11559497558</v>
          </cell>
          <cell r="AG12">
            <v>3561275376.2685509</v>
          </cell>
          <cell r="AT12">
            <v>0</v>
          </cell>
          <cell r="AU12">
            <v>0</v>
          </cell>
          <cell r="AV12">
            <v>10635806425.861404</v>
          </cell>
        </row>
        <row r="13">
          <cell r="C13" t="str">
            <v>گل یخ پردیس  - مشارکتی</v>
          </cell>
          <cell r="D13" t="str">
            <v>پردیس</v>
          </cell>
          <cell r="E13">
            <v>2278</v>
          </cell>
          <cell r="F13">
            <v>0.42</v>
          </cell>
          <cell r="G13">
            <v>30</v>
          </cell>
          <cell r="H13" t="str">
            <v>مسکونی</v>
          </cell>
          <cell r="J13">
            <v>16465510148</v>
          </cell>
          <cell r="P13">
            <v>0.99819999999999998</v>
          </cell>
          <cell r="Z13">
            <v>14420463562.335432</v>
          </cell>
          <cell r="AE13">
            <v>13377479523</v>
          </cell>
          <cell r="AG13">
            <v>3032995748.7666721</v>
          </cell>
          <cell r="AT13">
            <v>0</v>
          </cell>
          <cell r="AU13">
            <v>0</v>
          </cell>
          <cell r="AV13">
            <v>187687678.76799774</v>
          </cell>
        </row>
        <row r="14">
          <cell r="C14" t="str">
            <v>سپید 1  - مشارکتی</v>
          </cell>
          <cell r="D14" t="str">
            <v>پردیس</v>
          </cell>
          <cell r="E14">
            <v>343.26</v>
          </cell>
          <cell r="F14">
            <v>1</v>
          </cell>
          <cell r="G14">
            <v>4</v>
          </cell>
          <cell r="H14" t="str">
            <v>تجاری</v>
          </cell>
          <cell r="J14">
            <v>14241428634</v>
          </cell>
          <cell r="P14">
            <v>1</v>
          </cell>
          <cell r="Z14">
            <v>13087972057</v>
          </cell>
          <cell r="AE14">
            <v>14241428634</v>
          </cell>
          <cell r="AG14">
            <v>0</v>
          </cell>
          <cell r="AT14">
            <v>0</v>
          </cell>
          <cell r="AU14">
            <v>0</v>
          </cell>
          <cell r="AV14">
            <v>0</v>
          </cell>
        </row>
        <row r="15">
          <cell r="C15" t="str">
            <v>سپید2  - مشارکتی</v>
          </cell>
          <cell r="D15" t="str">
            <v>پردیس</v>
          </cell>
          <cell r="E15">
            <v>857.32</v>
          </cell>
          <cell r="F15">
            <v>1</v>
          </cell>
          <cell r="G15">
            <v>19</v>
          </cell>
          <cell r="H15" t="str">
            <v>تجاری</v>
          </cell>
          <cell r="J15">
            <v>19443000000</v>
          </cell>
          <cell r="P15">
            <v>0.99009999999999998</v>
          </cell>
          <cell r="Z15">
            <v>18471914461.627724</v>
          </cell>
          <cell r="AE15">
            <v>4693294357</v>
          </cell>
          <cell r="AG15">
            <v>1414273283.554285</v>
          </cell>
          <cell r="AT15">
            <v>0</v>
          </cell>
          <cell r="AU15">
            <v>0</v>
          </cell>
          <cell r="AV15">
            <v>929045348</v>
          </cell>
        </row>
        <row r="16">
          <cell r="C16" t="str">
            <v>نیلوفر 2  - مشارکتی</v>
          </cell>
          <cell r="D16" t="str">
            <v>پردیس</v>
          </cell>
          <cell r="E16">
            <v>2429</v>
          </cell>
          <cell r="F16">
            <v>0.28000000000000003</v>
          </cell>
          <cell r="G16">
            <v>22</v>
          </cell>
          <cell r="H16" t="str">
            <v>مسکونی</v>
          </cell>
          <cell r="J16">
            <v>9616080208</v>
          </cell>
          <cell r="P16">
            <v>1</v>
          </cell>
          <cell r="Z16">
            <v>9616080208</v>
          </cell>
          <cell r="AE16">
            <v>9616080208</v>
          </cell>
          <cell r="AG16">
            <v>0</v>
          </cell>
          <cell r="AU16">
            <v>0</v>
          </cell>
          <cell r="AV16">
            <v>0</v>
          </cell>
        </row>
        <row r="17">
          <cell r="C17" t="str">
            <v>نیلوفر1  - مشارکتی</v>
          </cell>
          <cell r="D17" t="str">
            <v>پردیس</v>
          </cell>
          <cell r="E17">
            <v>15069</v>
          </cell>
          <cell r="F17">
            <v>1</v>
          </cell>
          <cell r="G17">
            <v>200</v>
          </cell>
          <cell r="H17" t="str">
            <v>مسکونی</v>
          </cell>
          <cell r="J17">
            <v>252061000000</v>
          </cell>
          <cell r="P17">
            <v>0.36363242640243337</v>
          </cell>
          <cell r="Z17">
            <v>96378945457.157333</v>
          </cell>
          <cell r="AE17">
            <v>33329273183</v>
          </cell>
          <cell r="AG17">
            <v>4012436049.1624603</v>
          </cell>
          <cell r="AT17">
            <v>0</v>
          </cell>
          <cell r="AU17">
            <v>0</v>
          </cell>
          <cell r="AV17">
            <v>5625432430.165657</v>
          </cell>
        </row>
        <row r="18">
          <cell r="C18" t="str">
            <v>تجاری امید - مشارکتی</v>
          </cell>
          <cell r="D18" t="str">
            <v>پردیس</v>
          </cell>
          <cell r="E18">
            <v>799</v>
          </cell>
          <cell r="F18">
            <v>1</v>
          </cell>
          <cell r="G18">
            <v>21</v>
          </cell>
          <cell r="H18" t="str">
            <v>تجاری</v>
          </cell>
          <cell r="J18">
            <v>4006045039</v>
          </cell>
          <cell r="P18">
            <v>1</v>
          </cell>
          <cell r="Z18">
            <v>4006045039</v>
          </cell>
          <cell r="AE18">
            <v>3675383374</v>
          </cell>
          <cell r="AG18">
            <v>1.6207695007324219E-2</v>
          </cell>
          <cell r="AT18">
            <v>0</v>
          </cell>
          <cell r="AU18">
            <v>0</v>
          </cell>
          <cell r="AV18">
            <v>0</v>
          </cell>
        </row>
        <row r="19">
          <cell r="C19" t="str">
            <v>پروژه ویلایی تجاری آفتاب رویان</v>
          </cell>
          <cell r="D19" t="str">
            <v>پردیس</v>
          </cell>
          <cell r="E19">
            <v>21867</v>
          </cell>
          <cell r="F19">
            <v>1</v>
          </cell>
          <cell r="G19">
            <v>67</v>
          </cell>
          <cell r="H19" t="str">
            <v>ویلایی وتجاری</v>
          </cell>
          <cell r="J19">
            <v>478279990876</v>
          </cell>
          <cell r="P19">
            <v>0.11132652058796591</v>
          </cell>
          <cell r="Z19">
            <v>111009023412.85138</v>
          </cell>
          <cell r="AE19">
            <v>0</v>
          </cell>
          <cell r="AG19">
            <v>0</v>
          </cell>
          <cell r="AV19">
            <v>0</v>
          </cell>
        </row>
        <row r="20">
          <cell r="C20" t="str">
            <v>ویلایی سروستان مشارکتی</v>
          </cell>
          <cell r="D20" t="str">
            <v>پردیس</v>
          </cell>
          <cell r="E20">
            <v>7025</v>
          </cell>
          <cell r="F20">
            <v>1</v>
          </cell>
          <cell r="G20">
            <v>40</v>
          </cell>
          <cell r="H20" t="str">
            <v>ویلایی</v>
          </cell>
          <cell r="J20">
            <v>18188146440</v>
          </cell>
          <cell r="P20">
            <v>0.82199999999999995</v>
          </cell>
          <cell r="Z20">
            <v>17883934015.269009</v>
          </cell>
          <cell r="AE20">
            <v>1629049538</v>
          </cell>
          <cell r="AG20">
            <v>882809707.29014874</v>
          </cell>
          <cell r="AT20">
            <v>0</v>
          </cell>
          <cell r="AU20">
            <v>0</v>
          </cell>
          <cell r="AV20">
            <v>2325415083.3250008</v>
          </cell>
        </row>
        <row r="21">
          <cell r="C21" t="str">
            <v>پردیس ترنج شاهین شمالی  - مشارکتی</v>
          </cell>
          <cell r="D21" t="str">
            <v>تهران</v>
          </cell>
          <cell r="E21">
            <v>9214</v>
          </cell>
          <cell r="F21">
            <v>0.6</v>
          </cell>
          <cell r="G21">
            <v>60</v>
          </cell>
          <cell r="J21">
            <v>624728762168</v>
          </cell>
          <cell r="P21">
            <v>0.1017</v>
          </cell>
          <cell r="Z21">
            <v>70007558700.200027</v>
          </cell>
          <cell r="AE21">
            <v>0</v>
          </cell>
          <cell r="AG21">
            <v>0</v>
          </cell>
          <cell r="AV21">
            <v>0</v>
          </cell>
        </row>
        <row r="22">
          <cell r="C22" t="str">
            <v>پروژه تجاری کوهسار-مشارکتی</v>
          </cell>
          <cell r="D22" t="str">
            <v>پردیس</v>
          </cell>
          <cell r="E22">
            <v>6350</v>
          </cell>
          <cell r="F22">
            <v>0.5</v>
          </cell>
          <cell r="G22">
            <v>157</v>
          </cell>
          <cell r="J22">
            <v>400000000000</v>
          </cell>
          <cell r="P22">
            <v>0.20200000000000001</v>
          </cell>
          <cell r="Z22">
            <v>109273768293.99886</v>
          </cell>
          <cell r="AE22">
            <v>0</v>
          </cell>
          <cell r="AG22">
            <v>0</v>
          </cell>
          <cell r="AV22">
            <v>0</v>
          </cell>
        </row>
        <row r="24">
          <cell r="C24" t="str">
            <v>ویونا</v>
          </cell>
          <cell r="D24" t="str">
            <v>پردیس</v>
          </cell>
          <cell r="E24">
            <v>597.82500000000005</v>
          </cell>
          <cell r="F24">
            <v>0.5</v>
          </cell>
          <cell r="G24">
            <v>18</v>
          </cell>
          <cell r="H24" t="str">
            <v>تجاری</v>
          </cell>
          <cell r="J24">
            <v>4094000000</v>
          </cell>
          <cell r="P24">
            <v>1</v>
          </cell>
          <cell r="Z24">
            <v>4094000000</v>
          </cell>
          <cell r="AE24">
            <v>3952756743.6129298</v>
          </cell>
          <cell r="AG24">
            <v>-0.41885137557983398</v>
          </cell>
          <cell r="AU24">
            <v>0</v>
          </cell>
          <cell r="AV24">
            <v>0</v>
          </cell>
        </row>
        <row r="25">
          <cell r="C25" t="str">
            <v>تجاری یاقوت</v>
          </cell>
          <cell r="D25" t="str">
            <v>پردیس</v>
          </cell>
          <cell r="E25">
            <v>4423</v>
          </cell>
          <cell r="F25">
            <v>1</v>
          </cell>
          <cell r="G25">
            <v>66</v>
          </cell>
          <cell r="H25" t="str">
            <v>تجاری</v>
          </cell>
          <cell r="J25">
            <v>97112316353</v>
          </cell>
          <cell r="P25">
            <v>0.99990000000000001</v>
          </cell>
          <cell r="Z25">
            <v>96962922240.069733</v>
          </cell>
          <cell r="AE25">
            <v>61708638179</v>
          </cell>
          <cell r="AG25">
            <v>1064694366.6860352</v>
          </cell>
          <cell r="AT25">
            <v>0</v>
          </cell>
          <cell r="AU25">
            <v>0</v>
          </cell>
          <cell r="AV25">
            <v>506498365.40106201</v>
          </cell>
        </row>
        <row r="26">
          <cell r="C26" t="str">
            <v xml:space="preserve"> مسکونی گلایل</v>
          </cell>
          <cell r="D26" t="str">
            <v>پردیس</v>
          </cell>
          <cell r="E26">
            <v>7863.99</v>
          </cell>
          <cell r="F26">
            <v>1</v>
          </cell>
          <cell r="G26">
            <v>105</v>
          </cell>
          <cell r="H26" t="str">
            <v>مسکونی</v>
          </cell>
          <cell r="J26">
            <v>126454832105</v>
          </cell>
          <cell r="P26">
            <v>0.93200000000000005</v>
          </cell>
          <cell r="Z26">
            <v>117221334285.17845</v>
          </cell>
          <cell r="AE26">
            <v>116564096771</v>
          </cell>
          <cell r="AG26">
            <v>1349206125.7941895</v>
          </cell>
          <cell r="AT26">
            <v>0</v>
          </cell>
          <cell r="AU26">
            <v>0</v>
          </cell>
          <cell r="AV26">
            <v>1810124711.2645874</v>
          </cell>
        </row>
        <row r="27">
          <cell r="C27" t="str">
            <v>مسکونی یاسمن</v>
          </cell>
          <cell r="D27" t="str">
            <v>پردیس</v>
          </cell>
          <cell r="E27">
            <v>6438.8</v>
          </cell>
          <cell r="F27">
            <v>1</v>
          </cell>
          <cell r="G27">
            <v>86</v>
          </cell>
          <cell r="H27" t="str">
            <v>مسکونی</v>
          </cell>
          <cell r="J27">
            <v>100132886232</v>
          </cell>
          <cell r="P27">
            <v>0.98199999999999998</v>
          </cell>
          <cell r="Z27">
            <v>97682262656.595215</v>
          </cell>
          <cell r="AE27">
            <v>97694234836</v>
          </cell>
          <cell r="AG27">
            <v>639313755.00868225</v>
          </cell>
          <cell r="AT27">
            <v>0</v>
          </cell>
          <cell r="AU27">
            <v>0</v>
          </cell>
          <cell r="AV27">
            <v>607093413.51530457</v>
          </cell>
        </row>
        <row r="28">
          <cell r="C28" t="str">
            <v>تجاری آفتاب ومهتاب</v>
          </cell>
          <cell r="D28" t="str">
            <v>پردیس</v>
          </cell>
          <cell r="E28">
            <v>800</v>
          </cell>
          <cell r="F28">
            <v>1</v>
          </cell>
          <cell r="G28">
            <v>22</v>
          </cell>
          <cell r="H28" t="str">
            <v>تجاری</v>
          </cell>
          <cell r="J28">
            <v>8796977535</v>
          </cell>
          <cell r="P28">
            <v>1</v>
          </cell>
          <cell r="Z28">
            <v>8796977535</v>
          </cell>
          <cell r="AE28">
            <v>8794214500</v>
          </cell>
          <cell r="AG28">
            <v>2763035</v>
          </cell>
          <cell r="AT28">
            <v>0</v>
          </cell>
          <cell r="AU28">
            <v>0</v>
          </cell>
          <cell r="AV28">
            <v>0</v>
          </cell>
        </row>
        <row r="29">
          <cell r="C29" t="str">
            <v>تجاری مروارید</v>
          </cell>
          <cell r="D29" t="str">
            <v>پردیس</v>
          </cell>
          <cell r="E29">
            <v>4852.4800000000005</v>
          </cell>
          <cell r="F29">
            <v>1</v>
          </cell>
          <cell r="G29">
            <v>99</v>
          </cell>
          <cell r="H29" t="str">
            <v>تجاری</v>
          </cell>
          <cell r="J29">
            <v>286284636389</v>
          </cell>
          <cell r="P29">
            <v>0.4088</v>
          </cell>
          <cell r="Z29">
            <v>131495666931.74304</v>
          </cell>
          <cell r="AE29">
            <v>0</v>
          </cell>
          <cell r="AG29">
            <v>0</v>
          </cell>
          <cell r="AT29">
            <v>0</v>
          </cell>
          <cell r="AU29">
            <v>0</v>
          </cell>
          <cell r="AV29">
            <v>0</v>
          </cell>
        </row>
        <row r="30">
          <cell r="C30" t="str">
            <v>مسکونی نگین</v>
          </cell>
          <cell r="D30" t="str">
            <v>پردیس</v>
          </cell>
          <cell r="E30">
            <v>15984.8</v>
          </cell>
          <cell r="F30">
            <v>1</v>
          </cell>
          <cell r="G30">
            <v>168</v>
          </cell>
          <cell r="H30" t="str">
            <v>مسکونی</v>
          </cell>
          <cell r="J30">
            <v>215144510680</v>
          </cell>
          <cell r="P30">
            <v>0.99991570205219993</v>
          </cell>
          <cell r="Z30">
            <v>215126949789.71149</v>
          </cell>
          <cell r="AE30">
            <v>228284228133</v>
          </cell>
          <cell r="AG30">
            <v>-14097907823.565521</v>
          </cell>
          <cell r="AT30">
            <v>120.1</v>
          </cell>
          <cell r="AU30">
            <v>2821412594</v>
          </cell>
          <cell r="AV30">
            <v>5437778281.7712402</v>
          </cell>
        </row>
        <row r="31">
          <cell r="C31" t="str">
            <v>مهر 2621واحدی</v>
          </cell>
          <cell r="D31" t="str">
            <v>پردیس</v>
          </cell>
          <cell r="E31">
            <v>240685</v>
          </cell>
          <cell r="F31">
            <v>1</v>
          </cell>
          <cell r="G31">
            <v>2621</v>
          </cell>
          <cell r="H31" t="str">
            <v>مسکونی</v>
          </cell>
          <cell r="J31">
            <v>1225080726067</v>
          </cell>
          <cell r="P31">
            <v>0.99801701704583323</v>
          </cell>
          <cell r="Z31">
            <v>1222772902435</v>
          </cell>
          <cell r="AE31">
            <v>1222651411870</v>
          </cell>
          <cell r="AG31">
            <v>-0.26904296875</v>
          </cell>
          <cell r="AU31">
            <v>0</v>
          </cell>
          <cell r="AV31">
            <v>0</v>
          </cell>
        </row>
        <row r="32">
          <cell r="C32" t="str">
            <v>مهر3474 واحدی</v>
          </cell>
          <cell r="D32" t="str">
            <v>پردیس</v>
          </cell>
          <cell r="E32">
            <v>340985</v>
          </cell>
          <cell r="F32">
            <v>1</v>
          </cell>
          <cell r="G32">
            <v>3474</v>
          </cell>
          <cell r="H32" t="str">
            <v>مسکونی</v>
          </cell>
          <cell r="J32">
            <v>1599196835849</v>
          </cell>
          <cell r="P32">
            <v>0.99649173387569723</v>
          </cell>
          <cell r="Z32">
            <v>1593882506249.5264</v>
          </cell>
          <cell r="AE32">
            <v>1591703058046</v>
          </cell>
          <cell r="AG32">
            <v>1883369717.6987305</v>
          </cell>
          <cell r="AU32">
            <v>0</v>
          </cell>
          <cell r="AV32">
            <v>2543696913.2973633</v>
          </cell>
        </row>
        <row r="33">
          <cell r="C33" t="str">
            <v>فاز دو پارک سمنان</v>
          </cell>
          <cell r="D33" t="str">
            <v xml:space="preserve">سمنان </v>
          </cell>
          <cell r="E33">
            <v>4855</v>
          </cell>
          <cell r="F33">
            <v>1</v>
          </cell>
          <cell r="G33">
            <v>55</v>
          </cell>
          <cell r="H33" t="str">
            <v>مسکونی</v>
          </cell>
          <cell r="J33">
            <v>40225533038</v>
          </cell>
          <cell r="P33">
            <v>1</v>
          </cell>
          <cell r="Z33">
            <v>40225533038</v>
          </cell>
          <cell r="AE33">
            <v>38602012297</v>
          </cell>
          <cell r="AG33">
            <v>494140224.33475494</v>
          </cell>
          <cell r="AT33">
            <v>59.64</v>
          </cell>
          <cell r="AU33">
            <v>948300000</v>
          </cell>
          <cell r="AV33">
            <v>948300000</v>
          </cell>
        </row>
        <row r="34">
          <cell r="C34" t="str">
            <v>فاز سه پارک تجاری سمنان</v>
          </cell>
          <cell r="D34" t="str">
            <v xml:space="preserve">سمنان </v>
          </cell>
          <cell r="E34">
            <v>762.66</v>
          </cell>
          <cell r="F34">
            <v>1</v>
          </cell>
          <cell r="G34">
            <v>13</v>
          </cell>
          <cell r="H34" t="str">
            <v>تجاری</v>
          </cell>
          <cell r="J34">
            <v>7330553457</v>
          </cell>
          <cell r="P34">
            <v>0.99985159137898194</v>
          </cell>
          <cell r="Z34">
            <v>7329491759</v>
          </cell>
          <cell r="AE34">
            <v>7065179616.05303</v>
          </cell>
          <cell r="AG34">
            <v>0.21621990203857422</v>
          </cell>
          <cell r="AT34">
            <v>0</v>
          </cell>
          <cell r="AU34">
            <v>0</v>
          </cell>
          <cell r="AV34">
            <v>0</v>
          </cell>
        </row>
        <row r="35">
          <cell r="C35" t="str">
            <v>فاز سه پارک اداری سمنان</v>
          </cell>
          <cell r="D35" t="str">
            <v xml:space="preserve">سمنان </v>
          </cell>
          <cell r="E35">
            <v>375.3</v>
          </cell>
          <cell r="F35">
            <v>1</v>
          </cell>
          <cell r="G35">
            <v>2</v>
          </cell>
          <cell r="H35" t="str">
            <v>اداری</v>
          </cell>
          <cell r="J35">
            <v>3653953521</v>
          </cell>
          <cell r="P35">
            <v>0.99358504324001462</v>
          </cell>
          <cell r="Z35">
            <v>3631081125</v>
          </cell>
          <cell r="AE35">
            <v>0</v>
          </cell>
          <cell r="AG35">
            <v>0</v>
          </cell>
          <cell r="AV35">
            <v>0</v>
          </cell>
        </row>
        <row r="36">
          <cell r="C36" t="str">
            <v>تجاری  لادن  - مشارکتی</v>
          </cell>
          <cell r="D36" t="str">
            <v xml:space="preserve">سمنان </v>
          </cell>
          <cell r="E36">
            <v>138.43</v>
          </cell>
          <cell r="F36">
            <v>1</v>
          </cell>
          <cell r="G36">
            <v>4.5999999999999996</v>
          </cell>
          <cell r="H36" t="str">
            <v>تجاری</v>
          </cell>
          <cell r="J36">
            <v>521566211</v>
          </cell>
          <cell r="P36">
            <v>1</v>
          </cell>
          <cell r="Z36">
            <v>521566211</v>
          </cell>
          <cell r="AE36">
            <v>521566211.02117938</v>
          </cell>
          <cell r="AG36">
            <v>-2.1179378032684326E-2</v>
          </cell>
          <cell r="AT36">
            <v>0</v>
          </cell>
          <cell r="AU36">
            <v>0</v>
          </cell>
          <cell r="AV36">
            <v>0</v>
          </cell>
        </row>
        <row r="37">
          <cell r="C37" t="str">
            <v>فاز سه پارک مسکونی سمنان</v>
          </cell>
          <cell r="D37" t="str">
            <v xml:space="preserve">سمنان </v>
          </cell>
          <cell r="E37">
            <v>1751.51</v>
          </cell>
          <cell r="F37">
            <v>1</v>
          </cell>
          <cell r="G37">
            <v>19</v>
          </cell>
          <cell r="H37" t="str">
            <v>مسکونی</v>
          </cell>
          <cell r="J37">
            <v>17330188740</v>
          </cell>
          <cell r="P37">
            <v>1</v>
          </cell>
          <cell r="Z37">
            <v>17290837043</v>
          </cell>
          <cell r="AE37">
            <v>16129212452.65917</v>
          </cell>
          <cell r="AG37">
            <v>43625100.697418213</v>
          </cell>
          <cell r="AT37">
            <v>0</v>
          </cell>
          <cell r="AU37">
            <v>0</v>
          </cell>
          <cell r="AV37">
            <v>69047484.097335815</v>
          </cell>
        </row>
        <row r="38">
          <cell r="Z38">
            <v>0</v>
          </cell>
          <cell r="AE38">
            <v>0</v>
          </cell>
          <cell r="AG38" t="str">
            <v>0</v>
          </cell>
        </row>
        <row r="39">
          <cell r="Z39">
            <v>0</v>
          </cell>
          <cell r="AE39">
            <v>0</v>
          </cell>
          <cell r="AG39" t="str">
            <v>0</v>
          </cell>
        </row>
        <row r="40">
          <cell r="Z40">
            <v>0</v>
          </cell>
          <cell r="AE40">
            <v>0</v>
          </cell>
          <cell r="AG40" t="str">
            <v>0</v>
          </cell>
        </row>
        <row r="41">
          <cell r="Z41">
            <v>0</v>
          </cell>
          <cell r="AE41">
            <v>0</v>
          </cell>
          <cell r="AG41" t="str">
            <v>0</v>
          </cell>
        </row>
        <row r="42">
          <cell r="C42" t="str">
            <v>كوهك</v>
          </cell>
          <cell r="E42">
            <v>3357</v>
          </cell>
          <cell r="G42">
            <v>75</v>
          </cell>
          <cell r="H42" t="str">
            <v>تجاری مسکونی</v>
          </cell>
          <cell r="J42">
            <v>120000000000</v>
          </cell>
          <cell r="P42">
            <v>8.2000000000000003E-2</v>
          </cell>
          <cell r="Z42">
            <v>9395019818.8563213</v>
          </cell>
          <cell r="AE42">
            <v>0</v>
          </cell>
          <cell r="AG42">
            <v>0</v>
          </cell>
        </row>
        <row r="43">
          <cell r="C43" t="str">
            <v>گلبرگ 1</v>
          </cell>
          <cell r="D43" t="str">
            <v>پردیس</v>
          </cell>
          <cell r="E43">
            <v>2685</v>
          </cell>
          <cell r="F43">
            <v>1</v>
          </cell>
          <cell r="G43">
            <v>28</v>
          </cell>
          <cell r="H43" t="str">
            <v>مسکونی</v>
          </cell>
          <cell r="J43">
            <v>12600000000</v>
          </cell>
          <cell r="P43">
            <v>0.1658</v>
          </cell>
          <cell r="AE43">
            <v>0</v>
          </cell>
          <cell r="AG43">
            <v>0</v>
          </cell>
          <cell r="AT43">
            <v>0</v>
          </cell>
          <cell r="AU43">
            <v>0</v>
          </cell>
          <cell r="AV43">
            <v>0</v>
          </cell>
        </row>
        <row r="44">
          <cell r="C44" t="str">
            <v>گلبرگ2</v>
          </cell>
          <cell r="D44" t="str">
            <v>پردیس</v>
          </cell>
          <cell r="E44">
            <v>3069</v>
          </cell>
          <cell r="F44">
            <v>1</v>
          </cell>
          <cell r="G44">
            <v>32</v>
          </cell>
          <cell r="H44" t="str">
            <v>مسکونی</v>
          </cell>
          <cell r="J44">
            <v>14000000000</v>
          </cell>
          <cell r="P44">
            <v>0.1158</v>
          </cell>
          <cell r="AE44">
            <v>0</v>
          </cell>
          <cell r="AG44">
            <v>0</v>
          </cell>
          <cell r="AT44">
            <v>0</v>
          </cell>
          <cell r="AU44">
            <v>0</v>
          </cell>
          <cell r="AV44">
            <v>0</v>
          </cell>
        </row>
        <row r="45">
          <cell r="C45" t="str">
            <v>ارکید 1 ( 82 واحدی )</v>
          </cell>
          <cell r="D45" t="str">
            <v>پردیس</v>
          </cell>
          <cell r="E45">
            <v>7448</v>
          </cell>
          <cell r="F45">
            <v>1</v>
          </cell>
          <cell r="G45">
            <v>84</v>
          </cell>
          <cell r="H45" t="str">
            <v>مسکونی</v>
          </cell>
          <cell r="J45">
            <v>160390104495</v>
          </cell>
          <cell r="P45">
            <v>0.57879999999999998</v>
          </cell>
          <cell r="AG45">
            <v>0</v>
          </cell>
          <cell r="AU45">
            <v>0</v>
          </cell>
          <cell r="AV45">
            <v>0</v>
          </cell>
        </row>
        <row r="46">
          <cell r="C46" t="str">
            <v>ارکید 2 ( 219 واحدی )</v>
          </cell>
          <cell r="D46" t="str">
            <v>پردیس</v>
          </cell>
          <cell r="E46">
            <v>20666</v>
          </cell>
          <cell r="F46">
            <v>1</v>
          </cell>
          <cell r="G46">
            <v>231</v>
          </cell>
          <cell r="H46" t="str">
            <v>مسکونی</v>
          </cell>
          <cell r="J46">
            <v>422837852250</v>
          </cell>
          <cell r="P46">
            <v>6.2E-2</v>
          </cell>
          <cell r="AG46">
            <v>0</v>
          </cell>
          <cell r="AU46">
            <v>0</v>
          </cell>
          <cell r="AV46">
            <v>0</v>
          </cell>
        </row>
        <row r="47">
          <cell r="AG47">
            <v>0</v>
          </cell>
          <cell r="AT47">
            <v>0</v>
          </cell>
          <cell r="AU47">
            <v>0</v>
          </cell>
          <cell r="AV47">
            <v>0</v>
          </cell>
        </row>
        <row r="49">
          <cell r="C49" t="str">
            <v>سایر</v>
          </cell>
          <cell r="D49" t="str">
            <v>تهران</v>
          </cell>
          <cell r="E49">
            <v>0</v>
          </cell>
          <cell r="G49">
            <v>0</v>
          </cell>
          <cell r="H49">
            <v>0</v>
          </cell>
          <cell r="J49">
            <v>0</v>
          </cell>
          <cell r="O49">
            <v>0</v>
          </cell>
          <cell r="P49">
            <v>0</v>
          </cell>
          <cell r="AE49">
            <v>0</v>
          </cell>
        </row>
        <row r="50">
          <cell r="C50" t="str">
            <v>تخفیف فروش</v>
          </cell>
          <cell r="AE50">
            <v>0</v>
          </cell>
          <cell r="AG50" t="str">
            <v>0</v>
          </cell>
          <cell r="AL50">
            <v>0</v>
          </cell>
          <cell r="AM50">
            <v>0</v>
          </cell>
          <cell r="AV50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02"/>
  <sheetViews>
    <sheetView rightToLeft="1" tabSelected="1" zoomScale="80" zoomScaleNormal="80" workbookViewId="0">
      <pane xSplit="1" ySplit="9" topLeftCell="G83" activePane="bottomRight" state="frozen"/>
      <selection pane="topRight" activeCell="B1" sqref="B1"/>
      <selection pane="bottomLeft" activeCell="A10" sqref="A10"/>
      <selection pane="bottomRight" activeCell="M93" sqref="M93"/>
    </sheetView>
  </sheetViews>
  <sheetFormatPr defaultColWidth="8.85546875" defaultRowHeight="15"/>
  <cols>
    <col min="1" max="1" width="29" style="4" customWidth="1"/>
    <col min="2" max="2" width="9" style="4" bestFit="1" customWidth="1"/>
    <col min="3" max="3" width="15.5703125" style="4" customWidth="1"/>
    <col min="4" max="4" width="13" style="4" customWidth="1"/>
    <col min="5" max="5" width="14.85546875" style="4" customWidth="1"/>
    <col min="6" max="6" width="14.42578125" style="4" customWidth="1"/>
    <col min="7" max="7" width="21.42578125" style="4" customWidth="1"/>
    <col min="8" max="8" width="19.5703125" style="4" bestFit="1" customWidth="1"/>
    <col min="9" max="9" width="19" style="4" bestFit="1" customWidth="1"/>
    <col min="10" max="10" width="19.5703125" style="4" bestFit="1" customWidth="1"/>
    <col min="11" max="11" width="16.28515625" style="4" customWidth="1"/>
    <col min="12" max="12" width="22.85546875" style="4" bestFit="1" customWidth="1"/>
    <col min="13" max="13" width="19.28515625" style="4" customWidth="1"/>
    <col min="14" max="15" width="19.5703125" style="4" bestFit="1" customWidth="1"/>
    <col min="16" max="16384" width="8.85546875" style="4"/>
  </cols>
  <sheetData>
    <row r="1" spans="1:13" customFormat="1" ht="18.7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</row>
    <row r="2" spans="1:13" customFormat="1" ht="18.75">
      <c r="A2" s="1" t="s">
        <v>2</v>
      </c>
      <c r="B2" s="1"/>
      <c r="C2" s="1"/>
      <c r="D2" s="1"/>
      <c r="E2" s="1"/>
      <c r="F2" s="1"/>
      <c r="G2" s="1"/>
      <c r="H2" s="1" t="s">
        <v>3</v>
      </c>
      <c r="I2" s="1"/>
      <c r="J2" s="1"/>
      <c r="K2" s="1"/>
      <c r="L2" s="1"/>
      <c r="M2" s="1"/>
    </row>
    <row r="3" spans="1:13" customFormat="1" ht="18.75">
      <c r="A3" s="1" t="s">
        <v>4</v>
      </c>
      <c r="B3" s="1"/>
      <c r="C3" s="1"/>
      <c r="D3" s="1"/>
      <c r="E3" s="1"/>
      <c r="F3" s="1"/>
      <c r="G3" s="1"/>
      <c r="H3" s="1" t="s">
        <v>5</v>
      </c>
      <c r="I3" s="1"/>
      <c r="J3" s="1"/>
      <c r="K3" s="1"/>
      <c r="L3" s="1"/>
      <c r="M3" s="1"/>
    </row>
    <row r="4" spans="1:13" customFormat="1" ht="18.75">
      <c r="A4" s="1" t="s">
        <v>6</v>
      </c>
      <c r="B4" s="1"/>
      <c r="C4" s="1"/>
      <c r="D4" s="1"/>
      <c r="E4" s="1"/>
      <c r="F4" s="1"/>
      <c r="G4" s="1"/>
      <c r="H4" s="1" t="s">
        <v>7</v>
      </c>
      <c r="I4" s="1"/>
      <c r="J4" s="1"/>
      <c r="K4" s="1"/>
      <c r="L4" s="1"/>
      <c r="M4" s="1"/>
    </row>
    <row r="5" spans="1:13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7" spans="1:13" ht="23.25" thickBot="1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</row>
    <row r="8" spans="1:13" ht="22.5">
      <c r="A8" s="5" t="s">
        <v>9</v>
      </c>
      <c r="B8" s="6" t="s">
        <v>10</v>
      </c>
      <c r="C8" s="6" t="s">
        <v>11</v>
      </c>
      <c r="D8" s="7" t="s">
        <v>12</v>
      </c>
      <c r="E8" s="8" t="s">
        <v>13</v>
      </c>
      <c r="F8" s="9"/>
      <c r="G8" s="9"/>
      <c r="H8" s="10"/>
      <c r="I8" s="8" t="s">
        <v>14</v>
      </c>
      <c r="J8" s="9"/>
      <c r="K8" s="9"/>
      <c r="L8" s="10"/>
    </row>
    <row r="9" spans="1:13" ht="44.25" thickBot="1">
      <c r="A9" s="11"/>
      <c r="B9" s="12"/>
      <c r="C9" s="12"/>
      <c r="D9" s="13"/>
      <c r="E9" s="14" t="s">
        <v>15</v>
      </c>
      <c r="F9" s="15" t="s">
        <v>16</v>
      </c>
      <c r="G9" s="15" t="s">
        <v>17</v>
      </c>
      <c r="H9" s="16" t="s">
        <v>18</v>
      </c>
      <c r="I9" s="14" t="s">
        <v>15</v>
      </c>
      <c r="J9" s="15" t="s">
        <v>16</v>
      </c>
      <c r="K9" s="15" t="s">
        <v>17</v>
      </c>
      <c r="L9" s="16" t="s">
        <v>18</v>
      </c>
    </row>
    <row r="10" spans="1:13" s="24" customFormat="1" ht="18">
      <c r="A10" s="17" t="str">
        <f>'[1]صورت ریز پروژه ها'!C6</f>
        <v xml:space="preserve"> مسکونی پردیس المپیک</v>
      </c>
      <c r="B10" s="18" t="str">
        <f>'[1]صورت ریز پروژه ها'!D6</f>
        <v>تهران</v>
      </c>
      <c r="C10" s="18">
        <f>'[1]صورت ریز پروژه ها'!E6</f>
        <v>22827</v>
      </c>
      <c r="D10" s="18">
        <f>'[1]صورت ریز پروژه ها'!F6</f>
        <v>0.5</v>
      </c>
      <c r="E10" s="19">
        <v>-2094979215.8205566</v>
      </c>
      <c r="F10" s="20">
        <v>-3.1000000000000085</v>
      </c>
      <c r="G10" s="20">
        <v>-1765277156</v>
      </c>
      <c r="H10" s="19">
        <v>-3651850570.0633545</v>
      </c>
      <c r="I10" s="19">
        <f>'[1]صورت ریز پروژه ها'!AG6</f>
        <v>8924767844.1350708</v>
      </c>
      <c r="J10" s="21">
        <f>'[1]صورت ریز پروژه ها'!AT6</f>
        <v>109.6</v>
      </c>
      <c r="K10" s="22">
        <f>'[1]صورت ریز پروژه ها'!AU6</f>
        <v>5241904058</v>
      </c>
      <c r="L10" s="23">
        <f>'[1]صورت ریز پروژه ها'!AV6</f>
        <v>10455420724.237305</v>
      </c>
    </row>
    <row r="11" spans="1:13" s="24" customFormat="1" ht="18">
      <c r="A11" s="25" t="str">
        <f>'[1]صورت ریز پروژه ها'!C7</f>
        <v>تجاری  پردیس المپیک</v>
      </c>
      <c r="B11" s="26" t="str">
        <f>'[1]صورت ریز پروژه ها'!D7</f>
        <v>تهران</v>
      </c>
      <c r="C11" s="26">
        <f>'[1]صورت ریز پروژه ها'!E7</f>
        <v>883</v>
      </c>
      <c r="D11" s="26">
        <f>'[1]صورت ریز پروژه ها'!F7</f>
        <v>0.5</v>
      </c>
      <c r="E11" s="27">
        <v>0</v>
      </c>
      <c r="F11" s="28">
        <v>0</v>
      </c>
      <c r="G11" s="28">
        <v>0</v>
      </c>
      <c r="H11" s="27">
        <v>0</v>
      </c>
      <c r="I11" s="27">
        <f>'[1]صورت ریز پروژه ها'!AG7</f>
        <v>0</v>
      </c>
      <c r="J11" s="29">
        <f>'[1]صورت ریز پروژه ها'!AT7</f>
        <v>0</v>
      </c>
      <c r="K11" s="30">
        <f>'[1]صورت ریز پروژه ها'!AU7</f>
        <v>0</v>
      </c>
      <c r="L11" s="31">
        <f>'[1]صورت ریز پروژه ها'!AV7</f>
        <v>0</v>
      </c>
    </row>
    <row r="12" spans="1:13" s="24" customFormat="1" ht="18">
      <c r="A12" s="25" t="str">
        <f>'[1]صورت ریز پروژه ها'!C8</f>
        <v>اداری وتجاری  عتیق</v>
      </c>
      <c r="B12" s="26" t="str">
        <f>'[1]صورت ریز پروژه ها'!D8</f>
        <v>تهران</v>
      </c>
      <c r="C12" s="26">
        <f>'[1]صورت ریز پروژه ها'!E8</f>
        <v>788</v>
      </c>
      <c r="D12" s="26">
        <f>'[1]صورت ریز پروژه ها'!F8</f>
        <v>0.35</v>
      </c>
      <c r="E12" s="27">
        <v>0</v>
      </c>
      <c r="F12" s="28">
        <v>0</v>
      </c>
      <c r="G12" s="28">
        <v>0</v>
      </c>
      <c r="H12" s="27">
        <v>0</v>
      </c>
      <c r="I12" s="27">
        <f>'[1]صورت ریز پروژه ها'!AG8</f>
        <v>0</v>
      </c>
      <c r="J12" s="29">
        <f>'[1]صورت ریز پروژه ها'!AT8</f>
        <v>0</v>
      </c>
      <c r="K12" s="30">
        <f>'[1]صورت ریز پروژه ها'!AU8</f>
        <v>0</v>
      </c>
      <c r="L12" s="31">
        <f>'[1]صورت ریز پروژه ها'!AV8</f>
        <v>0</v>
      </c>
    </row>
    <row r="13" spans="1:13" s="24" customFormat="1" ht="18">
      <c r="A13" s="25" t="str">
        <f>'[1]صورت ریز پروژه ها'!C9</f>
        <v xml:space="preserve"> اداری وتجاری سپهر تهرانپارس</v>
      </c>
      <c r="B13" s="26" t="str">
        <f>'[1]صورت ریز پروژه ها'!D9</f>
        <v>تهران</v>
      </c>
      <c r="C13" s="26">
        <f>'[1]صورت ریز پروژه ها'!E9</f>
        <v>3164</v>
      </c>
      <c r="D13" s="26">
        <f>'[1]صورت ریز پروژه ها'!F9</f>
        <v>0.35</v>
      </c>
      <c r="E13" s="27">
        <v>0</v>
      </c>
      <c r="F13" s="28">
        <v>0</v>
      </c>
      <c r="G13" s="28">
        <v>0</v>
      </c>
      <c r="H13" s="27">
        <v>0</v>
      </c>
      <c r="I13" s="27">
        <f>'[1]صورت ریز پروژه ها'!AG9</f>
        <v>0</v>
      </c>
      <c r="J13" s="29">
        <f>'[1]صورت ریز پروژه ها'!AT9</f>
        <v>0</v>
      </c>
      <c r="K13" s="30">
        <f>'[1]صورت ریز پروژه ها'!AU9</f>
        <v>0</v>
      </c>
      <c r="L13" s="31">
        <f>'[1]صورت ریز پروژه ها'!AV9</f>
        <v>0</v>
      </c>
    </row>
    <row r="14" spans="1:13" s="24" customFormat="1" ht="18">
      <c r="A14" s="25" t="str">
        <f>'[1]صورت ریز پروژه ها'!C10</f>
        <v xml:space="preserve">پروژه مسکونی ویلایی ساحل کلارآباد </v>
      </c>
      <c r="B14" s="26" t="str">
        <f>'[1]صورت ریز پروژه ها'!D10</f>
        <v>شمال</v>
      </c>
      <c r="C14" s="26">
        <f>'[1]صورت ریز پروژه ها'!E10</f>
        <v>30009</v>
      </c>
      <c r="D14" s="26">
        <f>'[1]صورت ریز پروژه ها'!F10</f>
        <v>1</v>
      </c>
      <c r="E14" s="27">
        <v>0</v>
      </c>
      <c r="F14" s="28">
        <v>0</v>
      </c>
      <c r="G14" s="28">
        <v>0</v>
      </c>
      <c r="H14" s="27">
        <v>0</v>
      </c>
      <c r="I14" s="27">
        <f>'[1]صورت ریز پروژه ها'!AG10</f>
        <v>0</v>
      </c>
      <c r="J14" s="29">
        <f>'[1]صورت ریز پروژه ها'!AT10</f>
        <v>0</v>
      </c>
      <c r="K14" s="30">
        <f>'[1]صورت ریز پروژه ها'!AU10</f>
        <v>0</v>
      </c>
      <c r="L14" s="31">
        <f>'[1]صورت ریز پروژه ها'!AV10</f>
        <v>0</v>
      </c>
    </row>
    <row r="15" spans="1:13" s="24" customFormat="1" ht="18">
      <c r="A15" s="25" t="str">
        <f>'[1]صورت ریز پروژه ها'!C11</f>
        <v>رز پردیس - مشارکتی</v>
      </c>
      <c r="B15" s="26" t="str">
        <f>'[1]صورت ریز پروژه ها'!D11</f>
        <v>پردیس</v>
      </c>
      <c r="C15" s="26">
        <f>'[1]صورت ریز پروژه ها'!E11</f>
        <v>1612</v>
      </c>
      <c r="D15" s="26">
        <f>'[1]صورت ریز پروژه ها'!F11</f>
        <v>0.49</v>
      </c>
      <c r="E15" s="27">
        <v>1114165.576174736</v>
      </c>
      <c r="F15" s="28">
        <v>0</v>
      </c>
      <c r="G15" s="28">
        <v>0</v>
      </c>
      <c r="H15" s="27">
        <v>13649179.33380127</v>
      </c>
      <c r="I15" s="27">
        <f>'[1]صورت ریز پروژه ها'!AG11</f>
        <v>3122988028.0573864</v>
      </c>
      <c r="J15" s="29">
        <f>'[1]صورت ریز پروژه ها'!AT11</f>
        <v>0</v>
      </c>
      <c r="K15" s="30">
        <f>'[1]صورت ریز پروژه ها'!AU11</f>
        <v>0</v>
      </c>
      <c r="L15" s="31">
        <f>'[1]صورت ریز پروژه ها'!AV11</f>
        <v>1724680750.0967941</v>
      </c>
    </row>
    <row r="16" spans="1:13" s="24" customFormat="1" ht="18">
      <c r="A16" s="25" t="str">
        <f>'[1]صورت ریز پروژه ها'!C12</f>
        <v>پونه پردیس  - مشارکتی</v>
      </c>
      <c r="B16" s="26" t="str">
        <f>'[1]صورت ریز پروژه ها'!D12</f>
        <v>پردیس</v>
      </c>
      <c r="C16" s="26">
        <f>'[1]صورت ریز پروژه ها'!E12</f>
        <v>2982.84</v>
      </c>
      <c r="D16" s="26">
        <f>'[1]صورت ریز پروژه ها'!F12</f>
        <v>0.42</v>
      </c>
      <c r="E16" s="27">
        <v>671400986.75911713</v>
      </c>
      <c r="F16" s="28">
        <v>0</v>
      </c>
      <c r="G16" s="28">
        <v>0</v>
      </c>
      <c r="H16" s="27">
        <v>14162192.311401367</v>
      </c>
      <c r="I16" s="27">
        <f>'[1]صورت ریز پروژه ها'!AG12</f>
        <v>3561275376.2685509</v>
      </c>
      <c r="J16" s="29">
        <f>'[1]صورت ریز پروژه ها'!AT12</f>
        <v>0</v>
      </c>
      <c r="K16" s="30">
        <f>'[1]صورت ریز پروژه ها'!AU12</f>
        <v>0</v>
      </c>
      <c r="L16" s="31">
        <f>'[1]صورت ریز پروژه ها'!AV12</f>
        <v>10635806425.861404</v>
      </c>
    </row>
    <row r="17" spans="1:12" s="24" customFormat="1" ht="18">
      <c r="A17" s="25" t="str">
        <f>'[1]صورت ریز پروژه ها'!C13</f>
        <v>گل یخ پردیس  - مشارکتی</v>
      </c>
      <c r="B17" s="26" t="str">
        <f>'[1]صورت ریز پروژه ها'!D13</f>
        <v>پردیس</v>
      </c>
      <c r="C17" s="26">
        <f>'[1]صورت ریز پروژه ها'!E13</f>
        <v>2278</v>
      </c>
      <c r="D17" s="26">
        <f>'[1]صورت ریز پروژه ها'!F13</f>
        <v>0.42</v>
      </c>
      <c r="E17" s="27">
        <v>52608215.843055725</v>
      </c>
      <c r="F17" s="28">
        <v>0</v>
      </c>
      <c r="G17" s="28">
        <v>0</v>
      </c>
      <c r="H17" s="27">
        <v>187687678.76799774</v>
      </c>
      <c r="I17" s="27">
        <f>'[1]صورت ریز پروژه ها'!AG13</f>
        <v>3032995748.7666721</v>
      </c>
      <c r="J17" s="29">
        <f>'[1]صورت ریز پروژه ها'!AT13</f>
        <v>0</v>
      </c>
      <c r="K17" s="30">
        <f>'[1]صورت ریز پروژه ها'!AU13</f>
        <v>0</v>
      </c>
      <c r="L17" s="31">
        <f>'[1]صورت ریز پروژه ها'!AV13</f>
        <v>187687678.76799774</v>
      </c>
    </row>
    <row r="18" spans="1:12" s="24" customFormat="1" ht="18">
      <c r="A18" s="25" t="str">
        <f>'[1]صورت ریز پروژه ها'!C14</f>
        <v>سپید 1  - مشارکتی</v>
      </c>
      <c r="B18" s="26" t="str">
        <f>'[1]صورت ریز پروژه ها'!D14</f>
        <v>پردیس</v>
      </c>
      <c r="C18" s="26">
        <f>'[1]صورت ریز پروژه ها'!E14</f>
        <v>343.26</v>
      </c>
      <c r="D18" s="26">
        <f>'[1]صورت ریز پروژه ها'!F14</f>
        <v>1</v>
      </c>
      <c r="E18" s="27">
        <v>0</v>
      </c>
      <c r="F18" s="28">
        <v>0</v>
      </c>
      <c r="G18" s="28">
        <v>0</v>
      </c>
      <c r="H18" s="27">
        <v>0</v>
      </c>
      <c r="I18" s="27">
        <f>'[1]صورت ریز پروژه ها'!AG14</f>
        <v>0</v>
      </c>
      <c r="J18" s="29">
        <f>'[1]صورت ریز پروژه ها'!AT14</f>
        <v>0</v>
      </c>
      <c r="K18" s="30">
        <f>'[1]صورت ریز پروژه ها'!AU14</f>
        <v>0</v>
      </c>
      <c r="L18" s="31">
        <f>'[1]صورت ریز پروژه ها'!AV14</f>
        <v>0</v>
      </c>
    </row>
    <row r="19" spans="1:12" s="24" customFormat="1" ht="18">
      <c r="A19" s="25" t="str">
        <f>'[1]صورت ریز پروژه ها'!C15</f>
        <v>سپید2  - مشارکتی</v>
      </c>
      <c r="B19" s="26" t="str">
        <f>'[1]صورت ریز پروژه ها'!D15</f>
        <v>پردیس</v>
      </c>
      <c r="C19" s="26">
        <f>'[1]صورت ریز پروژه ها'!E15</f>
        <v>857.32</v>
      </c>
      <c r="D19" s="26">
        <f>'[1]صورت ریز پروژه ها'!F15</f>
        <v>1</v>
      </c>
      <c r="E19" s="27">
        <v>616864.01432323456</v>
      </c>
      <c r="F19" s="28">
        <v>0</v>
      </c>
      <c r="G19" s="28">
        <v>0</v>
      </c>
      <c r="H19" s="27">
        <v>2885234</v>
      </c>
      <c r="I19" s="27">
        <f>'[1]صورت ریز پروژه ها'!AG15</f>
        <v>1414273283.554285</v>
      </c>
      <c r="J19" s="29">
        <f>'[1]صورت ریز پروژه ها'!AT15</f>
        <v>0</v>
      </c>
      <c r="K19" s="30">
        <f>'[1]صورت ریز پروژه ها'!AU15</f>
        <v>0</v>
      </c>
      <c r="L19" s="31">
        <f>'[1]صورت ریز پروژه ها'!AV15</f>
        <v>929045348</v>
      </c>
    </row>
    <row r="20" spans="1:12" s="24" customFormat="1" ht="18">
      <c r="A20" s="25" t="str">
        <f>'[1]صورت ریز پروژه ها'!C16</f>
        <v>نیلوفر 2  - مشارکتی</v>
      </c>
      <c r="B20" s="26" t="str">
        <f>'[1]صورت ریز پروژه ها'!D16</f>
        <v>پردیس</v>
      </c>
      <c r="C20" s="26">
        <f>'[1]صورت ریز پروژه ها'!E16</f>
        <v>2429</v>
      </c>
      <c r="D20" s="26">
        <f>'[1]صورت ریز پروژه ها'!F16</f>
        <v>0.28000000000000003</v>
      </c>
      <c r="E20" s="27">
        <v>0</v>
      </c>
      <c r="F20" s="28">
        <v>0</v>
      </c>
      <c r="G20" s="28">
        <v>0</v>
      </c>
      <c r="H20" s="27">
        <v>0</v>
      </c>
      <c r="I20" s="27">
        <f>'[1]صورت ریز پروژه ها'!AG16</f>
        <v>0</v>
      </c>
      <c r="J20" s="29">
        <f>'[1]صورت ریز پروژه ها'!AT16</f>
        <v>0</v>
      </c>
      <c r="K20" s="30">
        <f>'[1]صورت ریز پروژه ها'!AU16</f>
        <v>0</v>
      </c>
      <c r="L20" s="31">
        <f>'[1]صورت ریز پروژه ها'!AV16</f>
        <v>0</v>
      </c>
    </row>
    <row r="21" spans="1:12" s="24" customFormat="1" ht="18">
      <c r="A21" s="25" t="str">
        <f>'[1]صورت ریز پروژه ها'!C17</f>
        <v>نیلوفر1  - مشارکتی</v>
      </c>
      <c r="B21" s="26" t="str">
        <f>'[1]صورت ریز پروژه ها'!D17</f>
        <v>پردیس</v>
      </c>
      <c r="C21" s="26">
        <f>'[1]صورت ریز پروژه ها'!E17</f>
        <v>15069</v>
      </c>
      <c r="D21" s="26">
        <f>'[1]صورت ریز پروژه ها'!F17</f>
        <v>1</v>
      </c>
      <c r="E21" s="27">
        <v>931032800.29613113</v>
      </c>
      <c r="F21" s="28">
        <v>0</v>
      </c>
      <c r="G21" s="28">
        <v>0</v>
      </c>
      <c r="H21" s="27">
        <v>1305307310.438179</v>
      </c>
      <c r="I21" s="27">
        <f>'[1]صورت ریز پروژه ها'!AG17</f>
        <v>4012436049.1624603</v>
      </c>
      <c r="J21" s="29">
        <f>'[1]صورت ریز پروژه ها'!AT17</f>
        <v>0</v>
      </c>
      <c r="K21" s="30">
        <f>'[1]صورت ریز پروژه ها'!AU17</f>
        <v>0</v>
      </c>
      <c r="L21" s="31">
        <f>'[1]صورت ریز پروژه ها'!AV17</f>
        <v>5625432430.165657</v>
      </c>
    </row>
    <row r="22" spans="1:12" s="24" customFormat="1" ht="18">
      <c r="A22" s="25" t="str">
        <f>'[1]صورت ریز پروژه ها'!C18</f>
        <v>تجاری امید - مشارکتی</v>
      </c>
      <c r="B22" s="26" t="str">
        <f>'[1]صورت ریز پروژه ها'!D18</f>
        <v>پردیس</v>
      </c>
      <c r="C22" s="26">
        <f>'[1]صورت ریز پروژه ها'!E18</f>
        <v>799</v>
      </c>
      <c r="D22" s="26">
        <f>'[1]صورت ریز پروژه ها'!F18</f>
        <v>1</v>
      </c>
      <c r="E22" s="27">
        <v>1.6207695007324219E-2</v>
      </c>
      <c r="F22" s="28">
        <v>0</v>
      </c>
      <c r="G22" s="28">
        <v>0</v>
      </c>
      <c r="H22" s="27">
        <v>0</v>
      </c>
      <c r="I22" s="27">
        <f>'[1]صورت ریز پروژه ها'!AG18</f>
        <v>1.6207695007324219E-2</v>
      </c>
      <c r="J22" s="29">
        <f>'[1]صورت ریز پروژه ها'!AT18</f>
        <v>0</v>
      </c>
      <c r="K22" s="30">
        <f>'[1]صورت ریز پروژه ها'!AU18</f>
        <v>0</v>
      </c>
      <c r="L22" s="31">
        <f>'[1]صورت ریز پروژه ها'!AV18</f>
        <v>0</v>
      </c>
    </row>
    <row r="23" spans="1:12" s="24" customFormat="1" ht="18">
      <c r="A23" s="25" t="str">
        <f>'[1]صورت ریز پروژه ها'!C19</f>
        <v>پروژه ویلایی تجاری آفتاب رویان</v>
      </c>
      <c r="B23" s="26" t="str">
        <f>'[1]صورت ریز پروژه ها'!D19</f>
        <v>پردیس</v>
      </c>
      <c r="C23" s="26">
        <f>'[1]صورت ریز پروژه ها'!E19</f>
        <v>21867</v>
      </c>
      <c r="D23" s="26">
        <f>'[1]صورت ریز پروژه ها'!F19</f>
        <v>1</v>
      </c>
      <c r="E23" s="27">
        <v>0</v>
      </c>
      <c r="F23" s="28">
        <v>0</v>
      </c>
      <c r="G23" s="28">
        <v>0</v>
      </c>
      <c r="H23" s="27">
        <v>0</v>
      </c>
      <c r="I23" s="27">
        <f>'[1]صورت ریز پروژه ها'!AG19</f>
        <v>0</v>
      </c>
      <c r="J23" s="29">
        <f>'[1]صورت ریز پروژه ها'!AT19</f>
        <v>0</v>
      </c>
      <c r="K23" s="30">
        <f>'[1]صورت ریز پروژه ها'!AU19</f>
        <v>0</v>
      </c>
      <c r="L23" s="31">
        <f>'[1]صورت ریز پروژه ها'!AV19</f>
        <v>0</v>
      </c>
    </row>
    <row r="24" spans="1:12" s="24" customFormat="1" ht="18">
      <c r="A24" s="25" t="str">
        <f>'[1]صورت ریز پروژه ها'!C20</f>
        <v>ویلایی سروستان مشارکتی</v>
      </c>
      <c r="B24" s="26" t="str">
        <f>'[1]صورت ریز پروژه ها'!D20</f>
        <v>پردیس</v>
      </c>
      <c r="C24" s="26">
        <f>'[1]صورت ریز پروژه ها'!E20</f>
        <v>7025</v>
      </c>
      <c r="D24" s="26">
        <f>'[1]صورت ریز پروژه ها'!F20</f>
        <v>1</v>
      </c>
      <c r="E24" s="27">
        <v>687420547.03162479</v>
      </c>
      <c r="F24" s="28">
        <v>0</v>
      </c>
      <c r="G24" s="28">
        <v>0</v>
      </c>
      <c r="H24" s="27">
        <v>67895330.899997711</v>
      </c>
      <c r="I24" s="27">
        <f>'[1]صورت ریز پروژه ها'!AG20</f>
        <v>882809707.29014874</v>
      </c>
      <c r="J24" s="29">
        <f>'[1]صورت ریز پروژه ها'!AT20</f>
        <v>0</v>
      </c>
      <c r="K24" s="30">
        <f>'[1]صورت ریز پروژه ها'!AU20</f>
        <v>0</v>
      </c>
      <c r="L24" s="31">
        <f>'[1]صورت ریز پروژه ها'!AV20</f>
        <v>2325415083.3250008</v>
      </c>
    </row>
    <row r="25" spans="1:12" s="24" customFormat="1" ht="18">
      <c r="A25" s="25" t="str">
        <f>'[1]صورت ریز پروژه ها'!C21</f>
        <v>پردیس ترنج شاهین شمالی  - مشارکتی</v>
      </c>
      <c r="B25" s="26" t="str">
        <f>'[1]صورت ریز پروژه ها'!D21</f>
        <v>تهران</v>
      </c>
      <c r="C25" s="26">
        <f>'[1]صورت ریز پروژه ها'!E21</f>
        <v>9214</v>
      </c>
      <c r="D25" s="26">
        <f>'[1]صورت ریز پروژه ها'!F21</f>
        <v>0.6</v>
      </c>
      <c r="E25" s="27">
        <v>0</v>
      </c>
      <c r="F25" s="28">
        <v>0</v>
      </c>
      <c r="G25" s="28">
        <v>0</v>
      </c>
      <c r="H25" s="27">
        <v>0</v>
      </c>
      <c r="I25" s="27">
        <f>'[1]صورت ریز پروژه ها'!AG21</f>
        <v>0</v>
      </c>
      <c r="J25" s="29">
        <f>'[1]صورت ریز پروژه ها'!AT21</f>
        <v>0</v>
      </c>
      <c r="K25" s="30">
        <f>'[1]صورت ریز پروژه ها'!AU21</f>
        <v>0</v>
      </c>
      <c r="L25" s="31">
        <f>'[1]صورت ریز پروژه ها'!AV21</f>
        <v>0</v>
      </c>
    </row>
    <row r="26" spans="1:12" s="24" customFormat="1" ht="18">
      <c r="A26" s="25" t="str">
        <f>'[1]صورت ریز پروژه ها'!C22</f>
        <v>پروژه تجاری کوهسار-مشارکتی</v>
      </c>
      <c r="B26" s="26" t="str">
        <f>'[1]صورت ریز پروژه ها'!D22</f>
        <v>پردیس</v>
      </c>
      <c r="C26" s="26">
        <f>'[1]صورت ریز پروژه ها'!E22</f>
        <v>6350</v>
      </c>
      <c r="D26" s="26">
        <f>'[1]صورت ریز پروژه ها'!F22</f>
        <v>0.5</v>
      </c>
      <c r="E26" s="27">
        <v>0</v>
      </c>
      <c r="F26" s="28">
        <v>0</v>
      </c>
      <c r="G26" s="28">
        <v>0</v>
      </c>
      <c r="H26" s="27">
        <v>0</v>
      </c>
      <c r="I26" s="27">
        <f>'[1]صورت ریز پروژه ها'!AG22</f>
        <v>0</v>
      </c>
      <c r="J26" s="29">
        <f>'[1]صورت ریز پروژه ها'!AT22</f>
        <v>0</v>
      </c>
      <c r="K26" s="30">
        <f>'[1]صورت ریز پروژه ها'!AU22</f>
        <v>0</v>
      </c>
      <c r="L26" s="31">
        <f>'[1]صورت ریز پروژه ها'!AV22</f>
        <v>0</v>
      </c>
    </row>
    <row r="27" spans="1:12" s="24" customFormat="1" ht="18">
      <c r="A27" s="25" t="str">
        <f>'[1]صورت ریز پروژه ها'!C24</f>
        <v>ویونا</v>
      </c>
      <c r="B27" s="26" t="str">
        <f>'[1]صورت ریز پروژه ها'!D24</f>
        <v>پردیس</v>
      </c>
      <c r="C27" s="26">
        <f>'[1]صورت ریز پروژه ها'!E24</f>
        <v>597.82500000000005</v>
      </c>
      <c r="D27" s="26">
        <f>'[1]صورت ریز پروژه ها'!F24</f>
        <v>0.5</v>
      </c>
      <c r="E27" s="27">
        <v>-0.41885137557983398</v>
      </c>
      <c r="F27" s="28">
        <v>0</v>
      </c>
      <c r="G27" s="28">
        <v>0</v>
      </c>
      <c r="H27" s="27">
        <v>0</v>
      </c>
      <c r="I27" s="27">
        <f>'[1]صورت ریز پروژه ها'!AG24</f>
        <v>-0.41885137557983398</v>
      </c>
      <c r="J27" s="29">
        <f>'[1]صورت ریز پروژه ها'!AT24</f>
        <v>0</v>
      </c>
      <c r="K27" s="30">
        <f>'[1]صورت ریز پروژه ها'!AU24</f>
        <v>0</v>
      </c>
      <c r="L27" s="31">
        <f>'[1]صورت ریز پروژه ها'!AV24</f>
        <v>0</v>
      </c>
    </row>
    <row r="28" spans="1:12" s="24" customFormat="1" ht="18">
      <c r="A28" s="25" t="str">
        <f>'[1]صورت ریز پروژه ها'!C25</f>
        <v>تجاری یاقوت</v>
      </c>
      <c r="B28" s="26" t="str">
        <f>'[1]صورت ریز پروژه ها'!D25</f>
        <v>پردیس</v>
      </c>
      <c r="C28" s="26">
        <f>'[1]صورت ریز پروژه ها'!E25</f>
        <v>4423</v>
      </c>
      <c r="D28" s="26">
        <f>'[1]صورت ریز پروژه ها'!F25</f>
        <v>1</v>
      </c>
      <c r="E28" s="27">
        <v>390888660.44905853</v>
      </c>
      <c r="F28" s="28">
        <v>0</v>
      </c>
      <c r="G28" s="28">
        <v>0</v>
      </c>
      <c r="H28" s="27">
        <v>16088628.27545166</v>
      </c>
      <c r="I28" s="27">
        <f>'[1]صورت ریز پروژه ها'!AG25</f>
        <v>1064694366.6860352</v>
      </c>
      <c r="J28" s="29">
        <f>'[1]صورت ریز پروژه ها'!AT25</f>
        <v>0</v>
      </c>
      <c r="K28" s="30">
        <f>'[1]صورت ریز پروژه ها'!AU25</f>
        <v>0</v>
      </c>
      <c r="L28" s="31">
        <f>'[1]صورت ریز پروژه ها'!AV25</f>
        <v>506498365.40106201</v>
      </c>
    </row>
    <row r="29" spans="1:12" s="24" customFormat="1" ht="18">
      <c r="A29" s="25" t="str">
        <f>'[1]صورت ریز پروژه ها'!C26</f>
        <v xml:space="preserve"> مسکونی گلایل</v>
      </c>
      <c r="B29" s="26" t="str">
        <f>'[1]صورت ریز پروژه ها'!D26</f>
        <v>پردیس</v>
      </c>
      <c r="C29" s="26">
        <f>'[1]صورت ریز پروژه ها'!E26</f>
        <v>7863.99</v>
      </c>
      <c r="D29" s="26">
        <f>'[1]صورت ریز پروژه ها'!F26</f>
        <v>1</v>
      </c>
      <c r="E29" s="27">
        <v>1245107612.539032</v>
      </c>
      <c r="F29" s="28">
        <v>0</v>
      </c>
      <c r="G29" s="28">
        <v>0</v>
      </c>
      <c r="H29" s="27">
        <v>1670463848.752655</v>
      </c>
      <c r="I29" s="27">
        <f>'[1]صورت ریز پروژه ها'!AG26</f>
        <v>1349206125.7941895</v>
      </c>
      <c r="J29" s="29">
        <f>'[1]صورت ریز پروژه ها'!AT26</f>
        <v>0</v>
      </c>
      <c r="K29" s="30">
        <f>'[1]صورت ریز پروژه ها'!AU26</f>
        <v>0</v>
      </c>
      <c r="L29" s="31">
        <f>'[1]صورت ریز پروژه ها'!AV26</f>
        <v>1810124711.2645874</v>
      </c>
    </row>
    <row r="30" spans="1:12" s="24" customFormat="1" ht="18">
      <c r="A30" s="25" t="str">
        <f>'[1]صورت ریز پروژه ها'!C27</f>
        <v>مسکونی یاسمن</v>
      </c>
      <c r="B30" s="26" t="str">
        <f>'[1]صورت ریز پروژه ها'!D27</f>
        <v>پردیس</v>
      </c>
      <c r="C30" s="26">
        <f>'[1]صورت ریز پروژه ها'!E27</f>
        <v>6438.8</v>
      </c>
      <c r="D30" s="26">
        <f>'[1]صورت ریز پروژه ها'!F27</f>
        <v>1</v>
      </c>
      <c r="E30" s="27">
        <v>685189743.71505737</v>
      </c>
      <c r="F30" s="28">
        <v>0</v>
      </c>
      <c r="G30" s="28">
        <v>0</v>
      </c>
      <c r="H30" s="27">
        <v>650657329.28707886</v>
      </c>
      <c r="I30" s="27">
        <f>'[1]صورت ریز پروژه ها'!AG27</f>
        <v>639313755.00868225</v>
      </c>
      <c r="J30" s="29">
        <f>'[1]صورت ریز پروژه ها'!AT27</f>
        <v>0</v>
      </c>
      <c r="K30" s="30">
        <f>'[1]صورت ریز پروژه ها'!AU27</f>
        <v>0</v>
      </c>
      <c r="L30" s="31">
        <f>'[1]صورت ریز پروژه ها'!AV27</f>
        <v>607093413.51530457</v>
      </c>
    </row>
    <row r="31" spans="1:12" s="24" customFormat="1" ht="18">
      <c r="A31" s="25" t="str">
        <f>'[1]صورت ریز پروژه ها'!C28</f>
        <v>تجاری آفتاب ومهتاب</v>
      </c>
      <c r="B31" s="26" t="str">
        <f>'[1]صورت ریز پروژه ها'!D28</f>
        <v>پردیس</v>
      </c>
      <c r="C31" s="26">
        <f>'[1]صورت ریز پروژه ها'!E28</f>
        <v>800</v>
      </c>
      <c r="D31" s="26">
        <f>'[1]صورت ریز پروژه ها'!F28</f>
        <v>1</v>
      </c>
      <c r="E31" s="27">
        <v>2763035</v>
      </c>
      <c r="F31" s="28">
        <v>0</v>
      </c>
      <c r="G31" s="28">
        <v>0</v>
      </c>
      <c r="H31" s="27">
        <v>0</v>
      </c>
      <c r="I31" s="27">
        <f>'[1]صورت ریز پروژه ها'!AG28</f>
        <v>2763035</v>
      </c>
      <c r="J31" s="29">
        <f>'[1]صورت ریز پروژه ها'!AT28</f>
        <v>0</v>
      </c>
      <c r="K31" s="30">
        <f>'[1]صورت ریز پروژه ها'!AU28</f>
        <v>0</v>
      </c>
      <c r="L31" s="31">
        <f>'[1]صورت ریز پروژه ها'!AV28</f>
        <v>0</v>
      </c>
    </row>
    <row r="32" spans="1:12" s="24" customFormat="1" ht="18">
      <c r="A32" s="25" t="str">
        <f>'[1]صورت ریز پروژه ها'!C29</f>
        <v>تجاری مروارید</v>
      </c>
      <c r="B32" s="26" t="str">
        <f>'[1]صورت ریز پروژه ها'!D29</f>
        <v>پردیس</v>
      </c>
      <c r="C32" s="26">
        <f>'[1]صورت ریز پروژه ها'!E29</f>
        <v>4852.4800000000005</v>
      </c>
      <c r="D32" s="26">
        <f>'[1]صورت ریز پروژه ها'!F29</f>
        <v>1</v>
      </c>
      <c r="E32" s="27">
        <v>0</v>
      </c>
      <c r="F32" s="28">
        <v>0</v>
      </c>
      <c r="G32" s="28">
        <v>0</v>
      </c>
      <c r="H32" s="27">
        <v>0</v>
      </c>
      <c r="I32" s="27">
        <f>'[1]صورت ریز پروژه ها'!AG29</f>
        <v>0</v>
      </c>
      <c r="J32" s="29">
        <f>'[1]صورت ریز پروژه ها'!AT29</f>
        <v>0</v>
      </c>
      <c r="K32" s="30">
        <f>'[1]صورت ریز پروژه ها'!AU29</f>
        <v>0</v>
      </c>
      <c r="L32" s="31">
        <f>'[1]صورت ریز پروژه ها'!AV29</f>
        <v>0</v>
      </c>
    </row>
    <row r="33" spans="1:12" s="24" customFormat="1" ht="18">
      <c r="A33" s="25" t="str">
        <f>'[1]صورت ریز پروژه ها'!C30</f>
        <v>مسکونی نگین</v>
      </c>
      <c r="B33" s="26" t="str">
        <f>'[1]صورت ریز پروژه ها'!D30</f>
        <v>پردیس</v>
      </c>
      <c r="C33" s="26">
        <f>'[1]صورت ریز پروژه ها'!E30</f>
        <v>15984.8</v>
      </c>
      <c r="D33" s="26">
        <f>'[1]صورت ریز پروژه ها'!F30</f>
        <v>1</v>
      </c>
      <c r="E33" s="27">
        <v>2578561432.6074219</v>
      </c>
      <c r="F33" s="28">
        <v>120.1</v>
      </c>
      <c r="G33" s="28">
        <v>2821412594</v>
      </c>
      <c r="H33" s="27">
        <v>2815528088.9631958</v>
      </c>
      <c r="I33" s="27">
        <f>'[1]صورت ریز پروژه ها'!AG30</f>
        <v>-14097907823.565521</v>
      </c>
      <c r="J33" s="29">
        <f>'[1]صورت ریز پروژه ها'!AT30</f>
        <v>120.1</v>
      </c>
      <c r="K33" s="30">
        <f>'[1]صورت ریز پروژه ها'!AU30</f>
        <v>2821412594</v>
      </c>
      <c r="L33" s="31">
        <f>'[1]صورت ریز پروژه ها'!AV30</f>
        <v>5437778281.7712402</v>
      </c>
    </row>
    <row r="34" spans="1:12" s="24" customFormat="1" ht="18">
      <c r="A34" s="25" t="str">
        <f>'[1]صورت ریز پروژه ها'!C31</f>
        <v>مهر 2621واحدی</v>
      </c>
      <c r="B34" s="26" t="str">
        <f>'[1]صورت ریز پروژه ها'!D31</f>
        <v>پردیس</v>
      </c>
      <c r="C34" s="26">
        <f>'[1]صورت ریز پروژه ها'!E31</f>
        <v>240685</v>
      </c>
      <c r="D34" s="26">
        <f>'[1]صورت ریز پروژه ها'!F31</f>
        <v>1</v>
      </c>
      <c r="E34" s="27">
        <v>-110211553.55737305</v>
      </c>
      <c r="F34" s="28">
        <v>0</v>
      </c>
      <c r="G34" s="28">
        <v>0</v>
      </c>
      <c r="H34" s="27">
        <v>-127911506.40893555</v>
      </c>
      <c r="I34" s="27">
        <f>'[1]صورت ریز پروژه ها'!AG31</f>
        <v>-0.26904296875</v>
      </c>
      <c r="J34" s="29">
        <f>'[1]صورت ریز پروژه ها'!AT31</f>
        <v>0</v>
      </c>
      <c r="K34" s="30">
        <f>'[1]صورت ریز پروژه ها'!AU31</f>
        <v>0</v>
      </c>
      <c r="L34" s="31">
        <f>'[1]صورت ریز پروژه ها'!AV31</f>
        <v>0</v>
      </c>
    </row>
    <row r="35" spans="1:12" s="24" customFormat="1" ht="18">
      <c r="A35" s="25" t="str">
        <f>'[1]صورت ریز پروژه ها'!C32</f>
        <v>مهر3474 واحدی</v>
      </c>
      <c r="B35" s="26" t="str">
        <f>'[1]صورت ریز پروژه ها'!D32</f>
        <v>پردیس</v>
      </c>
      <c r="C35" s="26">
        <f>'[1]صورت ریز پروژه ها'!E32</f>
        <v>340985</v>
      </c>
      <c r="D35" s="26">
        <f>'[1]صورت ریز پروژه ها'!F32</f>
        <v>1</v>
      </c>
      <c r="E35" s="27">
        <v>-489340304.35131836</v>
      </c>
      <c r="F35" s="28">
        <v>0</v>
      </c>
      <c r="G35" s="28">
        <v>0</v>
      </c>
      <c r="H35" s="27">
        <v>-660907632.91674805</v>
      </c>
      <c r="I35" s="27">
        <f>'[1]صورت ریز پروژه ها'!AG32</f>
        <v>1883369717.6987305</v>
      </c>
      <c r="J35" s="29">
        <f>'[1]صورت ریز پروژه ها'!AT32</f>
        <v>0</v>
      </c>
      <c r="K35" s="30">
        <f>'[1]صورت ریز پروژه ها'!AU32</f>
        <v>0</v>
      </c>
      <c r="L35" s="31">
        <f>'[1]صورت ریز پروژه ها'!AV32</f>
        <v>2543696913.2973633</v>
      </c>
    </row>
    <row r="36" spans="1:12" s="24" customFormat="1" ht="18">
      <c r="A36" s="25" t="str">
        <f>'[1]صورت ریز پروژه ها'!C33</f>
        <v>فاز دو پارک سمنان</v>
      </c>
      <c r="B36" s="26" t="str">
        <f>'[1]صورت ریز پروژه ها'!D33</f>
        <v xml:space="preserve">سمنان </v>
      </c>
      <c r="C36" s="26">
        <f>'[1]صورت ریز پروژه ها'!E33</f>
        <v>4855</v>
      </c>
      <c r="D36" s="26">
        <f>'[1]صورت ریز پروژه ها'!F33</f>
        <v>1</v>
      </c>
      <c r="E36" s="27">
        <v>494140224.33475494</v>
      </c>
      <c r="F36" s="28">
        <v>59.64</v>
      </c>
      <c r="G36" s="28">
        <v>948300000</v>
      </c>
      <c r="H36" s="27">
        <v>948300000</v>
      </c>
      <c r="I36" s="27">
        <f>'[1]صورت ریز پروژه ها'!AG33</f>
        <v>494140224.33475494</v>
      </c>
      <c r="J36" s="29">
        <f>'[1]صورت ریز پروژه ها'!AT33</f>
        <v>59.64</v>
      </c>
      <c r="K36" s="30">
        <f>'[1]صورت ریز پروژه ها'!AU33</f>
        <v>948300000</v>
      </c>
      <c r="L36" s="31">
        <f>'[1]صورت ریز پروژه ها'!AV33</f>
        <v>948300000</v>
      </c>
    </row>
    <row r="37" spans="1:12" s="24" customFormat="1" ht="18">
      <c r="A37" s="25" t="str">
        <f>'[1]صورت ریز پروژه ها'!C34</f>
        <v>فاز سه پارک تجاری سمنان</v>
      </c>
      <c r="B37" s="26" t="str">
        <f>'[1]صورت ریز پروژه ها'!D34</f>
        <v xml:space="preserve">سمنان </v>
      </c>
      <c r="C37" s="26">
        <f>'[1]صورت ریز پروژه ها'!E34</f>
        <v>762.66</v>
      </c>
      <c r="D37" s="26">
        <f>'[1]صورت ریز پروژه ها'!F34</f>
        <v>1</v>
      </c>
      <c r="E37" s="27">
        <v>0.21621990203857422</v>
      </c>
      <c r="F37" s="28">
        <v>0</v>
      </c>
      <c r="G37" s="28">
        <v>0</v>
      </c>
      <c r="H37" s="27">
        <v>0</v>
      </c>
      <c r="I37" s="27">
        <f>'[1]صورت ریز پروژه ها'!AG34</f>
        <v>0.21621990203857422</v>
      </c>
      <c r="J37" s="29">
        <f>'[1]صورت ریز پروژه ها'!AT34</f>
        <v>0</v>
      </c>
      <c r="K37" s="30">
        <f>'[1]صورت ریز پروژه ها'!AU34</f>
        <v>0</v>
      </c>
      <c r="L37" s="31">
        <f>'[1]صورت ریز پروژه ها'!AV34</f>
        <v>0</v>
      </c>
    </row>
    <row r="38" spans="1:12" s="24" customFormat="1" ht="18">
      <c r="A38" s="25" t="str">
        <f>'[1]صورت ریز پروژه ها'!C35</f>
        <v>فاز سه پارک اداری سمنان</v>
      </c>
      <c r="B38" s="26" t="str">
        <f>'[1]صورت ریز پروژه ها'!D35</f>
        <v xml:space="preserve">سمنان </v>
      </c>
      <c r="C38" s="26">
        <f>'[1]صورت ریز پروژه ها'!E35</f>
        <v>375.3</v>
      </c>
      <c r="D38" s="26">
        <f>'[1]صورت ریز پروژه ها'!F35</f>
        <v>1</v>
      </c>
      <c r="E38" s="27">
        <v>0</v>
      </c>
      <c r="F38" s="28">
        <v>0</v>
      </c>
      <c r="G38" s="28">
        <v>0</v>
      </c>
      <c r="H38" s="27">
        <v>0</v>
      </c>
      <c r="I38" s="27">
        <f>'[1]صورت ریز پروژه ها'!AG35</f>
        <v>0</v>
      </c>
      <c r="J38" s="29">
        <f>'[1]صورت ریز پروژه ها'!AT35</f>
        <v>0</v>
      </c>
      <c r="K38" s="30">
        <f>'[1]صورت ریز پروژه ها'!AU35</f>
        <v>0</v>
      </c>
      <c r="L38" s="31">
        <f>'[1]صورت ریز پروژه ها'!AV35</f>
        <v>0</v>
      </c>
    </row>
    <row r="39" spans="1:12" s="24" customFormat="1" ht="18">
      <c r="A39" s="25" t="str">
        <f>'[1]صورت ریز پروژه ها'!C36</f>
        <v>تجاری  لادن  - مشارکتی</v>
      </c>
      <c r="B39" s="26" t="str">
        <f>'[1]صورت ریز پروژه ها'!D36</f>
        <v xml:space="preserve">سمنان </v>
      </c>
      <c r="C39" s="26">
        <f>'[1]صورت ریز پروژه ها'!E36</f>
        <v>138.43</v>
      </c>
      <c r="D39" s="26">
        <f>'[1]صورت ریز پروژه ها'!F36</f>
        <v>1</v>
      </c>
      <c r="E39" s="27">
        <v>-2.1179378032684326E-2</v>
      </c>
      <c r="F39" s="28">
        <v>0</v>
      </c>
      <c r="G39" s="28">
        <v>0</v>
      </c>
      <c r="H39" s="27">
        <v>0</v>
      </c>
      <c r="I39" s="27">
        <f>'[1]صورت ریز پروژه ها'!AG36</f>
        <v>-2.1179378032684326E-2</v>
      </c>
      <c r="J39" s="29">
        <f>'[1]صورت ریز پروژه ها'!AT36</f>
        <v>0</v>
      </c>
      <c r="K39" s="30">
        <f>'[1]صورت ریز پروژه ها'!AU36</f>
        <v>0</v>
      </c>
      <c r="L39" s="31">
        <f>'[1]صورت ریز پروژه ها'!AV36</f>
        <v>0</v>
      </c>
    </row>
    <row r="40" spans="1:12" s="24" customFormat="1" ht="18">
      <c r="A40" s="25" t="str">
        <f>'[1]صورت ریز پروژه ها'!C37</f>
        <v>فاز سه پارک مسکونی سمنان</v>
      </c>
      <c r="B40" s="26" t="str">
        <f>'[1]صورت ریز پروژه ها'!D37</f>
        <v xml:space="preserve">سمنان </v>
      </c>
      <c r="C40" s="26">
        <f>'[1]صورت ریز پروژه ها'!E37</f>
        <v>1751.51</v>
      </c>
      <c r="D40" s="26">
        <f>'[1]صورت ریز پروژه ها'!F37</f>
        <v>1</v>
      </c>
      <c r="E40" s="27">
        <v>43625100.697418213</v>
      </c>
      <c r="F40" s="28">
        <v>0</v>
      </c>
      <c r="G40" s="28">
        <v>0</v>
      </c>
      <c r="H40" s="27">
        <v>69047484.097335815</v>
      </c>
      <c r="I40" s="27">
        <f>'[1]صورت ریز پروژه ها'!AG37</f>
        <v>43625100.697418213</v>
      </c>
      <c r="J40" s="29">
        <f>'[1]صورت ریز پروژه ها'!AT37</f>
        <v>0</v>
      </c>
      <c r="K40" s="30">
        <f>'[1]صورت ریز پروژه ها'!AU37</f>
        <v>0</v>
      </c>
      <c r="L40" s="31">
        <f>'[1]صورت ریز پروژه ها'!AV37</f>
        <v>69047484.097335815</v>
      </c>
    </row>
    <row r="41" spans="1:12" s="24" customFormat="1" ht="18">
      <c r="A41" s="25" t="str">
        <f>'[1]صورت ریز پروژه ها'!C43</f>
        <v>گلبرگ 1</v>
      </c>
      <c r="B41" s="26" t="str">
        <f>'[1]صورت ریز پروژه ها'!D43</f>
        <v>پردیس</v>
      </c>
      <c r="C41" s="26">
        <f>'[1]صورت ریز پروژه ها'!E43</f>
        <v>2685</v>
      </c>
      <c r="D41" s="26">
        <f>'[1]صورت ریز پروژه ها'!F43</f>
        <v>1</v>
      </c>
      <c r="E41" s="27">
        <v>0</v>
      </c>
      <c r="F41" s="28">
        <v>0</v>
      </c>
      <c r="G41" s="28">
        <v>0</v>
      </c>
      <c r="H41" s="27">
        <v>0</v>
      </c>
      <c r="I41" s="27">
        <f>'[1]صورت ریز پروژه ها'!AG43</f>
        <v>0</v>
      </c>
      <c r="J41" s="29">
        <f>'[1]صورت ریز پروژه ها'!AT43</f>
        <v>0</v>
      </c>
      <c r="K41" s="30">
        <f>'[1]صورت ریز پروژه ها'!AU43</f>
        <v>0</v>
      </c>
      <c r="L41" s="31">
        <f>'[1]صورت ریز پروژه ها'!AV43</f>
        <v>0</v>
      </c>
    </row>
    <row r="42" spans="1:12" s="24" customFormat="1" ht="18">
      <c r="A42" s="25" t="str">
        <f>'[1]صورت ریز پروژه ها'!C44</f>
        <v>گلبرگ2</v>
      </c>
      <c r="B42" s="26" t="str">
        <f>'[1]صورت ریز پروژه ها'!D44</f>
        <v>پردیس</v>
      </c>
      <c r="C42" s="26">
        <f>'[1]صورت ریز پروژه ها'!E44</f>
        <v>3069</v>
      </c>
      <c r="D42" s="26">
        <f>'[1]صورت ریز پروژه ها'!F44</f>
        <v>1</v>
      </c>
      <c r="E42" s="27">
        <v>0</v>
      </c>
      <c r="F42" s="28">
        <v>0</v>
      </c>
      <c r="G42" s="28">
        <v>0</v>
      </c>
      <c r="H42" s="27">
        <v>0</v>
      </c>
      <c r="I42" s="27">
        <f>'[1]صورت ریز پروژه ها'!AG44</f>
        <v>0</v>
      </c>
      <c r="J42" s="29">
        <f>'[1]صورت ریز پروژه ها'!AT44</f>
        <v>0</v>
      </c>
      <c r="K42" s="30">
        <f>'[1]صورت ریز پروژه ها'!AU44</f>
        <v>0</v>
      </c>
      <c r="L42" s="31">
        <f>'[1]صورت ریز پروژه ها'!AV44</f>
        <v>0</v>
      </c>
    </row>
    <row r="43" spans="1:12" s="24" customFormat="1" ht="18">
      <c r="A43" s="25" t="str">
        <f>'[1]صورت ریز پروژه ها'!C45</f>
        <v>ارکید 1 ( 82 واحدی )</v>
      </c>
      <c r="B43" s="26" t="str">
        <f>'[1]صورت ریز پروژه ها'!D45</f>
        <v>پردیس</v>
      </c>
      <c r="C43" s="26">
        <f>'[1]صورت ریز پروژه ها'!E45</f>
        <v>7448</v>
      </c>
      <c r="D43" s="26">
        <f>'[1]صورت ریز پروژه ها'!F45</f>
        <v>1</v>
      </c>
      <c r="E43" s="27">
        <v>0</v>
      </c>
      <c r="F43" s="28">
        <v>0</v>
      </c>
      <c r="G43" s="28">
        <v>0</v>
      </c>
      <c r="H43" s="27">
        <v>0</v>
      </c>
      <c r="I43" s="27">
        <f>'[1]صورت ریز پروژه ها'!AG45</f>
        <v>0</v>
      </c>
      <c r="J43" s="29">
        <f>'[1]صورت ریز پروژه ها'!AT45</f>
        <v>0</v>
      </c>
      <c r="K43" s="30">
        <f>'[1]صورت ریز پروژه ها'!AU45</f>
        <v>0</v>
      </c>
      <c r="L43" s="31">
        <f>'[1]صورت ریز پروژه ها'!AV45</f>
        <v>0</v>
      </c>
    </row>
    <row r="44" spans="1:12" s="24" customFormat="1" ht="18">
      <c r="A44" s="25" t="str">
        <f>'[1]صورت ریز پروژه ها'!C46</f>
        <v>ارکید 2 ( 219 واحدی )</v>
      </c>
      <c r="B44" s="26" t="str">
        <f>'[1]صورت ریز پروژه ها'!D46</f>
        <v>پردیس</v>
      </c>
      <c r="C44" s="26">
        <f>'[1]صورت ریز پروژه ها'!E46</f>
        <v>20666</v>
      </c>
      <c r="D44" s="26">
        <f>'[1]صورت ریز پروژه ها'!F46</f>
        <v>1</v>
      </c>
      <c r="E44" s="27">
        <v>0</v>
      </c>
      <c r="F44" s="28">
        <v>0</v>
      </c>
      <c r="G44" s="28">
        <v>0</v>
      </c>
      <c r="H44" s="27">
        <v>0</v>
      </c>
      <c r="I44" s="27">
        <f>'[1]صورت ریز پروژه ها'!AG46</f>
        <v>0</v>
      </c>
      <c r="J44" s="29">
        <f>'[1]صورت ریز پروژه ها'!AT46</f>
        <v>0</v>
      </c>
      <c r="K44" s="30">
        <f>'[1]صورت ریز پروژه ها'!AU46</f>
        <v>0</v>
      </c>
      <c r="L44" s="31">
        <f>'[1]صورت ریز پروژه ها'!AV46</f>
        <v>0</v>
      </c>
    </row>
    <row r="45" spans="1:12" s="24" customFormat="1" ht="18">
      <c r="A45" s="25" t="str">
        <f>'[1]صورت ریز پروژه ها'!C49</f>
        <v>سایر</v>
      </c>
      <c r="B45" s="26" t="str">
        <f>'[1]صورت ریز پروژه ها'!D49</f>
        <v>تهران</v>
      </c>
      <c r="C45" s="32">
        <f>'[1]صورت ریز پروژه ها'!H49</f>
        <v>0</v>
      </c>
      <c r="D45" s="32">
        <f>'[1]صورت ریز پروژه ها'!G49</f>
        <v>0</v>
      </c>
      <c r="E45" s="27">
        <v>0</v>
      </c>
      <c r="F45" s="28">
        <v>0</v>
      </c>
      <c r="G45" s="28">
        <v>0</v>
      </c>
      <c r="H45" s="27">
        <v>0</v>
      </c>
      <c r="I45" s="27">
        <f>'[1]صورت ریز پروژه ها'!AG47</f>
        <v>0</v>
      </c>
      <c r="J45" s="29">
        <f>'[1]صورت ریز پروژه ها'!AT47</f>
        <v>0</v>
      </c>
      <c r="K45" s="30">
        <f>'[1]صورت ریز پروژه ها'!AU47</f>
        <v>0</v>
      </c>
      <c r="L45" s="31">
        <f>'[1]صورت ریز پروژه ها'!AV47</f>
        <v>0</v>
      </c>
    </row>
    <row r="46" spans="1:12" s="24" customFormat="1" ht="22.5" thickBot="1">
      <c r="A46" s="33" t="str">
        <f>'[1]صورت ریز پروژه ها'!C50</f>
        <v>تخفیف فروش</v>
      </c>
      <c r="B46" s="34">
        <f>'[1]صورت ریز پروژه ها'!D50</f>
        <v>0</v>
      </c>
      <c r="C46" s="35">
        <f>'[1]صورت ریز پروژه ها'!H50</f>
        <v>0</v>
      </c>
      <c r="D46" s="35">
        <f>'[1]صورت ریز پروژه ها'!G50</f>
        <v>0</v>
      </c>
      <c r="E46" s="36" t="str">
        <f>'[1]صورت ریز پروژه ها'!AG50</f>
        <v>0</v>
      </c>
      <c r="F46" s="34">
        <f>'[1]صورت ریز پروژه ها'!AT50</f>
        <v>0</v>
      </c>
      <c r="G46" s="34">
        <f>'[1]صورت ریز پروژه ها'!AU50</f>
        <v>0</v>
      </c>
      <c r="H46" s="36">
        <f>'[1]صورت ریز پروژه ها'!AV50</f>
        <v>0</v>
      </c>
      <c r="I46" s="36">
        <f>'[1]صورت ریز پروژه ها'!AE50</f>
        <v>0</v>
      </c>
      <c r="J46" s="37">
        <f>'[1]صورت ریز پروژه ها'!AL50</f>
        <v>0</v>
      </c>
      <c r="K46" s="37">
        <f>'[1]صورت ریز پروژه ها'!AM50</f>
        <v>0</v>
      </c>
      <c r="L46" s="38">
        <v>0</v>
      </c>
    </row>
    <row r="47" spans="1:12" s="24" customFormat="1" ht="22.5" thickBot="1">
      <c r="A47" s="39" t="s">
        <v>19</v>
      </c>
      <c r="B47" s="40"/>
      <c r="C47" s="40"/>
      <c r="D47" s="40"/>
      <c r="E47" s="41">
        <f>SUM(E10:E46)</f>
        <v>5089938314.9263182</v>
      </c>
      <c r="F47" s="42"/>
      <c r="G47" s="42"/>
      <c r="H47" s="41">
        <f>SUM(H10:H46)</f>
        <v>3321002595.7380562</v>
      </c>
      <c r="I47" s="41">
        <f>SUM(I10:I46)</f>
        <v>16330750538.412224</v>
      </c>
      <c r="J47" s="42"/>
      <c r="K47" s="42"/>
      <c r="L47" s="41">
        <f>SUM(L10:L46)</f>
        <v>43806027609.801056</v>
      </c>
    </row>
    <row r="48" spans="1:12" s="24" customFormat="1" ht="16.5" thickTop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5" ht="23.25" thickBot="1">
      <c r="A49" s="3" t="s">
        <v>20</v>
      </c>
      <c r="B49" s="3"/>
      <c r="C49" s="3"/>
      <c r="D49" s="3"/>
      <c r="E49" s="3"/>
      <c r="F49" s="3"/>
      <c r="G49" s="3"/>
      <c r="H49" s="3"/>
      <c r="I49" s="3"/>
      <c r="J49" s="3"/>
      <c r="K49" s="3"/>
      <c r="N49" s="43"/>
      <c r="O49" s="43"/>
    </row>
    <row r="50" spans="1:15" ht="22.5" customHeight="1" thickBot="1">
      <c r="A50" s="5" t="s">
        <v>9</v>
      </c>
      <c r="B50" s="6" t="s">
        <v>10</v>
      </c>
      <c r="C50" s="6" t="s">
        <v>11</v>
      </c>
      <c r="D50" s="6" t="s">
        <v>12</v>
      </c>
      <c r="E50" s="7" t="s">
        <v>21</v>
      </c>
      <c r="F50" s="44" t="s">
        <v>22</v>
      </c>
      <c r="G50" s="45"/>
      <c r="H50" s="45"/>
      <c r="I50" s="45"/>
      <c r="J50" s="45"/>
      <c r="K50" s="46" t="s">
        <v>23</v>
      </c>
      <c r="L50" s="47"/>
      <c r="M50" s="48" t="s">
        <v>24</v>
      </c>
      <c r="N50" s="49"/>
      <c r="O50" s="50"/>
    </row>
    <row r="51" spans="1:15" ht="66" thickBot="1">
      <c r="A51" s="11"/>
      <c r="B51" s="12"/>
      <c r="C51" s="12"/>
      <c r="D51" s="12"/>
      <c r="E51" s="13"/>
      <c r="F51" s="14" t="s">
        <v>25</v>
      </c>
      <c r="G51" s="15" t="s">
        <v>26</v>
      </c>
      <c r="H51" s="15" t="s">
        <v>27</v>
      </c>
      <c r="I51" s="51" t="s">
        <v>28</v>
      </c>
      <c r="J51" s="52" t="s">
        <v>29</v>
      </c>
      <c r="K51" s="53" t="s">
        <v>26</v>
      </c>
      <c r="L51" s="54" t="s">
        <v>25</v>
      </c>
      <c r="M51" s="55" t="s">
        <v>26</v>
      </c>
      <c r="N51" s="55" t="s">
        <v>27</v>
      </c>
      <c r="O51" s="53" t="s">
        <v>28</v>
      </c>
    </row>
    <row r="52" spans="1:15" s="62" customFormat="1" ht="49.5" customHeight="1">
      <c r="A52" s="56" t="str">
        <f>'[1]صورت ریز پروژه ها'!C6</f>
        <v xml:space="preserve"> مسکونی پردیس المپیک</v>
      </c>
      <c r="B52" s="57" t="str">
        <f>'[1]صورت ریز پروژه ها'!D6</f>
        <v>تهران</v>
      </c>
      <c r="C52" s="58" t="str">
        <f>'[1]صورت ریز پروژه ها'!H6</f>
        <v>مسکونی</v>
      </c>
      <c r="D52" s="58">
        <f>'[1]صورت ریز پروژه ها'!G6</f>
        <v>194</v>
      </c>
      <c r="E52" s="57">
        <f>'[1]صورت ریز پروژه ها'!E6</f>
        <v>22827</v>
      </c>
      <c r="F52" s="59">
        <v>0.65335589043190212</v>
      </c>
      <c r="G52" s="19">
        <v>337675685839.30914</v>
      </c>
      <c r="H52" s="19">
        <v>327654074028.09009</v>
      </c>
      <c r="I52" s="19">
        <v>1035989980191</v>
      </c>
      <c r="J52" s="60">
        <f>'[1]صورت ریز پروژه ها'!AT6</f>
        <v>109.6</v>
      </c>
      <c r="K52" s="19">
        <f>'[1]صورت ریز پروژه ها'!AG6</f>
        <v>8924767844.1350708</v>
      </c>
      <c r="L52" s="61">
        <f>'[1]صورت ریز پروژه ها'!P6</f>
        <v>0.6667805538154632</v>
      </c>
      <c r="M52" s="19">
        <f>'[1]صورت ریز پروژه ها'!AE6+'[1]صورت ریز پروژه ها'!AG6</f>
        <v>344520180324.15704</v>
      </c>
      <c r="N52" s="19">
        <f>'[1]صورت ریز پروژه ها'!J6-('[1]صورت ریز پروژه ها'!R6+'[1]صورت ریز پروژه ها'!Z6)</f>
        <v>314964847444.77954</v>
      </c>
      <c r="O52" s="23">
        <f>'[1]صورت ریز پروژه ها'!J6</f>
        <v>1035989980191</v>
      </c>
    </row>
    <row r="53" spans="1:15" s="62" customFormat="1" ht="21.75">
      <c r="A53" s="63" t="str">
        <f>'[1]صورت ریز پروژه ها'!C7</f>
        <v>تجاری  پردیس المپیک</v>
      </c>
      <c r="B53" s="64" t="str">
        <f>'[1]صورت ریز پروژه ها'!D7</f>
        <v>تهران</v>
      </c>
      <c r="C53" s="65" t="str">
        <f>'[1]صورت ریز پروژه ها'!H7</f>
        <v>تجاری</v>
      </c>
      <c r="D53" s="65">
        <f>'[1]صورت ریز پروژه ها'!G7</f>
        <v>12</v>
      </c>
      <c r="E53" s="64">
        <f>'[1]صورت ریز پروژه ها'!E7</f>
        <v>883</v>
      </c>
      <c r="F53" s="66">
        <v>2.8000000000000001E-2</v>
      </c>
      <c r="G53" s="27">
        <v>0</v>
      </c>
      <c r="H53" s="27">
        <v>34710557342</v>
      </c>
      <c r="I53" s="27">
        <v>72906574500</v>
      </c>
      <c r="J53" s="67">
        <f>'[1]صورت ریز پروژه ها'!AT7</f>
        <v>0</v>
      </c>
      <c r="K53" s="27">
        <f>'[1]صورت ریز پروژه ها'!AG7</f>
        <v>0</v>
      </c>
      <c r="L53" s="68">
        <f>'[1]صورت ریز پروژه ها'!P7</f>
        <v>0.03</v>
      </c>
      <c r="M53" s="27">
        <f>'[1]صورت ریز پروژه ها'!AE7+'[1]صورت ریز پروژه ها'!AG7</f>
        <v>0</v>
      </c>
      <c r="N53" s="27">
        <f>'[1]صورت ریز پروژه ها'!J7-('[1]صورت ریز پروژه ها'!R7+'[1]صورت ریز پروژه ها'!Z7)</f>
        <v>15292482842</v>
      </c>
      <c r="O53" s="31">
        <f>'[1]صورت ریز پروژه ها'!J7</f>
        <v>53488500000</v>
      </c>
    </row>
    <row r="54" spans="1:15" s="62" customFormat="1" ht="21.75">
      <c r="A54" s="63" t="str">
        <f>'[1]صورت ریز پروژه ها'!C8</f>
        <v>اداری وتجاری  عتیق</v>
      </c>
      <c r="B54" s="64" t="str">
        <f>'[1]صورت ریز پروژه ها'!D8</f>
        <v>تهران</v>
      </c>
      <c r="C54" s="65" t="str">
        <f>'[1]صورت ریز پروژه ها'!H8</f>
        <v>اداری-تجاری</v>
      </c>
      <c r="D54" s="65">
        <f>'[1]صورت ریز پروژه ها'!G8</f>
        <v>22</v>
      </c>
      <c r="E54" s="64">
        <f>'[1]صورت ریز پروژه ها'!E8</f>
        <v>788</v>
      </c>
      <c r="F54" s="66">
        <v>0.67261580990957126</v>
      </c>
      <c r="G54" s="27">
        <v>0</v>
      </c>
      <c r="H54" s="27">
        <v>25670661419.10376</v>
      </c>
      <c r="I54" s="27">
        <v>84423246000</v>
      </c>
      <c r="J54" s="67">
        <f>'[1]صورت ریز پروژه ها'!AT8</f>
        <v>0</v>
      </c>
      <c r="K54" s="27">
        <f>'[1]صورت ریز پروژه ها'!AG8</f>
        <v>0</v>
      </c>
      <c r="L54" s="68">
        <f>'[1]صورت ریز پروژه ها'!P8</f>
        <v>0.68666318118256675</v>
      </c>
      <c r="M54" s="27">
        <f>'[1]صورت ریز پروژه ها'!AE8+'[1]صورت ریز پروژه ها'!AG8</f>
        <v>0</v>
      </c>
      <c r="N54" s="27">
        <f>'[1]صورت ریز پروژه ها'!J8-('[1]صورت ریز پروژه ها'!R8+'[1]صورت ریز پروژه ها'!Z8)</f>
        <v>24569186996.414291</v>
      </c>
      <c r="O54" s="31">
        <f>'[1]صورت ریز پروژه ها'!J8</f>
        <v>84423246000</v>
      </c>
    </row>
    <row r="55" spans="1:15" s="62" customFormat="1" ht="21.75">
      <c r="A55" s="63" t="str">
        <f>'[1]صورت ریز پروژه ها'!C9</f>
        <v xml:space="preserve"> اداری وتجاری سپهر تهرانپارس</v>
      </c>
      <c r="B55" s="64" t="str">
        <f>'[1]صورت ریز پروژه ها'!D9</f>
        <v>تهران</v>
      </c>
      <c r="C55" s="65" t="str">
        <f>'[1]صورت ریز پروژه ها'!H9</f>
        <v>اداری وتجاری</v>
      </c>
      <c r="D55" s="65">
        <f>'[1]صورت ریز پروژه ها'!G9</f>
        <v>33</v>
      </c>
      <c r="E55" s="64">
        <f>'[1]صورت ریز پروژه ها'!E9</f>
        <v>3164</v>
      </c>
      <c r="F55" s="66">
        <v>0.34849999999999998</v>
      </c>
      <c r="G55" s="27">
        <v>0</v>
      </c>
      <c r="H55" s="27">
        <v>12745814600.527588</v>
      </c>
      <c r="I55" s="27">
        <v>524091246000</v>
      </c>
      <c r="J55" s="67">
        <f>'[1]صورت ریز پروژه ها'!AT9</f>
        <v>0</v>
      </c>
      <c r="K55" s="27">
        <f>'[1]صورت ریز پروژه ها'!AG9</f>
        <v>0</v>
      </c>
      <c r="L55" s="68">
        <f>'[1]صورت ریز پروژه ها'!P9</f>
        <v>0.37659999999999999</v>
      </c>
      <c r="M55" s="27">
        <f>'[1]صورت ریز پروژه ها'!AE9+'[1]صورت ریز پروژه ها'!AG9</f>
        <v>0</v>
      </c>
      <c r="N55" s="27">
        <f>'[1]صورت ریز پروژه ها'!J9-('[1]صورت ریز پروژه ها'!R9+'[1]صورت ریز پروژه ها'!Z9)</f>
        <v>12416123730.599792</v>
      </c>
      <c r="O55" s="31">
        <f>'[1]صورت ریز پروژه ها'!J9</f>
        <v>524091246000</v>
      </c>
    </row>
    <row r="56" spans="1:15" s="62" customFormat="1" ht="43.5">
      <c r="A56" s="63" t="str">
        <f>'[1]صورت ریز پروژه ها'!C10</f>
        <v xml:space="preserve">پروژه مسکونی ویلایی ساحل کلارآباد </v>
      </c>
      <c r="B56" s="64" t="str">
        <f>'[1]صورت ریز پروژه ها'!D10</f>
        <v>شمال</v>
      </c>
      <c r="C56" s="65" t="str">
        <f>'[1]صورت ریز پروژه ها'!H10</f>
        <v>ویلایی
مسکونی</v>
      </c>
      <c r="D56" s="65">
        <f>'[1]صورت ریز پروژه ها'!G10</f>
        <v>49</v>
      </c>
      <c r="E56" s="64">
        <f>'[1]صورت ریز پروژه ها'!E10</f>
        <v>30009</v>
      </c>
      <c r="F56" s="66">
        <v>0.12363600141134461</v>
      </c>
      <c r="G56" s="27">
        <v>0</v>
      </c>
      <c r="H56" s="27">
        <v>415633706522.71008</v>
      </c>
      <c r="I56" s="27">
        <v>581270630916</v>
      </c>
      <c r="J56" s="67">
        <f>'[1]صورت ریز پروژه ها'!AT10</f>
        <v>0</v>
      </c>
      <c r="K56" s="27">
        <f>'[1]صورت ریز پروژه ها'!AG10</f>
        <v>0</v>
      </c>
      <c r="L56" s="68">
        <f>'[1]صورت ریز پروژه ها'!P10</f>
        <v>0.14099999999999999</v>
      </c>
      <c r="M56" s="27">
        <f>'[1]صورت ریز پروژه ها'!AE10+'[1]صورت ریز پروژه ها'!AG10</f>
        <v>0</v>
      </c>
      <c r="N56" s="27">
        <f>'[1]صورت ریز پروژه ها'!J10-('[1]صورت ریز پروژه ها'!R10+'[1]صورت ریز پروژه ها'!Z10)</f>
        <v>407516439994.84082</v>
      </c>
      <c r="O56" s="31">
        <f>'[1]صورت ریز پروژه ها'!J10</f>
        <v>573341000000</v>
      </c>
    </row>
    <row r="57" spans="1:15" s="62" customFormat="1" ht="21.75">
      <c r="A57" s="63" t="str">
        <f>'[1]صورت ریز پروژه ها'!C11</f>
        <v>رز پردیس - مشارکتی</v>
      </c>
      <c r="B57" s="64" t="str">
        <f>'[1]صورت ریز پروژه ها'!D11</f>
        <v>پردیس</v>
      </c>
      <c r="C57" s="65" t="str">
        <f>'[1]صورت ریز پروژه ها'!H11</f>
        <v>مسکونی</v>
      </c>
      <c r="D57" s="65">
        <f>'[1]صورت ریز پروژه ها'!G11</f>
        <v>21</v>
      </c>
      <c r="E57" s="64">
        <f>'[1]صورت ریز پروژه ها'!E11</f>
        <v>1612</v>
      </c>
      <c r="F57" s="66">
        <v>0.99</v>
      </c>
      <c r="G57" s="27">
        <v>8271819281.4882364</v>
      </c>
      <c r="H57" s="27">
        <v>1614654757.8000164</v>
      </c>
      <c r="I57" s="27">
        <v>11196522221</v>
      </c>
      <c r="J57" s="67">
        <f>'[1]صورت ریز پروژه ها'!AT11</f>
        <v>0</v>
      </c>
      <c r="K57" s="27">
        <f>'[1]صورت ریز پروژه ها'!AG11</f>
        <v>3122988028.0573864</v>
      </c>
      <c r="L57" s="68">
        <f>'[1]صورت ریز پروژه ها'!P11</f>
        <v>0.99009999999999998</v>
      </c>
      <c r="M57" s="27">
        <f>'[1]صورت ریز پروژه ها'!AE11+'[1]صورت ریز پروژه ها'!AG11</f>
        <v>11031348583.057386</v>
      </c>
      <c r="N57" s="27">
        <f>'[1]صورت ریز پروژه ها'!J11-('[1]صورت ریز پروژه ها'!R11+'[1]صورت ریز پروژه ها'!Z11)</f>
        <v>997125163.90139771</v>
      </c>
      <c r="O57" s="31">
        <f>'[1]صورت ریز پروژه ها'!J11</f>
        <v>11196522221</v>
      </c>
    </row>
    <row r="58" spans="1:15" s="62" customFormat="1" ht="21.75">
      <c r="A58" s="63" t="str">
        <f>'[1]صورت ریز پروژه ها'!C12</f>
        <v>پونه پردیس  - مشارکتی</v>
      </c>
      <c r="B58" s="64" t="str">
        <f>'[1]صورت ریز پروژه ها'!D12</f>
        <v>پردیس</v>
      </c>
      <c r="C58" s="65" t="str">
        <f>'[1]صورت ریز پروژه ها'!H12</f>
        <v>مسکونی</v>
      </c>
      <c r="D58" s="65">
        <f>'[1]صورت ریز پروژه ها'!G12</f>
        <v>37</v>
      </c>
      <c r="E58" s="64">
        <f>'[1]صورت ریز پروژه ها'!E12</f>
        <v>2982.84</v>
      </c>
      <c r="F58" s="66">
        <v>0.75</v>
      </c>
      <c r="G58" s="27">
        <v>14449371947.547169</v>
      </c>
      <c r="H58" s="27">
        <v>266732031.55873489</v>
      </c>
      <c r="I58" s="27">
        <v>18403537488</v>
      </c>
      <c r="J58" s="67">
        <f>'[1]صورت ریز پروژه ها'!AT12</f>
        <v>0</v>
      </c>
      <c r="K58" s="27">
        <f>'[1]صورت ریز پروژه ها'!AG12</f>
        <v>3561275376.2685509</v>
      </c>
      <c r="L58" s="68">
        <f>'[1]صورت ریز پروژه ها'!P12</f>
        <v>0.75019999999999998</v>
      </c>
      <c r="M58" s="27">
        <f>'[1]صورت ریز پروژه ها'!AE12+'[1]صورت ریز پروژه ها'!AG12</f>
        <v>15120772934.268551</v>
      </c>
      <c r="N58" s="27">
        <f>'[1]صورت ریز پروژه ها'!J12-('[1]صورت ریز پروژه ها'!R12+'[1]صورت ریز پروژه ها'!Z12)</f>
        <v>39655384.217941284</v>
      </c>
      <c r="O58" s="31">
        <f>'[1]صورت ریز پروژه ها'!J12</f>
        <v>19253537488</v>
      </c>
    </row>
    <row r="59" spans="1:15" s="62" customFormat="1" ht="21.75">
      <c r="A59" s="63" t="str">
        <f>'[1]صورت ریز پروژه ها'!C13</f>
        <v>گل یخ پردیس  - مشارکتی</v>
      </c>
      <c r="B59" s="64" t="str">
        <f>'[1]صورت ریز پروژه ها'!D13</f>
        <v>پردیس</v>
      </c>
      <c r="C59" s="65" t="str">
        <f>'[1]صورت ریز پروژه ها'!H13</f>
        <v>مسکونی</v>
      </c>
      <c r="D59" s="65">
        <f>'[1]صورت ریز پروژه ها'!G13</f>
        <v>30</v>
      </c>
      <c r="E59" s="64">
        <f>'[1]صورت ریز پروژه ها'!E13</f>
        <v>2278</v>
      </c>
      <c r="F59" s="66">
        <v>0.995</v>
      </c>
      <c r="G59" s="27">
        <v>13377479523.185219</v>
      </c>
      <c r="H59" s="27">
        <v>2957949308.3255253</v>
      </c>
      <c r="I59" s="27">
        <v>16465510148</v>
      </c>
      <c r="J59" s="67">
        <f>'[1]صورت ریز پروژه ها'!AT13</f>
        <v>0</v>
      </c>
      <c r="K59" s="27">
        <f>'[1]صورت ریز پروژه ها'!AG13</f>
        <v>3032995748.7666721</v>
      </c>
      <c r="L59" s="68">
        <f>'[1]صورت ریز پروژه ها'!P13</f>
        <v>0.99819999999999998</v>
      </c>
      <c r="M59" s="27">
        <f>'[1]صورت ریز پروژه ها'!AE13+'[1]صورت ریز پروژه ها'!AG13</f>
        <v>16410475271.766672</v>
      </c>
      <c r="N59" s="27">
        <f>'[1]صورت ریز پروژه ها'!J13-('[1]صورت ریز پروژه ها'!R13+'[1]صورت ریز پروژه ها'!Z13)</f>
        <v>2045046585.6645679</v>
      </c>
      <c r="O59" s="31">
        <f>'[1]صورت ریز پروژه ها'!J13</f>
        <v>16465510148</v>
      </c>
    </row>
    <row r="60" spans="1:15" s="62" customFormat="1" ht="21.75">
      <c r="A60" s="63" t="str">
        <f>'[1]صورت ریز پروژه ها'!C14</f>
        <v>سپید 1  - مشارکتی</v>
      </c>
      <c r="B60" s="64" t="str">
        <f>'[1]صورت ریز پروژه ها'!D14</f>
        <v>پردیس</v>
      </c>
      <c r="C60" s="65" t="str">
        <f>'[1]صورت ریز پروژه ها'!H14</f>
        <v>تجاری</v>
      </c>
      <c r="D60" s="65">
        <f>'[1]صورت ریز پروژه ها'!G14</f>
        <v>4</v>
      </c>
      <c r="E60" s="64">
        <f>'[1]صورت ریز پروژه ها'!E14</f>
        <v>343.26</v>
      </c>
      <c r="F60" s="66">
        <v>1</v>
      </c>
      <c r="G60" s="27">
        <v>14241428634</v>
      </c>
      <c r="H60" s="27">
        <v>1308117603</v>
      </c>
      <c r="I60" s="27">
        <v>14241428634</v>
      </c>
      <c r="J60" s="67">
        <f>'[1]صورت ریز پروژه ها'!AT14</f>
        <v>0</v>
      </c>
      <c r="K60" s="27">
        <f>'[1]صورت ریز پروژه ها'!AG14</f>
        <v>0</v>
      </c>
      <c r="L60" s="68">
        <f>'[1]صورت ریز پروژه ها'!P14</f>
        <v>1</v>
      </c>
      <c r="M60" s="27">
        <f>'[1]صورت ریز پروژه ها'!AE14+'[1]صورت ریز پروژه ها'!AG14</f>
        <v>14241428634</v>
      </c>
      <c r="N60" s="27">
        <f>'[1]صورت ریز پروژه ها'!J14-('[1]صورت ریز پروژه ها'!R14+'[1]صورت ریز پروژه ها'!Z14)</f>
        <v>1153456577</v>
      </c>
      <c r="O60" s="31">
        <f>'[1]صورت ریز پروژه ها'!J14</f>
        <v>14241428634</v>
      </c>
    </row>
    <row r="61" spans="1:15" s="62" customFormat="1" ht="21.75">
      <c r="A61" s="63" t="str">
        <f>'[1]صورت ریز پروژه ها'!C15</f>
        <v>سپید2  - مشارکتی</v>
      </c>
      <c r="B61" s="64" t="str">
        <f>'[1]صورت ریز پروژه ها'!D15</f>
        <v>پردیس</v>
      </c>
      <c r="C61" s="65" t="str">
        <f>'[1]صورت ریز پروژه ها'!H15</f>
        <v>تجاری</v>
      </c>
      <c r="D61" s="65">
        <f>'[1]صورت ریز پروژه ها'!G15</f>
        <v>19</v>
      </c>
      <c r="E61" s="64">
        <f>'[1]صورت ریز پروژه ها'!E15</f>
        <v>857.32</v>
      </c>
      <c r="F61" s="66">
        <v>0.99</v>
      </c>
      <c r="G61" s="27">
        <v>4850570428.7780523</v>
      </c>
      <c r="H61" s="27">
        <v>1253271720.5596542</v>
      </c>
      <c r="I61" s="27">
        <v>19443000000</v>
      </c>
      <c r="J61" s="67">
        <f>'[1]صورت ریز پروژه ها'!AT15</f>
        <v>0</v>
      </c>
      <c r="K61" s="27">
        <f>'[1]صورت ریز پروژه ها'!AG15</f>
        <v>1414273283.554285</v>
      </c>
      <c r="L61" s="68">
        <f>'[1]صورت ریز پروژه ها'!P15</f>
        <v>0.99009999999999998</v>
      </c>
      <c r="M61" s="27">
        <f>'[1]صورت ریز پروژه ها'!AE15+'[1]صورت ریز پروژه ها'!AG15</f>
        <v>6107567640.554285</v>
      </c>
      <c r="N61" s="27">
        <f>'[1]صورت ریز پروژه ها'!J15-('[1]صورت ریز پروژه ها'!R15+'[1]صورت ریز پروژه ها'!Z15)</f>
        <v>971085538.37227631</v>
      </c>
      <c r="O61" s="31">
        <f>'[1]صورت ریز پروژه ها'!J15</f>
        <v>19443000000</v>
      </c>
    </row>
    <row r="62" spans="1:15" s="62" customFormat="1" ht="21.75">
      <c r="A62" s="63" t="str">
        <f>'[1]صورت ریز پروژه ها'!C16</f>
        <v>نیلوفر 2  - مشارکتی</v>
      </c>
      <c r="B62" s="64" t="str">
        <f>'[1]صورت ریز پروژه ها'!D16</f>
        <v>پردیس</v>
      </c>
      <c r="C62" s="65" t="str">
        <f>'[1]صورت ریز پروژه ها'!H16</f>
        <v>مسکونی</v>
      </c>
      <c r="D62" s="65">
        <f>'[1]صورت ریز پروژه ها'!G16</f>
        <v>22</v>
      </c>
      <c r="E62" s="64">
        <f>'[1]صورت ریز پروژه ها'!E16</f>
        <v>2429</v>
      </c>
      <c r="F62" s="66">
        <v>1</v>
      </c>
      <c r="G62" s="27">
        <v>9616080208</v>
      </c>
      <c r="H62" s="27">
        <v>0</v>
      </c>
      <c r="I62" s="27">
        <v>9616080208</v>
      </c>
      <c r="J62" s="67">
        <f>'[1]صورت ریز پروژه ها'!AT16</f>
        <v>0</v>
      </c>
      <c r="K62" s="27">
        <f>'[1]صورت ریز پروژه ها'!AG16</f>
        <v>0</v>
      </c>
      <c r="L62" s="68">
        <f>'[1]صورت ریز پروژه ها'!P16</f>
        <v>1</v>
      </c>
      <c r="M62" s="27">
        <f>'[1]صورت ریز پروژه ها'!AE16+'[1]صورت ریز پروژه ها'!AG16</f>
        <v>9616080208</v>
      </c>
      <c r="N62" s="27">
        <f>'[1]صورت ریز پروژه ها'!J16-('[1]صورت ریز پروژه ها'!R16+'[1]صورت ریز پروژه ها'!Z16)</f>
        <v>0</v>
      </c>
      <c r="O62" s="31">
        <f>'[1]صورت ریز پروژه ها'!J16</f>
        <v>9616080208</v>
      </c>
    </row>
    <row r="63" spans="1:15" s="62" customFormat="1" ht="21.75">
      <c r="A63" s="63" t="str">
        <f>'[1]صورت ریز پروژه ها'!C17</f>
        <v>نیلوفر1  - مشارکتی</v>
      </c>
      <c r="B63" s="64" t="str">
        <f>'[1]صورت ریز پروژه ها'!D17</f>
        <v>پردیس</v>
      </c>
      <c r="C63" s="65" t="str">
        <f>'[1]صورت ریز پروژه ها'!H17</f>
        <v>مسکونی</v>
      </c>
      <c r="D63" s="65">
        <f>'[1]صورت ریز پروژه ها'!G17</f>
        <v>200</v>
      </c>
      <c r="E63" s="64">
        <f>'[1]صورت ریز پروژه ها'!E17</f>
        <v>15069</v>
      </c>
      <c r="F63" s="66">
        <v>0.35456605737073077</v>
      </c>
      <c r="G63" s="27">
        <v>36410676432.027519</v>
      </c>
      <c r="H63" s="27">
        <v>157900066611.1189</v>
      </c>
      <c r="I63" s="27">
        <v>252061000000</v>
      </c>
      <c r="J63" s="67">
        <f>'[1]صورت ریز پروژه ها'!AT17</f>
        <v>0</v>
      </c>
      <c r="K63" s="27">
        <f>'[1]صورت ریز پروژه ها'!AG17</f>
        <v>4012436049.1624603</v>
      </c>
      <c r="L63" s="68">
        <f>'[1]صورت ریز پروژه ها'!P17</f>
        <v>0.36363242640243337</v>
      </c>
      <c r="M63" s="27">
        <f>'[1]صورت ریز پروژه ها'!AE17+'[1]صورت ریز پروژه ها'!AG17</f>
        <v>37341709232.16246</v>
      </c>
      <c r="N63" s="27">
        <f>'[1]صورت ریز پروژه ها'!J17-('[1]صورت ریز پروژه ها'!R17+'[1]صورت ریز پروژه ها'!Z17)</f>
        <v>155682054542.84265</v>
      </c>
      <c r="O63" s="31">
        <f>'[1]صورت ریز پروژه ها'!J17</f>
        <v>252061000000</v>
      </c>
    </row>
    <row r="64" spans="1:15" s="62" customFormat="1" ht="21.75">
      <c r="A64" s="63" t="str">
        <f>'[1]صورت ریز پروژه ها'!C18</f>
        <v>تجاری امید - مشارکتی</v>
      </c>
      <c r="B64" s="64" t="str">
        <f>'[1]صورت ریز پروژه ها'!D18</f>
        <v>پردیس</v>
      </c>
      <c r="C64" s="65" t="str">
        <f>'[1]صورت ریز پروژه ها'!H18</f>
        <v>تجاری</v>
      </c>
      <c r="D64" s="65">
        <f>'[1]صورت ریز پروژه ها'!G18</f>
        <v>21</v>
      </c>
      <c r="E64" s="64">
        <f>'[1]صورت ریز پروژه ها'!E18</f>
        <v>799</v>
      </c>
      <c r="F64" s="66">
        <v>1</v>
      </c>
      <c r="G64" s="27">
        <v>3675383374.0162077</v>
      </c>
      <c r="H64" s="27">
        <v>0</v>
      </c>
      <c r="I64" s="27">
        <v>4006045039</v>
      </c>
      <c r="J64" s="67">
        <f>'[1]صورت ریز پروژه ها'!AT18</f>
        <v>0</v>
      </c>
      <c r="K64" s="27">
        <f>'[1]صورت ریز پروژه ها'!AG18</f>
        <v>1.6207695007324219E-2</v>
      </c>
      <c r="L64" s="68">
        <f>'[1]صورت ریز پروژه ها'!P18</f>
        <v>1</v>
      </c>
      <c r="M64" s="27">
        <f>'[1]صورت ریز پروژه ها'!AE18+'[1]صورت ریز پروژه ها'!AG18</f>
        <v>3675383374.0162077</v>
      </c>
      <c r="N64" s="27">
        <f>'[1]صورت ریز پروژه ها'!J18-('[1]صورت ریز پروژه ها'!R18+'[1]صورت ریز پروژه ها'!Z18)</f>
        <v>0</v>
      </c>
      <c r="O64" s="31">
        <f>'[1]صورت ریز پروژه ها'!J18</f>
        <v>4006045039</v>
      </c>
    </row>
    <row r="65" spans="1:15" s="62" customFormat="1" ht="21.75">
      <c r="A65" s="63" t="str">
        <f>'[1]صورت ریز پروژه ها'!C19</f>
        <v>پروژه ویلایی تجاری آفتاب رویان</v>
      </c>
      <c r="B65" s="64" t="str">
        <f>'[1]صورت ریز پروژه ها'!D19</f>
        <v>پردیس</v>
      </c>
      <c r="C65" s="65" t="str">
        <f>'[1]صورت ریز پروژه ها'!H19</f>
        <v>ویلایی وتجاری</v>
      </c>
      <c r="D65" s="65">
        <f>'[1]صورت ریز پروژه ها'!G19</f>
        <v>67</v>
      </c>
      <c r="E65" s="64">
        <f>'[1]صورت ریز پروژه ها'!E19</f>
        <v>21867</v>
      </c>
      <c r="F65" s="66">
        <v>0.10913937309617228</v>
      </c>
      <c r="G65" s="27">
        <v>0</v>
      </c>
      <c r="H65" s="27">
        <v>368174871758.60156</v>
      </c>
      <c r="I65" s="27">
        <v>478279990876</v>
      </c>
      <c r="J65" s="67">
        <f>'[1]صورت ریز پروژه ها'!AT19</f>
        <v>0</v>
      </c>
      <c r="K65" s="27">
        <f>'[1]صورت ریز پروژه ها'!AG19</f>
        <v>0</v>
      </c>
      <c r="L65" s="68">
        <f>'[1]صورت ریز پروژه ها'!P19</f>
        <v>0.11132652058796591</v>
      </c>
      <c r="M65" s="27">
        <f>'[1]صورت ریز پروژه ها'!AE19+'[1]صورت ریز پروژه ها'!AG19</f>
        <v>0</v>
      </c>
      <c r="N65" s="27">
        <f>'[1]صورت ریز پروژه ها'!J19-('[1]صورت ریز پروژه ها'!R19+'[1]صورت ریز پروژه ها'!Z19)</f>
        <v>367270967463.14862</v>
      </c>
      <c r="O65" s="31">
        <f>'[1]صورت ریز پروژه ها'!J19</f>
        <v>478279990876</v>
      </c>
    </row>
    <row r="66" spans="1:15" s="62" customFormat="1" ht="21.75">
      <c r="A66" s="63" t="str">
        <f>'[1]صورت ریز پروژه ها'!C20</f>
        <v>ویلایی سروستان مشارکتی</v>
      </c>
      <c r="B66" s="64" t="str">
        <f>'[1]صورت ریز پروژه ها'!D20</f>
        <v>پردیس</v>
      </c>
      <c r="C66" s="65" t="str">
        <f>'[1]صورت ریز پروژه ها'!H20</f>
        <v>ویلایی</v>
      </c>
      <c r="D66" s="65">
        <f>'[1]صورت ریز پروژه ها'!G20</f>
        <v>40</v>
      </c>
      <c r="E66" s="64">
        <f>'[1]صورت ریز پروژه ها'!E20</f>
        <v>7025</v>
      </c>
      <c r="F66" s="66">
        <v>0.82</v>
      </c>
      <c r="G66" s="27">
        <v>2409309946.0449557</v>
      </c>
      <c r="H66" s="27">
        <v>897200138.99363136</v>
      </c>
      <c r="I66" s="27">
        <v>17488146440</v>
      </c>
      <c r="J66" s="67">
        <f>'[1]صورت ریز پروژه ها'!AT20</f>
        <v>0</v>
      </c>
      <c r="K66" s="27">
        <f>'[1]صورت ریز پروژه ها'!AG20</f>
        <v>882809707.29014874</v>
      </c>
      <c r="L66" s="68">
        <f>'[1]صورت ریز پروژه ها'!P20</f>
        <v>0.82199999999999995</v>
      </c>
      <c r="M66" s="27">
        <f>'[1]صورت ریز پروژه ها'!AE20+'[1]صورت ریز پروژه ها'!AG20</f>
        <v>2511859245.2901487</v>
      </c>
      <c r="N66" s="27">
        <f>'[1]صورت ریز پروژه ها'!J20-('[1]صورت ریز پروژه ها'!R20+'[1]صورت ریز پروژه ها'!Z20)</f>
        <v>304212424.73099136</v>
      </c>
      <c r="O66" s="31">
        <f>'[1]صورت ریز پروژه ها'!J20</f>
        <v>18188146440</v>
      </c>
    </row>
    <row r="67" spans="1:15" s="62" customFormat="1" ht="43.5">
      <c r="A67" s="63" t="str">
        <f>'[1]صورت ریز پروژه ها'!C21</f>
        <v>پردیس ترنج شاهین شمالی  - مشارکتی</v>
      </c>
      <c r="B67" s="64" t="str">
        <f>'[1]صورت ریز پروژه ها'!D21</f>
        <v>تهران</v>
      </c>
      <c r="C67" s="65">
        <f>'[1]صورت ریز پروژه ها'!H21</f>
        <v>0</v>
      </c>
      <c r="D67" s="65">
        <f>'[1]صورت ریز پروژه ها'!G21</f>
        <v>60</v>
      </c>
      <c r="E67" s="64">
        <f>'[1]صورت ریز پروژه ها'!E21</f>
        <v>9214</v>
      </c>
      <c r="F67" s="66">
        <v>0.1016200596005284</v>
      </c>
      <c r="G67" s="27">
        <v>0</v>
      </c>
      <c r="H67" s="27">
        <v>527114334186.54761</v>
      </c>
      <c r="I67" s="27">
        <v>596738762168</v>
      </c>
      <c r="J67" s="67">
        <f>'[1]صورت ریز پروژه ها'!AT21</f>
        <v>0</v>
      </c>
      <c r="K67" s="27">
        <f>'[1]صورت ریز پروژه ها'!AG21</f>
        <v>0</v>
      </c>
      <c r="L67" s="68">
        <f>'[1]صورت ریز پروژه ها'!P21</f>
        <v>0.1017</v>
      </c>
      <c r="M67" s="27">
        <f>'[1]صورت ریز پروژه ها'!AE21+'[1]صورت ریز پروژه ها'!AG21</f>
        <v>0</v>
      </c>
      <c r="N67" s="27">
        <f>'[1]صورت ریز پروژه ها'!J21-('[1]صورت ریز پروژه ها'!R21+'[1]صورت ریز پروژه ها'!Z21)</f>
        <v>554721203467.79993</v>
      </c>
      <c r="O67" s="31">
        <f>'[1]صورت ریز پروژه ها'!J21</f>
        <v>624728762168</v>
      </c>
    </row>
    <row r="68" spans="1:15" s="62" customFormat="1" ht="21.75">
      <c r="A68" s="63" t="str">
        <f>'[1]صورت ریز پروژه ها'!C22</f>
        <v>پروژه تجاری کوهسار-مشارکتی</v>
      </c>
      <c r="B68" s="64" t="str">
        <f>'[1]صورت ریز پروژه ها'!D22</f>
        <v>پردیس</v>
      </c>
      <c r="C68" s="65">
        <f>'[1]صورت ریز پروژه ها'!H22</f>
        <v>0</v>
      </c>
      <c r="D68" s="65">
        <f>'[1]صورت ریز پروژه ها'!G22</f>
        <v>157</v>
      </c>
      <c r="E68" s="64">
        <f>'[1]صورت ریز پروژه ها'!E22</f>
        <v>6350</v>
      </c>
      <c r="F68" s="66">
        <v>0.19757341575606577</v>
      </c>
      <c r="G68" s="27">
        <v>0</v>
      </c>
      <c r="H68" s="27">
        <v>290852506745.61285</v>
      </c>
      <c r="I68" s="27">
        <v>400000000000</v>
      </c>
      <c r="J68" s="67">
        <f>'[1]صورت ریز پروژه ها'!AT22</f>
        <v>0</v>
      </c>
      <c r="K68" s="27">
        <f>'[1]صورت ریز پروژه ها'!AG22</f>
        <v>0</v>
      </c>
      <c r="L68" s="68">
        <f>'[1]صورت ریز پروژه ها'!P22</f>
        <v>0.20200000000000001</v>
      </c>
      <c r="M68" s="27">
        <f>'[1]صورت ریز پروژه ها'!AE22+'[1]صورت ریز پروژه ها'!AG22</f>
        <v>0</v>
      </c>
      <c r="N68" s="27">
        <f>'[1]صورت ریز پروژه ها'!J22-('[1]صورت ریز پروژه ها'!R22+'[1]صورت ریز پروژه ها'!Z22)</f>
        <v>290726231706.00116</v>
      </c>
      <c r="O68" s="31">
        <f>'[1]صورت ریز پروژه ها'!J22</f>
        <v>400000000000</v>
      </c>
    </row>
    <row r="69" spans="1:15" s="62" customFormat="1" ht="21.75">
      <c r="A69" s="63" t="str">
        <f>'[1]صورت ریز پروژه ها'!C24</f>
        <v>ویونا</v>
      </c>
      <c r="B69" s="64" t="str">
        <f>'[1]صورت ریز پروژه ها'!D24</f>
        <v>پردیس</v>
      </c>
      <c r="C69" s="65" t="str">
        <f>'[1]صورت ریز پروژه ها'!H24</f>
        <v>تجاری</v>
      </c>
      <c r="D69" s="65">
        <f>'[1]صورت ریز پروژه ها'!G24</f>
        <v>18</v>
      </c>
      <c r="E69" s="64">
        <f>'[1]صورت ریز پروژه ها'!E24</f>
        <v>597.82500000000005</v>
      </c>
      <c r="F69" s="66">
        <v>1</v>
      </c>
      <c r="G69" s="27">
        <v>3952756743.1940784</v>
      </c>
      <c r="H69" s="27">
        <v>0</v>
      </c>
      <c r="I69" s="27">
        <v>4094000000</v>
      </c>
      <c r="J69" s="67">
        <f>'[1]صورت ریز پروژه ها'!AT24</f>
        <v>0</v>
      </c>
      <c r="K69" s="27">
        <f>'[1]صورت ریز پروژه ها'!AG24</f>
        <v>-0.41885137557983398</v>
      </c>
      <c r="L69" s="68">
        <f>'[1]صورت ریز پروژه ها'!P24</f>
        <v>1</v>
      </c>
      <c r="M69" s="27">
        <f>'[1]صورت ریز پروژه ها'!AE24+'[1]صورت ریز پروژه ها'!AG24</f>
        <v>3952756743.1940784</v>
      </c>
      <c r="N69" s="27">
        <f>'[1]صورت ریز پروژه ها'!J24-('[1]صورت ریز پروژه ها'!R24+'[1]صورت ریز پروژه ها'!Z24)</f>
        <v>0</v>
      </c>
      <c r="O69" s="31">
        <f>'[1]صورت ریز پروژه ها'!J24</f>
        <v>4094000000</v>
      </c>
    </row>
    <row r="70" spans="1:15" s="62" customFormat="1" ht="21.75">
      <c r="A70" s="63" t="str">
        <f>'[1]صورت ریز پروژه ها'!C25</f>
        <v>تجاری یاقوت</v>
      </c>
      <c r="B70" s="64" t="str">
        <f>'[1]صورت ریز پروژه ها'!D25</f>
        <v>پردیس</v>
      </c>
      <c r="C70" s="65" t="str">
        <f>'[1]صورت ریز پروژه ها'!H25</f>
        <v>تجاری</v>
      </c>
      <c r="D70" s="65">
        <f>'[1]صورت ریز پروژه ها'!G25</f>
        <v>66</v>
      </c>
      <c r="E70" s="64">
        <f>'[1]صورت ریز پروژه ها'!E25</f>
        <v>4423</v>
      </c>
      <c r="F70" s="66">
        <v>0.99985112998593384</v>
      </c>
      <c r="G70" s="27">
        <v>62382443885.592903</v>
      </c>
      <c r="H70" s="27">
        <v>14180009.943115234</v>
      </c>
      <c r="I70" s="27">
        <v>96512316353</v>
      </c>
      <c r="J70" s="67">
        <f>'[1]صورت ریز پروژه ها'!AT25</f>
        <v>0</v>
      </c>
      <c r="K70" s="27">
        <f>'[1]صورت ریز پروژه ها'!AG25</f>
        <v>1064694366.6860352</v>
      </c>
      <c r="L70" s="68">
        <f>'[1]صورت ریز پروژه ها'!P25</f>
        <v>0.99990000000000001</v>
      </c>
      <c r="M70" s="27">
        <f>'[1]صورت ریز پروژه ها'!AE25+'[1]صورت ریز پروژه ها'!AG25</f>
        <v>62773332545.686035</v>
      </c>
      <c r="N70" s="27">
        <f>'[1]صورت ریز پروژه ها'!J25-('[1]صورت ریز پروژه ها'!R25+'[1]صورت ریز پروژه ها'!Z25)</f>
        <v>149394112.93026733</v>
      </c>
      <c r="O70" s="31">
        <f>'[1]صورت ریز پروژه ها'!J25</f>
        <v>97112316353</v>
      </c>
    </row>
    <row r="71" spans="1:15" s="62" customFormat="1" ht="21.75">
      <c r="A71" s="63" t="str">
        <f>'[1]صورت ریز پروژه ها'!C26</f>
        <v xml:space="preserve"> مسکونی گلایل</v>
      </c>
      <c r="B71" s="64" t="str">
        <f>'[1]صورت ریز پروژه ها'!D26</f>
        <v>پردیس</v>
      </c>
      <c r="C71" s="65" t="str">
        <f>'[1]صورت ریز پروژه ها'!H26</f>
        <v>مسکونی</v>
      </c>
      <c r="D71" s="65">
        <f>'[1]صورت ریز پروژه ها'!G26</f>
        <v>105</v>
      </c>
      <c r="E71" s="64">
        <f>'[1]صورت ریز پروژه ها'!E26</f>
        <v>7863.99</v>
      </c>
      <c r="F71" s="66">
        <v>0.92215852947485299</v>
      </c>
      <c r="G71" s="27">
        <v>116668195284.15306</v>
      </c>
      <c r="H71" s="27">
        <v>9558292556.4747009</v>
      </c>
      <c r="I71" s="27">
        <v>126454832105</v>
      </c>
      <c r="J71" s="67">
        <f>'[1]صورت ریز پروژه ها'!AT26</f>
        <v>0</v>
      </c>
      <c r="K71" s="27">
        <f>'[1]صورت ریز پروژه ها'!AG26</f>
        <v>1349206125.7941895</v>
      </c>
      <c r="L71" s="68">
        <f>'[1]صورت ریز پروژه ها'!P26</f>
        <v>0.93200000000000005</v>
      </c>
      <c r="M71" s="27">
        <f>'[1]صورت ریز پروژه ها'!AE26+'[1]صورت ریز پروژه ها'!AG26</f>
        <v>117913302896.79419</v>
      </c>
      <c r="N71" s="27">
        <f>'[1]صورت ریز پروژه ها'!J26-('[1]صورت ریز پروژه ها'!R26+'[1]صورت ریز پروژه ها'!Z26)</f>
        <v>9233497819.8215485</v>
      </c>
      <c r="O71" s="31">
        <f>'[1]صورت ریز پروژه ها'!J26</f>
        <v>126454832105</v>
      </c>
    </row>
    <row r="72" spans="1:15" s="62" customFormat="1" ht="21.75">
      <c r="A72" s="63" t="str">
        <f>'[1]صورت ریز پروژه ها'!C27</f>
        <v>مسکونی یاسمن</v>
      </c>
      <c r="B72" s="64" t="str">
        <f>'[1]صورت ریز پروژه ها'!D27</f>
        <v>پردیس</v>
      </c>
      <c r="C72" s="65" t="str">
        <f>'[1]صورت ریز پروژه ها'!H27</f>
        <v>مسکونی</v>
      </c>
      <c r="D72" s="65">
        <f>'[1]صورت ریز پروژه ها'!G27</f>
        <v>86</v>
      </c>
      <c r="E72" s="64">
        <f>'[1]صورت ریز پروژه ها'!E27</f>
        <v>6438.8</v>
      </c>
      <c r="F72" s="66">
        <v>0.97515740824843988</v>
      </c>
      <c r="G72" s="27">
        <v>97648358847.128357</v>
      </c>
      <c r="H72" s="27">
        <v>2423453339.530777</v>
      </c>
      <c r="I72" s="27">
        <v>100132886232</v>
      </c>
      <c r="J72" s="67">
        <f>'[1]صورت ریز پروژه ها'!AT27</f>
        <v>0</v>
      </c>
      <c r="K72" s="27">
        <f>'[1]صورت ریز پروژه ها'!AG27</f>
        <v>639313755.00868225</v>
      </c>
      <c r="L72" s="68">
        <f>'[1]صورت ریز پروژه ها'!P27</f>
        <v>0.98199999999999998</v>
      </c>
      <c r="M72" s="27">
        <f>'[1]صورت ریز پروژه ها'!AE27+'[1]صورت ریز پروژه ها'!AG27</f>
        <v>98333548591.008682</v>
      </c>
      <c r="N72" s="27">
        <f>'[1]صورت ریز پروژه ها'!J27-('[1]صورت ریز پروژه ها'!R27+'[1]صورت ریز پروژه ها'!Z27)</f>
        <v>2450623575.4047852</v>
      </c>
      <c r="O72" s="31">
        <f>'[1]صورت ریز پروژه ها'!J27</f>
        <v>100132886232</v>
      </c>
    </row>
    <row r="73" spans="1:15" s="62" customFormat="1" ht="21.75">
      <c r="A73" s="63" t="str">
        <f>'[1]صورت ریز پروژه ها'!C28</f>
        <v>تجاری آفتاب ومهتاب</v>
      </c>
      <c r="B73" s="64" t="str">
        <f>'[1]صورت ریز پروژه ها'!D28</f>
        <v>پردیس</v>
      </c>
      <c r="C73" s="65" t="str">
        <f>'[1]صورت ریز پروژه ها'!H28</f>
        <v>تجاری</v>
      </c>
      <c r="D73" s="65">
        <f>'[1]صورت ریز پروژه ها'!G28</f>
        <v>22</v>
      </c>
      <c r="E73" s="64">
        <f>'[1]صورت ریز پروژه ها'!E28</f>
        <v>800</v>
      </c>
      <c r="F73" s="66">
        <v>1</v>
      </c>
      <c r="G73" s="27">
        <v>8794214500</v>
      </c>
      <c r="H73" s="27">
        <v>0</v>
      </c>
      <c r="I73" s="27">
        <v>8794214500</v>
      </c>
      <c r="J73" s="67">
        <f>'[1]صورت ریز پروژه ها'!AT28</f>
        <v>0</v>
      </c>
      <c r="K73" s="27">
        <f>'[1]صورت ریز پروژه ها'!AG28</f>
        <v>2763035</v>
      </c>
      <c r="L73" s="68">
        <f>'[1]صورت ریز پروژه ها'!P28</f>
        <v>1</v>
      </c>
      <c r="M73" s="27">
        <f>'[1]صورت ریز پروژه ها'!AE28+'[1]صورت ریز پروژه ها'!AG28</f>
        <v>8796977535</v>
      </c>
      <c r="N73" s="27">
        <f>'[1]صورت ریز پروژه ها'!J28-('[1]صورت ریز پروژه ها'!R28+'[1]صورت ریز پروژه ها'!Z28)</f>
        <v>0</v>
      </c>
      <c r="O73" s="31">
        <f>'[1]صورت ریز پروژه ها'!J28</f>
        <v>8796977535</v>
      </c>
    </row>
    <row r="74" spans="1:15" s="62" customFormat="1" ht="21.75">
      <c r="A74" s="63" t="str">
        <f>'[1]صورت ریز پروژه ها'!C29</f>
        <v>تجاری مروارید</v>
      </c>
      <c r="B74" s="64" t="str">
        <f>'[1]صورت ریز پروژه ها'!D29</f>
        <v>پردیس</v>
      </c>
      <c r="C74" s="65" t="str">
        <f>'[1]صورت ریز پروژه ها'!H29</f>
        <v>تجاری</v>
      </c>
      <c r="D74" s="65">
        <f>'[1]صورت ریز پروژه ها'!G29</f>
        <v>99</v>
      </c>
      <c r="E74" s="64">
        <f>'[1]صورت ریز پروژه ها'!E29</f>
        <v>4852.4800000000005</v>
      </c>
      <c r="F74" s="66">
        <v>0.4</v>
      </c>
      <c r="G74" s="27">
        <v>0</v>
      </c>
      <c r="H74" s="27">
        <v>5787150413.6988373</v>
      </c>
      <c r="I74" s="27">
        <v>137126903886</v>
      </c>
      <c r="J74" s="67">
        <f>'[1]صورت ریز پروژه ها'!AT29</f>
        <v>0</v>
      </c>
      <c r="K74" s="27">
        <f>'[1]صورت ریز پروژه ها'!AG29</f>
        <v>0</v>
      </c>
      <c r="L74" s="68">
        <f>'[1]صورت ریز پروژه ها'!P29</f>
        <v>0.4088</v>
      </c>
      <c r="M74" s="27">
        <f>'[1]صورت ریز پروژه ها'!AE29+'[1]صورت ریز پروژه ها'!AG29</f>
        <v>0</v>
      </c>
      <c r="N74" s="27">
        <f>'[1]صورت ریز پروژه ها'!J29-('[1]صورت ریز پروژه ها'!R29+'[1]صورت ریز پروژه ها'!Z29)</f>
        <v>154788969457.25696</v>
      </c>
      <c r="O74" s="31">
        <f>'[1]صورت ریز پروژه ها'!J29</f>
        <v>286284636389</v>
      </c>
    </row>
    <row r="75" spans="1:15" s="62" customFormat="1" ht="21.75">
      <c r="A75" s="63" t="str">
        <f>'[1]صورت ریز پروژه ها'!C30</f>
        <v>مسکونی نگین</v>
      </c>
      <c r="B75" s="64" t="str">
        <f>'[1]صورت ریز پروژه ها'!D30</f>
        <v>پردیس</v>
      </c>
      <c r="C75" s="65" t="str">
        <f>'[1]صورت ریز پروژه ها'!H30</f>
        <v>مسکونی</v>
      </c>
      <c r="D75" s="65">
        <f>'[1]صورت ریز پروژه ها'!G30</f>
        <v>168</v>
      </c>
      <c r="E75" s="64">
        <f>'[1]صورت ریز پروژه ها'!E30</f>
        <v>15984.8</v>
      </c>
      <c r="F75" s="66">
        <v>0.99994424050851416</v>
      </c>
      <c r="G75" s="27">
        <v>211607758876.38629</v>
      </c>
      <c r="H75" s="27">
        <v>11561134.469726562</v>
      </c>
      <c r="I75" s="27">
        <v>214164510680</v>
      </c>
      <c r="J75" s="67">
        <f>'[1]صورت ریز پروژه ها'!AT30</f>
        <v>120.1</v>
      </c>
      <c r="K75" s="27">
        <f>'[1]صورت ریز پروژه ها'!AG30</f>
        <v>-14097907823.565521</v>
      </c>
      <c r="L75" s="68">
        <f>'[1]صورت ریز پروژه ها'!P30</f>
        <v>0.99991570205219993</v>
      </c>
      <c r="M75" s="27">
        <f>'[1]صورت ریز پروژه ها'!AE30+'[1]صورت ریز پروژه ها'!AG30</f>
        <v>214186320309.43448</v>
      </c>
      <c r="N75" s="27">
        <f>'[1]صورت ریز پروژه ها'!J30-('[1]صورت ریز پروژه ها'!R30+'[1]صورت ریز پروژه ها'!Z30)</f>
        <v>17560890.288513184</v>
      </c>
      <c r="O75" s="31">
        <f>'[1]صورت ریز پروژه ها'!J30</f>
        <v>215144510680</v>
      </c>
    </row>
    <row r="76" spans="1:15" s="62" customFormat="1" ht="21.75">
      <c r="A76" s="63" t="str">
        <f>'[1]صورت ریز پروژه ها'!C31</f>
        <v>مهر 2621واحدی</v>
      </c>
      <c r="B76" s="64" t="str">
        <f>'[1]صورت ریز پروژه ها'!D31</f>
        <v>پردیس</v>
      </c>
      <c r="C76" s="65" t="str">
        <f>'[1]صورت ریز پروژه ها'!H31</f>
        <v>مسکونی</v>
      </c>
      <c r="D76" s="65">
        <f>'[1]صورت ریز پروژه ها'!G31</f>
        <v>2621</v>
      </c>
      <c r="E76" s="64">
        <f>'[1]صورت ریز پروژه ها'!E31</f>
        <v>240685</v>
      </c>
      <c r="F76" s="66">
        <v>0.99810697973232665</v>
      </c>
      <c r="G76" s="27">
        <v>1222761623423.0193</v>
      </c>
      <c r="H76" s="27">
        <v>2203123784</v>
      </c>
      <c r="I76" s="27">
        <v>1225080726067</v>
      </c>
      <c r="J76" s="67">
        <f>'[1]صورت ریز پروژه ها'!AT31</f>
        <v>0</v>
      </c>
      <c r="K76" s="27">
        <f>'[1]صورت ریز پروژه ها'!AG31</f>
        <v>-0.26904296875</v>
      </c>
      <c r="L76" s="68">
        <f>'[1]صورت ریز پروژه ها'!P31</f>
        <v>0.99801701704583323</v>
      </c>
      <c r="M76" s="27">
        <f>'[1]صورت ریز پروژه ها'!AE31+'[1]صورت ریز پروژه ها'!AG31</f>
        <v>1222651411869.731</v>
      </c>
      <c r="N76" s="27">
        <f>'[1]صورت ریز پروژه ها'!J31-('[1]صورت ریز پروژه ها'!R31+'[1]صورت ریز پروژه ها'!Z31)</f>
        <v>2307823632</v>
      </c>
      <c r="O76" s="31">
        <f>'[1]صورت ریز پروژه ها'!J31</f>
        <v>1225080726067</v>
      </c>
    </row>
    <row r="77" spans="1:15" s="62" customFormat="1" ht="21.75">
      <c r="A77" s="63" t="str">
        <f>'[1]صورت ریز پروژه ها'!C32</f>
        <v>مهر3474 واحدی</v>
      </c>
      <c r="B77" s="64" t="str">
        <f>'[1]صورت ریز پروژه ها'!D32</f>
        <v>پردیس</v>
      </c>
      <c r="C77" s="65" t="str">
        <f>'[1]صورت ریز پروژه ها'!H32</f>
        <v>مسکونی</v>
      </c>
      <c r="D77" s="65">
        <f>'[1]صورت ریز پروژه ها'!G32</f>
        <v>3474</v>
      </c>
      <c r="E77" s="64">
        <f>'[1]صورت ریز پروژه ها'!E32</f>
        <v>340985</v>
      </c>
      <c r="F77" s="66">
        <v>0.99679772516674769</v>
      </c>
      <c r="G77" s="27">
        <v>1594075768068.144</v>
      </c>
      <c r="H77" s="27">
        <v>4850813287.5422363</v>
      </c>
      <c r="I77" s="27">
        <v>1599196835849</v>
      </c>
      <c r="J77" s="67">
        <f>'[1]صورت ریز پروژه ها'!AT32</f>
        <v>0</v>
      </c>
      <c r="K77" s="27">
        <f>'[1]صورت ریز پروژه ها'!AG32</f>
        <v>1883369717.6987305</v>
      </c>
      <c r="L77" s="68">
        <f>'[1]صورت ریز پروژه ها'!P32</f>
        <v>0.99649173387569723</v>
      </c>
      <c r="M77" s="27">
        <f>'[1]صورت ریز پروژه ها'!AE32+'[1]صورت ریز پروژه ها'!AG32</f>
        <v>1593586427763.6987</v>
      </c>
      <c r="N77" s="27">
        <f>'[1]صورت ریز پروژه ها'!J32-('[1]صورت ریز پروژه ها'!R32+'[1]صورت ریز پروژه ها'!Z32)</f>
        <v>5314329599.4736328</v>
      </c>
      <c r="O77" s="31">
        <f>'[1]صورت ریز پروژه ها'!J32</f>
        <v>1599196835849</v>
      </c>
    </row>
    <row r="78" spans="1:15" s="62" customFormat="1" ht="21.75">
      <c r="A78" s="63" t="str">
        <f>'[1]صورت ریز پروژه ها'!C33</f>
        <v>فاز دو پارک سمنان</v>
      </c>
      <c r="B78" s="64" t="str">
        <f>'[1]صورت ریز پروژه ها'!D33</f>
        <v xml:space="preserve">سمنان </v>
      </c>
      <c r="C78" s="65" t="str">
        <f>'[1]صورت ریز پروژه ها'!H33</f>
        <v>مسکونی</v>
      </c>
      <c r="D78" s="65">
        <f>'[1]صورت ریز پروژه ها'!G33</f>
        <v>55</v>
      </c>
      <c r="E78" s="64">
        <f>'[1]صورت ریز پروژه ها'!E33</f>
        <v>4855</v>
      </c>
      <c r="F78" s="66">
        <v>1</v>
      </c>
      <c r="G78" s="27">
        <v>38602012296.74437</v>
      </c>
      <c r="H78" s="27">
        <v>0</v>
      </c>
      <c r="I78" s="27">
        <v>40225533038</v>
      </c>
      <c r="J78" s="67">
        <f>'[1]صورت ریز پروژه ها'!AT33</f>
        <v>59.64</v>
      </c>
      <c r="K78" s="27">
        <f>'[1]صورت ریز پروژه ها'!AG33</f>
        <v>494140224.33475494</v>
      </c>
      <c r="L78" s="68">
        <f>'[1]صورت ریز پروژه ها'!P33</f>
        <v>1</v>
      </c>
      <c r="M78" s="27">
        <f>'[1]صورت ریز پروژه ها'!AE33+'[1]صورت ریز پروژه ها'!AG33</f>
        <v>39096152521.334755</v>
      </c>
      <c r="N78" s="27">
        <f>'[1]صورت ریز پروژه ها'!J33-('[1]صورت ریز پروژه ها'!R33+'[1]صورت ریز پروژه ها'!Z33)</f>
        <v>0</v>
      </c>
      <c r="O78" s="31">
        <f>'[1]صورت ریز پروژه ها'!J33</f>
        <v>40225533038</v>
      </c>
    </row>
    <row r="79" spans="1:15" s="62" customFormat="1" ht="21.75">
      <c r="A79" s="63" t="str">
        <f>'[1]صورت ریز پروژه ها'!C34</f>
        <v>فاز سه پارک تجاری سمنان</v>
      </c>
      <c r="B79" s="64" t="str">
        <f>'[1]صورت ریز پروژه ها'!D34</f>
        <v xml:space="preserve">سمنان </v>
      </c>
      <c r="C79" s="65" t="str">
        <f>'[1]صورت ریز پروژه ها'!H34</f>
        <v>تجاری</v>
      </c>
      <c r="D79" s="65">
        <f>'[1]صورت ریز پروژه ها'!G34</f>
        <v>13</v>
      </c>
      <c r="E79" s="64">
        <f>'[1]صورت ریز پروژه ها'!E34</f>
        <v>762.66</v>
      </c>
      <c r="F79" s="66">
        <v>0.99985159137898194</v>
      </c>
      <c r="G79" s="27">
        <v>7065179616.2692499</v>
      </c>
      <c r="H79" s="27">
        <v>1061698</v>
      </c>
      <c r="I79" s="27">
        <v>7330553457</v>
      </c>
      <c r="J79" s="67">
        <f>'[1]صورت ریز پروژه ها'!AT34</f>
        <v>0</v>
      </c>
      <c r="K79" s="27">
        <f>'[1]صورت ریز پروژه ها'!AG34</f>
        <v>0.21621990203857422</v>
      </c>
      <c r="L79" s="68">
        <f>'[1]صورت ریز پروژه ها'!P34</f>
        <v>0.99985159137898194</v>
      </c>
      <c r="M79" s="27">
        <f>'[1]صورت ریز پروژه ها'!AE34+'[1]صورت ریز پروژه ها'!AG34</f>
        <v>7065179616.2692499</v>
      </c>
      <c r="N79" s="27">
        <f>'[1]صورت ریز پروژه ها'!J34-('[1]صورت ریز پروژه ها'!R34+'[1]صورت ریز پروژه ها'!Z34)</f>
        <v>1061698</v>
      </c>
      <c r="O79" s="31">
        <f>'[1]صورت ریز پروژه ها'!J34</f>
        <v>7330553457</v>
      </c>
    </row>
    <row r="80" spans="1:15" s="62" customFormat="1" ht="21.75">
      <c r="A80" s="63" t="str">
        <f>'[1]صورت ریز پروژه ها'!C35</f>
        <v>فاز سه پارک اداری سمنان</v>
      </c>
      <c r="B80" s="64" t="str">
        <f>'[1]صورت ریز پروژه ها'!D35</f>
        <v xml:space="preserve">سمنان </v>
      </c>
      <c r="C80" s="65" t="str">
        <f>'[1]صورت ریز پروژه ها'!H35</f>
        <v>اداری</v>
      </c>
      <c r="D80" s="65">
        <f>'[1]صورت ریز پروژه ها'!G35</f>
        <v>2</v>
      </c>
      <c r="E80" s="64">
        <f>'[1]صورت ریز پروژه ها'!E35</f>
        <v>375.3</v>
      </c>
      <c r="F80" s="66">
        <v>0.99358504324001462</v>
      </c>
      <c r="G80" s="27">
        <v>0</v>
      </c>
      <c r="H80" s="27">
        <v>22872396</v>
      </c>
      <c r="I80" s="27">
        <v>3653953521</v>
      </c>
      <c r="J80" s="67">
        <f>'[1]صورت ریز پروژه ها'!AT35</f>
        <v>0</v>
      </c>
      <c r="K80" s="27">
        <f>'[1]صورت ریز پروژه ها'!AG35</f>
        <v>0</v>
      </c>
      <c r="L80" s="68">
        <f>'[1]صورت ریز پروژه ها'!P35</f>
        <v>0.99358504324001462</v>
      </c>
      <c r="M80" s="27">
        <f>'[1]صورت ریز پروژه ها'!AE35+'[1]صورت ریز پروژه ها'!AG35</f>
        <v>0</v>
      </c>
      <c r="N80" s="27">
        <f>'[1]صورت ریز پروژه ها'!J35-('[1]صورت ریز پروژه ها'!R35+'[1]صورت ریز پروژه ها'!Z35)</f>
        <v>22872396</v>
      </c>
      <c r="O80" s="31">
        <f>'[1]صورت ریز پروژه ها'!J35</f>
        <v>3653953521</v>
      </c>
    </row>
    <row r="81" spans="1:15" s="62" customFormat="1" ht="21.75">
      <c r="A81" s="63" t="str">
        <f>'[1]صورت ریز پروژه ها'!C36</f>
        <v>تجاری  لادن  - مشارکتی</v>
      </c>
      <c r="B81" s="64" t="str">
        <f>'[1]صورت ریز پروژه ها'!D36</f>
        <v xml:space="preserve">سمنان </v>
      </c>
      <c r="C81" s="65" t="str">
        <f>'[1]صورت ریز پروژه ها'!H36</f>
        <v>تجاری</v>
      </c>
      <c r="D81" s="65">
        <f>'[1]صورت ریز پروژه ها'!G36</f>
        <v>4.5999999999999996</v>
      </c>
      <c r="E81" s="64">
        <f>'[1]صورت ریز پروژه ها'!E36</f>
        <v>138.43</v>
      </c>
      <c r="F81" s="66">
        <v>1</v>
      </c>
      <c r="G81" s="27">
        <v>521566211</v>
      </c>
      <c r="H81" s="27">
        <v>0</v>
      </c>
      <c r="I81" s="27">
        <v>521566211</v>
      </c>
      <c r="J81" s="67">
        <f>'[1]صورت ریز پروژه ها'!AT36</f>
        <v>0</v>
      </c>
      <c r="K81" s="27">
        <f>'[1]صورت ریز پروژه ها'!AG36</f>
        <v>-2.1179378032684326E-2</v>
      </c>
      <c r="L81" s="68">
        <f>'[1]صورت ریز پروژه ها'!P36</f>
        <v>1</v>
      </c>
      <c r="M81" s="27">
        <f>'[1]صورت ریز پروژه ها'!AE36+'[1]صورت ریز پروژه ها'!AG36</f>
        <v>521566211</v>
      </c>
      <c r="N81" s="27">
        <f>'[1]صورت ریز پروژه ها'!J36-('[1]صورت ریز پروژه ها'!R36+'[1]صورت ریز پروژه ها'!Z36)</f>
        <v>0</v>
      </c>
      <c r="O81" s="31">
        <f>'[1]صورت ریز پروژه ها'!J36</f>
        <v>521566211</v>
      </c>
    </row>
    <row r="82" spans="1:15" s="62" customFormat="1" ht="21.75">
      <c r="A82" s="63" t="str">
        <f>'[1]صورت ریز پروژه ها'!C37</f>
        <v>فاز سه پارک مسکونی سمنان</v>
      </c>
      <c r="B82" s="64" t="str">
        <f>'[1]صورت ریز پروژه ها'!D37</f>
        <v xml:space="preserve">سمنان </v>
      </c>
      <c r="C82" s="65" t="str">
        <f>'[1]صورت ریز پروژه ها'!H37</f>
        <v>مسکونی</v>
      </c>
      <c r="D82" s="65">
        <f>'[1]صورت ریز پروژه ها'!G37</f>
        <v>19</v>
      </c>
      <c r="E82" s="64">
        <f>'[1]صورت ریز پروژه ها'!E37</f>
        <v>1751.51</v>
      </c>
      <c r="F82" s="66">
        <v>0.99730256975836762</v>
      </c>
      <c r="G82" s="27">
        <v>16129212452.247156</v>
      </c>
      <c r="H82" s="27">
        <v>39351697</v>
      </c>
      <c r="I82" s="27">
        <v>17330188740</v>
      </c>
      <c r="J82" s="67">
        <f>'[1]صورت ریز پروژه ها'!AT37</f>
        <v>0</v>
      </c>
      <c r="K82" s="27">
        <f>'[1]صورت ریز پروژه ها'!AG37</f>
        <v>43625100.697418213</v>
      </c>
      <c r="L82" s="68">
        <f>'[1]صورت ریز پروژه ها'!P37</f>
        <v>1</v>
      </c>
      <c r="M82" s="27">
        <f>'[1]صورت ریز پروژه ها'!AE37+'[1]صورت ریز پروژه ها'!AG37</f>
        <v>16172837553.356588</v>
      </c>
      <c r="N82" s="27">
        <f>'[1]صورت ریز پروژه ها'!J37-('[1]صورت ریز پروژه ها'!R37+'[1]صورت ریز پروژه ها'!Z37)</f>
        <v>39351697</v>
      </c>
      <c r="O82" s="31">
        <f>'[1]صورت ریز پروژه ها'!J37</f>
        <v>17330188740</v>
      </c>
    </row>
    <row r="83" spans="1:15" s="62" customFormat="1" ht="21.75">
      <c r="A83" s="63" t="str">
        <f>'[1]صورت ریز پروژه ها'!C42</f>
        <v>كوهك</v>
      </c>
      <c r="B83" s="64">
        <f>'[1]صورت ریز پروژه ها'!D42</f>
        <v>0</v>
      </c>
      <c r="C83" s="65" t="str">
        <f>'[1]صورت ریز پروژه ها'!H42</f>
        <v>تجاری مسکونی</v>
      </c>
      <c r="D83" s="65">
        <f>'[1]صورت ریز پروژه ها'!G42</f>
        <v>75</v>
      </c>
      <c r="E83" s="64">
        <f>'[1]صورت ریز پروژه ها'!E42</f>
        <v>3357</v>
      </c>
      <c r="F83" s="66">
        <v>7.7668477326461122E-2</v>
      </c>
      <c r="G83" s="27">
        <f>'[1]صورت ریز پروژه ها'!AE42</f>
        <v>0</v>
      </c>
      <c r="H83" s="27">
        <v>111140948482.16144</v>
      </c>
      <c r="I83" s="27">
        <v>120500000000</v>
      </c>
      <c r="J83" s="67">
        <f>'[1]صورت ریز پروژه ها'!AT38</f>
        <v>0</v>
      </c>
      <c r="K83" s="27" t="str">
        <f>'[1]صورت ریز پروژه ها'!AG38</f>
        <v>0</v>
      </c>
      <c r="L83" s="68">
        <f>'[1]صورت ریز پروژه ها'!P42</f>
        <v>8.2000000000000003E-2</v>
      </c>
      <c r="M83" s="27">
        <f>'[1]صورت ریز پروژه ها'!AE38+'[1]صورت ریز پروژه ها'!AG38</f>
        <v>0</v>
      </c>
      <c r="N83" s="27">
        <f>'[1]صورت ریز پروژه ها'!J38-('[1]صورت ریز پروژه ها'!R38+'[1]صورت ریز پروژه ها'!Z38)</f>
        <v>0</v>
      </c>
      <c r="O83" s="31">
        <f>'[1]صورت ریز پروژه ها'!J42</f>
        <v>120000000000</v>
      </c>
    </row>
    <row r="84" spans="1:15" s="62" customFormat="1" ht="21.75">
      <c r="A84" s="63" t="str">
        <f>'[1]صورت ریز پروژه ها'!C43</f>
        <v>گلبرگ 1</v>
      </c>
      <c r="B84" s="64" t="str">
        <f>'[1]صورت ریز پروژه ها'!D43</f>
        <v>پردیس</v>
      </c>
      <c r="C84" s="65" t="str">
        <f>'[1]صورت ریز پروژه ها'!H43</f>
        <v>مسکونی</v>
      </c>
      <c r="D84" s="65">
        <f>'[1]صورت ریز پروژه ها'!G43</f>
        <v>28</v>
      </c>
      <c r="E84" s="64">
        <f>'[1]صورت ریز پروژه ها'!E43</f>
        <v>2685</v>
      </c>
      <c r="F84" s="66">
        <v>0.16</v>
      </c>
      <c r="G84" s="27">
        <f>'[1]صورت ریز پروژه ها'!AE43</f>
        <v>0</v>
      </c>
      <c r="H84" s="27">
        <v>1380147441.1766777</v>
      </c>
      <c r="I84" s="27">
        <v>12600000000</v>
      </c>
      <c r="J84" s="67">
        <f>'[1]صورت ریز پروژه ها'!AT39</f>
        <v>0</v>
      </c>
      <c r="K84" s="27" t="str">
        <f>'[1]صورت ریز پروژه ها'!AG39</f>
        <v>0</v>
      </c>
      <c r="L84" s="68">
        <f>'[1]صورت ریز پروژه ها'!P43</f>
        <v>0.1658</v>
      </c>
      <c r="M84" s="27">
        <f>'[1]صورت ریز پروژه ها'!AE39+'[1]صورت ریز پروژه ها'!AG39</f>
        <v>0</v>
      </c>
      <c r="N84" s="27">
        <f>'[1]صورت ریز پروژه ها'!J39-('[1]صورت ریز پروژه ها'!R39+'[1]صورت ریز پروژه ها'!Z39)</f>
        <v>0</v>
      </c>
      <c r="O84" s="31">
        <f>'[1]صورت ریز پروژه ها'!J43</f>
        <v>12600000000</v>
      </c>
    </row>
    <row r="85" spans="1:15" s="62" customFormat="1" ht="21.75">
      <c r="A85" s="63" t="str">
        <f>'[1]صورت ریز پروژه ها'!C44</f>
        <v>گلبرگ2</v>
      </c>
      <c r="B85" s="64" t="str">
        <f>'[1]صورت ریز پروژه ها'!D44</f>
        <v>پردیس</v>
      </c>
      <c r="C85" s="65" t="str">
        <f>'[1]صورت ریز پروژه ها'!H44</f>
        <v>مسکونی</v>
      </c>
      <c r="D85" s="65">
        <f>'[1]صورت ریز پروژه ها'!G44</f>
        <v>32</v>
      </c>
      <c r="E85" s="64">
        <f>'[1]صورت ریز پروژه ها'!E44</f>
        <v>3069</v>
      </c>
      <c r="F85" s="66">
        <v>0.11</v>
      </c>
      <c r="G85" s="27">
        <f>'[1]صورت ریز پروژه ها'!AE44</f>
        <v>0</v>
      </c>
      <c r="H85" s="27">
        <v>1900447979.9156761</v>
      </c>
      <c r="I85" s="27">
        <v>14000000000</v>
      </c>
      <c r="J85" s="67">
        <f>'[1]صورت ریز پروژه ها'!AT40</f>
        <v>0</v>
      </c>
      <c r="K85" s="27" t="str">
        <f>'[1]صورت ریز پروژه ها'!AG40</f>
        <v>0</v>
      </c>
      <c r="L85" s="68">
        <f>'[1]صورت ریز پروژه ها'!P44</f>
        <v>0.1158</v>
      </c>
      <c r="M85" s="27">
        <f>'[1]صورت ریز پروژه ها'!AE40+'[1]صورت ریز پروژه ها'!AG40</f>
        <v>0</v>
      </c>
      <c r="N85" s="27">
        <f>'[1]صورت ریز پروژه ها'!J40-('[1]صورت ریز پروژه ها'!R40+'[1]صورت ریز پروژه ها'!Z40)</f>
        <v>0</v>
      </c>
      <c r="O85" s="31">
        <f>'[1]صورت ریز پروژه ها'!J44</f>
        <v>14000000000</v>
      </c>
    </row>
    <row r="86" spans="1:15" s="62" customFormat="1" ht="21.75">
      <c r="A86" s="63" t="str">
        <f>'[1]صورت ریز پروژه ها'!C45</f>
        <v>ارکید 1 ( 82 واحدی )</v>
      </c>
      <c r="B86" s="64" t="str">
        <f>'[1]صورت ریز پروژه ها'!D45</f>
        <v>پردیس</v>
      </c>
      <c r="C86" s="65" t="str">
        <f>'[1]صورت ریز پروژه ها'!H45</f>
        <v>مسکونی</v>
      </c>
      <c r="D86" s="65">
        <f>'[1]صورت ریز پروژه ها'!G45</f>
        <v>84</v>
      </c>
      <c r="E86" s="64">
        <f>'[1]صورت ریز پروژه ها'!E45</f>
        <v>7448</v>
      </c>
      <c r="F86" s="66">
        <v>0.57473659869086802</v>
      </c>
      <c r="G86" s="27">
        <f>'[1]صورت ریز پروژه ها'!AE45</f>
        <v>0</v>
      </c>
      <c r="H86" s="27">
        <v>5252003006.1677799</v>
      </c>
      <c r="I86" s="27">
        <v>12350000000</v>
      </c>
      <c r="J86" s="67">
        <f>'[1]صورت ریز پروژه ها'!AT41</f>
        <v>0</v>
      </c>
      <c r="K86" s="27" t="str">
        <f>'[1]صورت ریز پروژه ها'!AG41</f>
        <v>0</v>
      </c>
      <c r="L86" s="68">
        <f>'[1]صورت ریز پروژه ها'!P45</f>
        <v>0.57879999999999998</v>
      </c>
      <c r="M86" s="27">
        <f>'[1]صورت ریز پروژه ها'!AE41+'[1]صورت ریز پروژه ها'!AG41</f>
        <v>0</v>
      </c>
      <c r="N86" s="27">
        <f>'[1]صورت ریز پروژه ها'!J41-('[1]صورت ریز پروژه ها'!R41+'[1]صورت ریز پروژه ها'!Z41)</f>
        <v>0</v>
      </c>
      <c r="O86" s="31">
        <f>'[1]صورت ریز پروژه ها'!J45</f>
        <v>160390104495</v>
      </c>
    </row>
    <row r="87" spans="1:15" s="62" customFormat="1" ht="21.75">
      <c r="A87" s="63" t="str">
        <f>'[1]صورت ریز پروژه ها'!C46</f>
        <v>ارکید 2 ( 219 واحدی )</v>
      </c>
      <c r="B87" s="64" t="str">
        <f>'[1]صورت ریز پروژه ها'!D46</f>
        <v>پردیس</v>
      </c>
      <c r="C87" s="65" t="str">
        <f>'[1]صورت ریز پروژه ها'!H46</f>
        <v>مسکونی</v>
      </c>
      <c r="D87" s="65">
        <f>'[1]صورت ریز پروژه ها'!G46</f>
        <v>231</v>
      </c>
      <c r="E87" s="64">
        <f>'[1]صورت ریز پروژه ها'!E46</f>
        <v>20666</v>
      </c>
      <c r="F87" s="66">
        <v>6.274052732602875E-2</v>
      </c>
      <c r="G87" s="27">
        <f>'[1]صورت ریز پروژه ها'!AE46</f>
        <v>0</v>
      </c>
      <c r="H87" s="27">
        <v>396308782426.42957</v>
      </c>
      <c r="I87" s="27">
        <v>422837852250</v>
      </c>
      <c r="J87" s="67">
        <f>'[1]صورت ریز پروژه ها'!AT42</f>
        <v>0</v>
      </c>
      <c r="K87" s="27">
        <f>'[1]صورت ریز پروژه ها'!AG42</f>
        <v>0</v>
      </c>
      <c r="L87" s="68">
        <f>'[1]صورت ریز پروژه ها'!P46</f>
        <v>6.2E-2</v>
      </c>
      <c r="M87" s="27">
        <f>'[1]صورت ریز پروژه ها'!AE42+'[1]صورت ریز پروژه ها'!AG42</f>
        <v>0</v>
      </c>
      <c r="N87" s="27">
        <f>'[1]صورت ریز پروژه ها'!J42-('[1]صورت ریز پروژه ها'!R42+'[1]صورت ریز پروژه ها'!Z42)</f>
        <v>110604980181.14368</v>
      </c>
      <c r="O87" s="31">
        <f>'[1]صورت ریز پروژه ها'!J46</f>
        <v>422837852250</v>
      </c>
    </row>
    <row r="88" spans="1:15" s="62" customFormat="1" ht="21.75">
      <c r="A88" s="63" t="str">
        <f>'[1]صورت ریز پروژه ها'!C49</f>
        <v>سایر</v>
      </c>
      <c r="B88" s="64" t="str">
        <f>'[1]صورت ریز پروژه ها'!D49</f>
        <v>تهران</v>
      </c>
      <c r="C88" s="65">
        <f>'[1]صورت ریز پروژه ها'!H49</f>
        <v>0</v>
      </c>
      <c r="D88" s="65">
        <f>'[1]صورت ریز پروژه ها'!G49</f>
        <v>0</v>
      </c>
      <c r="E88" s="64">
        <f>'[1]صورت ریز پروژه ها'!E49</f>
        <v>0</v>
      </c>
      <c r="F88" s="66">
        <f>'[1]صورت ریز پروژه ها'!O49</f>
        <v>0</v>
      </c>
      <c r="G88" s="69">
        <f>'[1]صورت ریز پروژه ها'!AE49</f>
        <v>0</v>
      </c>
      <c r="H88" s="69">
        <f>I88-G88</f>
        <v>0</v>
      </c>
      <c r="I88" s="69">
        <f>'[1]صورت ریز پروژه ها'!J49</f>
        <v>0</v>
      </c>
      <c r="J88" s="67">
        <f>'[1]صورت ریز پروژه ها'!AT43</f>
        <v>0</v>
      </c>
      <c r="K88" s="69">
        <f>'[1]صورت ریز پروژه ها'!AG43</f>
        <v>0</v>
      </c>
      <c r="L88" s="68">
        <f>'[1]صورت ریز پروژه ها'!P49</f>
        <v>0</v>
      </c>
      <c r="M88" s="69">
        <f>'[1]صورت ریز پروژه ها'!AE43+'[1]صورت ریز پروژه ها'!AG43</f>
        <v>0</v>
      </c>
      <c r="N88" s="69">
        <f>O88-M88</f>
        <v>0</v>
      </c>
      <c r="O88" s="70">
        <f>'[1]صورت ریز پروژه ها'!J49</f>
        <v>0</v>
      </c>
    </row>
    <row r="89" spans="1:15" s="62" customFormat="1" ht="22.5" thickBot="1">
      <c r="A89" s="33" t="str">
        <f>'[1]صورت ریز پروژه ها'!C50</f>
        <v>تخفیف فروش</v>
      </c>
      <c r="B89" s="34">
        <f>'[1]صورت ریز پروژه ها'!D50</f>
        <v>0</v>
      </c>
      <c r="C89" s="35">
        <f>'[1]صورت ریز پروژه ها'!H50</f>
        <v>0</v>
      </c>
      <c r="D89" s="35">
        <f>'[1]صورت ریز پروژه ها'!G50</f>
        <v>0</v>
      </c>
      <c r="E89" s="34">
        <f>'[1]صورت ریز پروژه ها'!E50</f>
        <v>0</v>
      </c>
      <c r="F89" s="71">
        <f>'[1]صورت ریز پروژه ها'!O50</f>
        <v>0</v>
      </c>
      <c r="G89" s="72">
        <f>'[1]صورت ریز پروژه ها'!AE50</f>
        <v>0</v>
      </c>
      <c r="H89" s="72">
        <f>I89-G89</f>
        <v>0</v>
      </c>
      <c r="I89" s="72">
        <f>'[1]صورت ریز پروژه ها'!J50</f>
        <v>0</v>
      </c>
      <c r="J89" s="73">
        <f>'[1]صورت ریز پروژه ها'!AT50</f>
        <v>0</v>
      </c>
      <c r="K89" s="72" t="str">
        <f>'[1]صورت ریز پروژه ها'!AG50</f>
        <v>0</v>
      </c>
      <c r="L89" s="74">
        <f>'[1]صورت ریز پروژه ها'!P50</f>
        <v>0</v>
      </c>
      <c r="M89" s="72">
        <f>'[1]صورت ریز پروژه ها'!AE50+'[1]صورت ریز پروژه ها'!AG50</f>
        <v>0</v>
      </c>
      <c r="N89" s="72">
        <f>O89-M89</f>
        <v>0</v>
      </c>
      <c r="O89" s="75">
        <f>'[1]صورت ریز پروژه ها'!J50</f>
        <v>0</v>
      </c>
    </row>
    <row r="90" spans="1:15" ht="22.5" thickBot="1">
      <c r="A90" s="39" t="s">
        <v>19</v>
      </c>
      <c r="B90" s="40"/>
      <c r="C90" s="40"/>
      <c r="D90" s="40"/>
      <c r="E90" s="40"/>
      <c r="F90" s="40"/>
      <c r="H90" s="41">
        <f>SUM(G52:G89)</f>
        <v>3825186895818.2749</v>
      </c>
      <c r="I90" s="41">
        <f>SUM(H52:H89)</f>
        <v>2709648708427.0605</v>
      </c>
      <c r="J90" s="41">
        <f>SUM(I52:I89)</f>
        <v>8299528573718</v>
      </c>
      <c r="K90" s="41">
        <f>SUM(J52:J89)</f>
        <v>289.33999999999997</v>
      </c>
      <c r="L90" s="41">
        <f>SUM(K52:K89)</f>
        <v>16330750538.412224</v>
      </c>
      <c r="M90" s="41"/>
      <c r="N90" s="41">
        <f>SUM(M52:M89)</f>
        <v>3845626619603.7803</v>
      </c>
      <c r="O90" s="41">
        <f>SUM(N52:N89)</f>
        <v>2433600584921.6333</v>
      </c>
    </row>
    <row r="91" spans="1:15" ht="15.75" thickTop="1">
      <c r="N91" s="43"/>
      <c r="O91" s="43"/>
    </row>
    <row r="92" spans="1:15" s="24" customFormat="1" ht="15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5" s="24" customFormat="1" ht="18.75" thickBot="1">
      <c r="A93" s="76" t="s">
        <v>30</v>
      </c>
      <c r="B93" s="76"/>
      <c r="C93" s="76"/>
      <c r="D93" s="77"/>
      <c r="E93" s="78"/>
      <c r="F93" s="79"/>
      <c r="G93" s="79"/>
      <c r="H93" s="80"/>
      <c r="I93" s="80"/>
      <c r="J93" s="80"/>
      <c r="K93" s="80"/>
      <c r="L93" s="80"/>
      <c r="M93" s="62"/>
    </row>
    <row r="94" spans="1:15" s="62" customFormat="1" ht="18.75" thickBot="1">
      <c r="A94" s="81"/>
      <c r="B94" s="82"/>
      <c r="C94" s="82"/>
      <c r="D94" s="82"/>
      <c r="E94" s="82"/>
      <c r="F94" s="83"/>
      <c r="G94" s="79"/>
      <c r="H94" s="79"/>
      <c r="I94" s="79"/>
      <c r="J94" s="79"/>
      <c r="K94" s="79"/>
      <c r="L94" s="79"/>
      <c r="M94" s="4"/>
    </row>
    <row r="95" spans="1:15" ht="18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1:15" ht="18.75" thickBot="1">
      <c r="A96" s="84" t="s">
        <v>31</v>
      </c>
      <c r="B96" s="84"/>
      <c r="C96" s="84"/>
      <c r="D96" s="84"/>
      <c r="E96" s="84"/>
      <c r="F96" s="85"/>
      <c r="G96" s="85"/>
      <c r="H96" s="80"/>
      <c r="I96" s="80"/>
      <c r="J96" s="80"/>
      <c r="K96" s="80"/>
      <c r="L96" s="80"/>
    </row>
    <row r="97" spans="1:13" ht="18.75" thickBot="1">
      <c r="A97" s="81"/>
      <c r="B97" s="82"/>
      <c r="C97" s="82"/>
      <c r="D97" s="82"/>
      <c r="E97" s="82"/>
      <c r="F97" s="83"/>
      <c r="G97" s="80"/>
      <c r="H97" s="80"/>
      <c r="I97" s="80"/>
      <c r="J97" s="80"/>
      <c r="K97" s="80"/>
      <c r="L97" s="80"/>
      <c r="M97" s="80"/>
    </row>
    <row r="98" spans="1:13" customFormat="1" ht="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9"/>
    </row>
    <row r="99" spans="1:13" customFormat="1" ht="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80"/>
    </row>
    <row r="100" spans="1:13" customFormat="1" ht="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80"/>
    </row>
    <row r="101" spans="1:13" customFormat="1" ht="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80"/>
    </row>
    <row r="102" spans="1:13" customForma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</sheetData>
  <mergeCells count="27">
    <mergeCell ref="M50:O50"/>
    <mergeCell ref="A94:F94"/>
    <mergeCell ref="A96:E96"/>
    <mergeCell ref="A97:F97"/>
    <mergeCell ref="A49:K49"/>
    <mergeCell ref="A50:A51"/>
    <mergeCell ref="B50:B51"/>
    <mergeCell ref="C50:C51"/>
    <mergeCell ref="D50:D51"/>
    <mergeCell ref="E50:E51"/>
    <mergeCell ref="F50:J50"/>
    <mergeCell ref="K50:L50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واگذار شده به ریال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Hemati</dc:creator>
  <cp:lastModifiedBy>Ali Hemati</cp:lastModifiedBy>
  <dcterms:created xsi:type="dcterms:W3CDTF">2017-01-22T18:10:57Z</dcterms:created>
  <dcterms:modified xsi:type="dcterms:W3CDTF">2017-01-22T18:12:47Z</dcterms:modified>
</cp:coreProperties>
</file>