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7955" windowHeight="7710"/>
  </bookViews>
  <sheets>
    <sheet name="واگذار شده به میلیون ریال" sheetId="2" r:id="rId1"/>
    <sheet name="تکمیل  شده به میلیون ریال" sheetId="1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21" i="2" l="1"/>
  <c r="G60" i="2" l="1"/>
  <c r="J60" i="2"/>
  <c r="K60" i="2"/>
  <c r="G61" i="2"/>
  <c r="J61" i="2"/>
  <c r="K61" i="2"/>
  <c r="G62" i="2"/>
  <c r="J62" i="2"/>
  <c r="K62" i="2"/>
  <c r="G63" i="2"/>
  <c r="J63" i="2"/>
  <c r="K63" i="2"/>
  <c r="G64" i="2"/>
  <c r="J64" i="2"/>
  <c r="K64" i="2"/>
  <c r="G65" i="2"/>
  <c r="J65" i="2"/>
  <c r="K65" i="2"/>
  <c r="G66" i="2"/>
  <c r="J66" i="2"/>
  <c r="K66" i="2"/>
  <c r="G67" i="2"/>
  <c r="J67" i="2"/>
  <c r="K67" i="2"/>
  <c r="G68" i="2"/>
  <c r="J68" i="2"/>
  <c r="K68" i="2"/>
  <c r="G69" i="2"/>
  <c r="J69" i="2"/>
  <c r="K69" i="2"/>
  <c r="G70" i="2"/>
  <c r="J70" i="2"/>
  <c r="K70" i="2"/>
  <c r="G71" i="2"/>
  <c r="J71" i="2"/>
  <c r="K71" i="2"/>
  <c r="G72" i="2"/>
  <c r="J72" i="2"/>
  <c r="K72" i="2"/>
  <c r="G73" i="2"/>
  <c r="J73" i="2"/>
  <c r="K73" i="2"/>
  <c r="G74" i="2"/>
  <c r="J74" i="2"/>
  <c r="K74" i="2"/>
  <c r="G75" i="2"/>
  <c r="J75" i="2"/>
  <c r="K75" i="2"/>
  <c r="G76" i="2"/>
  <c r="J76" i="2"/>
  <c r="K76" i="2"/>
  <c r="G77" i="2"/>
  <c r="J77" i="2"/>
  <c r="K77" i="2"/>
  <c r="G78" i="2"/>
  <c r="J78" i="2"/>
  <c r="K78" i="2"/>
  <c r="G79" i="2"/>
  <c r="J79" i="2"/>
  <c r="K79" i="2"/>
  <c r="G80" i="2"/>
  <c r="J80" i="2"/>
  <c r="K80" i="2"/>
  <c r="G81" i="2"/>
  <c r="J81" i="2"/>
  <c r="K81" i="2"/>
  <c r="G82" i="2"/>
  <c r="J82" i="2"/>
  <c r="K82" i="2"/>
  <c r="G83" i="2"/>
  <c r="J83" i="2"/>
  <c r="K83" i="2"/>
  <c r="G84" i="2"/>
  <c r="J84" i="2"/>
  <c r="K84" i="2"/>
  <c r="G85" i="2"/>
  <c r="J85" i="2"/>
  <c r="K85" i="2"/>
  <c r="G86" i="2"/>
  <c r="J86" i="2"/>
  <c r="K86" i="2"/>
  <c r="G87" i="2"/>
  <c r="J87" i="2"/>
  <c r="K87" i="2"/>
  <c r="G88" i="2"/>
  <c r="J88" i="2"/>
  <c r="K88" i="2"/>
  <c r="G89" i="2"/>
  <c r="J89" i="2"/>
  <c r="K89" i="2"/>
  <c r="G90" i="2"/>
  <c r="J90" i="2"/>
  <c r="K90" i="2"/>
  <c r="G91" i="2"/>
  <c r="J91" i="2"/>
  <c r="K91" i="2"/>
  <c r="G92" i="2"/>
  <c r="J92" i="2"/>
  <c r="K92" i="2"/>
  <c r="G93" i="2"/>
  <c r="J93" i="2"/>
  <c r="K93" i="2"/>
  <c r="G94" i="2"/>
  <c r="J94" i="2"/>
  <c r="K94" i="2"/>
  <c r="G95" i="2"/>
  <c r="J95" i="2"/>
  <c r="K95" i="2"/>
  <c r="G59" i="2"/>
  <c r="J59" i="2"/>
  <c r="K59" i="2"/>
  <c r="K96" i="2"/>
  <c r="J96" i="2" l="1"/>
  <c r="E47" i="2"/>
  <c r="L46" i="2"/>
  <c r="H46" i="2" s="1"/>
  <c r="K46" i="2"/>
  <c r="J46" i="2"/>
  <c r="E46" i="2"/>
  <c r="A46" i="2"/>
  <c r="H45" i="2"/>
  <c r="D45" i="2"/>
  <c r="C45" i="2"/>
  <c r="B45" i="2"/>
  <c r="A45" i="2"/>
  <c r="H44" i="2"/>
  <c r="D44" i="2"/>
  <c r="C44" i="2"/>
  <c r="B44" i="2"/>
  <c r="A44" i="2"/>
  <c r="H43" i="2"/>
  <c r="E43" i="2"/>
  <c r="D43" i="2"/>
  <c r="C43" i="2"/>
  <c r="B43" i="2"/>
  <c r="A43" i="2"/>
  <c r="H42" i="2"/>
  <c r="E42" i="2"/>
  <c r="D42" i="2"/>
  <c r="C42" i="2"/>
  <c r="B42" i="2"/>
  <c r="A42" i="2"/>
  <c r="H41" i="2"/>
  <c r="E41" i="2"/>
  <c r="D41" i="2"/>
  <c r="C41" i="2"/>
  <c r="A41" i="2"/>
  <c r="H40" i="2"/>
  <c r="E40" i="2"/>
  <c r="D40" i="2"/>
  <c r="C40" i="2"/>
  <c r="B40" i="2"/>
  <c r="A40" i="2"/>
  <c r="H39" i="2"/>
  <c r="E39" i="2"/>
  <c r="D39" i="2"/>
  <c r="C39" i="2"/>
  <c r="B39" i="2"/>
  <c r="A39" i="2"/>
  <c r="H38" i="2"/>
  <c r="E38" i="2"/>
  <c r="D38" i="2"/>
  <c r="C38" i="2"/>
  <c r="B38" i="2"/>
  <c r="A38" i="2"/>
  <c r="H37" i="2"/>
  <c r="E37" i="2"/>
  <c r="D37" i="2"/>
  <c r="C37" i="2"/>
  <c r="B37" i="2"/>
  <c r="A37" i="2"/>
  <c r="H36" i="2"/>
  <c r="E36" i="2"/>
  <c r="D36" i="2"/>
  <c r="C36" i="2"/>
  <c r="B36" i="2"/>
  <c r="A36" i="2"/>
  <c r="H35" i="2"/>
  <c r="E35" i="2"/>
  <c r="D35" i="2"/>
  <c r="C35" i="2"/>
  <c r="B35" i="2"/>
  <c r="A35" i="2"/>
  <c r="H34" i="2"/>
  <c r="E34" i="2"/>
  <c r="D34" i="2"/>
  <c r="C34" i="2"/>
  <c r="B34" i="2"/>
  <c r="A34" i="2"/>
  <c r="H33" i="2"/>
  <c r="E33" i="2"/>
  <c r="D33" i="2"/>
  <c r="C33" i="2"/>
  <c r="B33" i="2"/>
  <c r="A33" i="2"/>
  <c r="H32" i="2"/>
  <c r="E32" i="2"/>
  <c r="D32" i="2"/>
  <c r="C32" i="2"/>
  <c r="B32" i="2"/>
  <c r="A32" i="2"/>
  <c r="H31" i="2"/>
  <c r="E31" i="2"/>
  <c r="D31" i="2"/>
  <c r="C31" i="2"/>
  <c r="B31" i="2"/>
  <c r="A31" i="2"/>
  <c r="H30" i="2"/>
  <c r="E30" i="2"/>
  <c r="D30" i="2"/>
  <c r="C30" i="2"/>
  <c r="B30" i="2"/>
  <c r="A30" i="2"/>
  <c r="H29" i="2"/>
  <c r="E29" i="2"/>
  <c r="D29" i="2"/>
  <c r="C29" i="2"/>
  <c r="B29" i="2"/>
  <c r="A29" i="2"/>
  <c r="H28" i="2"/>
  <c r="E28" i="2"/>
  <c r="D28" i="2"/>
  <c r="C28" i="2"/>
  <c r="B28" i="2"/>
  <c r="A28" i="2"/>
  <c r="H27" i="2"/>
  <c r="E27" i="2"/>
  <c r="D27" i="2"/>
  <c r="C27" i="2"/>
  <c r="B27" i="2"/>
  <c r="A27" i="2"/>
  <c r="H26" i="2"/>
  <c r="E26" i="2"/>
  <c r="B26" i="2"/>
  <c r="A26" i="2"/>
  <c r="H25" i="2"/>
  <c r="E25" i="2"/>
  <c r="A25" i="2"/>
  <c r="H24" i="2"/>
  <c r="E24" i="2"/>
  <c r="A24" i="2"/>
  <c r="H23" i="2"/>
  <c r="E23" i="2"/>
  <c r="A23" i="2"/>
  <c r="H22" i="2"/>
  <c r="E22" i="2"/>
  <c r="A22" i="2"/>
  <c r="H21" i="2"/>
  <c r="E21" i="2"/>
  <c r="D21" i="2"/>
  <c r="B21" i="2"/>
  <c r="A21" i="2"/>
  <c r="H20" i="2"/>
  <c r="E20" i="2"/>
  <c r="D20" i="2"/>
  <c r="C20" i="2"/>
  <c r="B20" i="2"/>
  <c r="A20" i="2"/>
  <c r="H19" i="2"/>
  <c r="E19" i="2"/>
  <c r="D19" i="2"/>
  <c r="C19" i="2"/>
  <c r="B19" i="2"/>
  <c r="A19" i="2"/>
  <c r="H18" i="2"/>
  <c r="E18" i="2"/>
  <c r="D18" i="2"/>
  <c r="C18" i="2"/>
  <c r="B18" i="2"/>
  <c r="A18" i="2"/>
  <c r="H17" i="2"/>
  <c r="E17" i="2"/>
  <c r="D17" i="2"/>
  <c r="C17" i="2"/>
  <c r="B17" i="2"/>
  <c r="A17" i="2"/>
  <c r="H16" i="2"/>
  <c r="E16" i="2"/>
  <c r="D16" i="2"/>
  <c r="C16" i="2"/>
  <c r="B16" i="2"/>
  <c r="A16" i="2"/>
  <c r="H15" i="2"/>
  <c r="E15" i="2"/>
  <c r="D15" i="2"/>
  <c r="C15" i="2"/>
  <c r="B15" i="2"/>
  <c r="A15" i="2"/>
  <c r="H14" i="2"/>
  <c r="E14" i="2"/>
  <c r="D14" i="2"/>
  <c r="C14" i="2"/>
  <c r="B14" i="2"/>
  <c r="A14" i="2"/>
  <c r="H13" i="2"/>
  <c r="E13" i="2"/>
  <c r="D13" i="2"/>
  <c r="C13" i="2"/>
  <c r="B13" i="2"/>
  <c r="A13" i="2"/>
  <c r="H12" i="2"/>
  <c r="E12" i="2"/>
  <c r="D12" i="2"/>
  <c r="C12" i="2"/>
  <c r="B12" i="2"/>
  <c r="A12" i="2"/>
  <c r="H11" i="2"/>
  <c r="E11" i="2"/>
  <c r="D11" i="2"/>
  <c r="C11" i="2"/>
  <c r="B11" i="2"/>
  <c r="A11" i="2"/>
  <c r="H10" i="2"/>
  <c r="E10" i="2"/>
  <c r="D10" i="2"/>
  <c r="C10" i="2"/>
  <c r="B10" i="2"/>
  <c r="A10" i="2"/>
  <c r="K54" i="1"/>
  <c r="J54" i="1"/>
  <c r="O53" i="1"/>
  <c r="O95" i="2" s="1"/>
  <c r="N53" i="1"/>
  <c r="N95" i="2" s="1"/>
  <c r="M53" i="1"/>
  <c r="M95" i="2" s="1"/>
  <c r="L53" i="1"/>
  <c r="L95" i="2" s="1"/>
  <c r="I53" i="1"/>
  <c r="I95" i="2" s="1"/>
  <c r="H53" i="1"/>
  <c r="H95" i="2" s="1"/>
  <c r="F53" i="1"/>
  <c r="F95" i="2" s="1"/>
  <c r="E53" i="1"/>
  <c r="E95" i="2" s="1"/>
  <c r="D53" i="1"/>
  <c r="D95" i="2" s="1"/>
  <c r="C53" i="1"/>
  <c r="C95" i="2" s="1"/>
  <c r="B53" i="1"/>
  <c r="B95" i="2" s="1"/>
  <c r="A53" i="1"/>
  <c r="A95" i="2" s="1"/>
  <c r="O52" i="1"/>
  <c r="N52" i="1"/>
  <c r="M52" i="1"/>
  <c r="L52" i="1"/>
  <c r="I52" i="1"/>
  <c r="H52" i="1"/>
  <c r="F52" i="1"/>
  <c r="E52" i="1"/>
  <c r="D52" i="1"/>
  <c r="C52" i="1"/>
  <c r="B52" i="1"/>
  <c r="A52" i="1"/>
  <c r="O51" i="1"/>
  <c r="N51" i="1"/>
  <c r="M51" i="1"/>
  <c r="L51" i="1"/>
  <c r="I51" i="1"/>
  <c r="H51" i="1"/>
  <c r="F51" i="1"/>
  <c r="E51" i="1"/>
  <c r="D51" i="1"/>
  <c r="C51" i="1"/>
  <c r="B51" i="1"/>
  <c r="A51" i="1"/>
  <c r="O50" i="1"/>
  <c r="N50" i="1"/>
  <c r="M50" i="1"/>
  <c r="L50" i="1"/>
  <c r="I50" i="1"/>
  <c r="H50" i="1"/>
  <c r="F50" i="1"/>
  <c r="E50" i="1"/>
  <c r="D50" i="1"/>
  <c r="C50" i="1"/>
  <c r="B50" i="1"/>
  <c r="A50" i="1"/>
  <c r="O49" i="1"/>
  <c r="O94" i="2" s="1"/>
  <c r="N49" i="1"/>
  <c r="N94" i="2" s="1"/>
  <c r="M49" i="1"/>
  <c r="M94" i="2" s="1"/>
  <c r="L49" i="1"/>
  <c r="L94" i="2" s="1"/>
  <c r="I49" i="1"/>
  <c r="I94" i="2" s="1"/>
  <c r="H49" i="1"/>
  <c r="H94" i="2" s="1"/>
  <c r="F49" i="1"/>
  <c r="F94" i="2" s="1"/>
  <c r="E49" i="1"/>
  <c r="E94" i="2" s="1"/>
  <c r="D49" i="1"/>
  <c r="D94" i="2" s="1"/>
  <c r="C49" i="1"/>
  <c r="C94" i="2" s="1"/>
  <c r="B49" i="1"/>
  <c r="B94" i="2" s="1"/>
  <c r="A49" i="1"/>
  <c r="A94" i="2" s="1"/>
  <c r="O48" i="1"/>
  <c r="O93" i="2" s="1"/>
  <c r="N48" i="1"/>
  <c r="N93" i="2" s="1"/>
  <c r="M48" i="1"/>
  <c r="M93" i="2" s="1"/>
  <c r="L48" i="1"/>
  <c r="L93" i="2" s="1"/>
  <c r="I48" i="1"/>
  <c r="I93" i="2" s="1"/>
  <c r="H48" i="1"/>
  <c r="H93" i="2" s="1"/>
  <c r="F48" i="1"/>
  <c r="F93" i="2" s="1"/>
  <c r="E48" i="1"/>
  <c r="E93" i="2" s="1"/>
  <c r="D48" i="1"/>
  <c r="D93" i="2" s="1"/>
  <c r="C48" i="1"/>
  <c r="C93" i="2" s="1"/>
  <c r="B48" i="1"/>
  <c r="B93" i="2" s="1"/>
  <c r="A48" i="1"/>
  <c r="A93" i="2" s="1"/>
  <c r="O47" i="1"/>
  <c r="O92" i="2" s="1"/>
  <c r="N47" i="1"/>
  <c r="N92" i="2" s="1"/>
  <c r="M47" i="1"/>
  <c r="M92" i="2" s="1"/>
  <c r="L47" i="1"/>
  <c r="L92" i="2" s="1"/>
  <c r="I47" i="1"/>
  <c r="I92" i="2" s="1"/>
  <c r="H47" i="1"/>
  <c r="H92" i="2" s="1"/>
  <c r="F47" i="1"/>
  <c r="F92" i="2" s="1"/>
  <c r="E47" i="1"/>
  <c r="E92" i="2" s="1"/>
  <c r="D47" i="1"/>
  <c r="D92" i="2" s="1"/>
  <c r="C47" i="1"/>
  <c r="C92" i="2" s="1"/>
  <c r="B47" i="1"/>
  <c r="B92" i="2" s="1"/>
  <c r="A47" i="1"/>
  <c r="A92" i="2" s="1"/>
  <c r="O46" i="1"/>
  <c r="O91" i="2" s="1"/>
  <c r="N46" i="1"/>
  <c r="N91" i="2" s="1"/>
  <c r="M46" i="1"/>
  <c r="M91" i="2" s="1"/>
  <c r="L46" i="1"/>
  <c r="L91" i="2" s="1"/>
  <c r="I46" i="1"/>
  <c r="I91" i="2" s="1"/>
  <c r="H46" i="1"/>
  <c r="H91" i="2" s="1"/>
  <c r="F46" i="1"/>
  <c r="F91" i="2" s="1"/>
  <c r="E46" i="1"/>
  <c r="E91" i="2" s="1"/>
  <c r="D46" i="1"/>
  <c r="D91" i="2" s="1"/>
  <c r="C46" i="1"/>
  <c r="C91" i="2" s="1"/>
  <c r="B46" i="1"/>
  <c r="B91" i="2" s="1"/>
  <c r="A46" i="1"/>
  <c r="A91" i="2" s="1"/>
  <c r="O45" i="1"/>
  <c r="O90" i="2" s="1"/>
  <c r="N45" i="1"/>
  <c r="N90" i="2" s="1"/>
  <c r="M45" i="1"/>
  <c r="M90" i="2" s="1"/>
  <c r="L45" i="1"/>
  <c r="L90" i="2" s="1"/>
  <c r="I45" i="1"/>
  <c r="I90" i="2" s="1"/>
  <c r="H45" i="1"/>
  <c r="H90" i="2" s="1"/>
  <c r="F45" i="1"/>
  <c r="F90" i="2" s="1"/>
  <c r="E45" i="1"/>
  <c r="E90" i="2" s="1"/>
  <c r="D45" i="1"/>
  <c r="D90" i="2" s="1"/>
  <c r="C45" i="1"/>
  <c r="C90" i="2" s="1"/>
  <c r="B45" i="1"/>
  <c r="B90" i="2" s="1"/>
  <c r="A45" i="1"/>
  <c r="A90" i="2" s="1"/>
  <c r="O44" i="1"/>
  <c r="N44" i="1"/>
  <c r="M44" i="1"/>
  <c r="L44" i="1"/>
  <c r="I44" i="1"/>
  <c r="H44" i="1"/>
  <c r="F44" i="1"/>
  <c r="E44" i="1"/>
  <c r="D44" i="1"/>
  <c r="C44" i="1"/>
  <c r="B44" i="1"/>
  <c r="A44" i="1"/>
  <c r="O43" i="1"/>
  <c r="N43" i="1"/>
  <c r="M43" i="1"/>
  <c r="L43" i="1"/>
  <c r="I43" i="1"/>
  <c r="H43" i="1"/>
  <c r="F43" i="1"/>
  <c r="E43" i="1"/>
  <c r="D43" i="1"/>
  <c r="C43" i="1"/>
  <c r="B43" i="1"/>
  <c r="A43" i="1"/>
  <c r="O42" i="1"/>
  <c r="N42" i="1"/>
  <c r="M42" i="1"/>
  <c r="L42" i="1"/>
  <c r="I42" i="1"/>
  <c r="H42" i="1"/>
  <c r="F42" i="1"/>
  <c r="E42" i="1"/>
  <c r="D42" i="1"/>
  <c r="C42" i="1"/>
  <c r="B42" i="1"/>
  <c r="A42" i="1"/>
  <c r="O41" i="1"/>
  <c r="N41" i="1"/>
  <c r="M41" i="1"/>
  <c r="L41" i="1"/>
  <c r="I41" i="1"/>
  <c r="H41" i="1"/>
  <c r="F41" i="1"/>
  <c r="E41" i="1"/>
  <c r="D41" i="1"/>
  <c r="C41" i="1"/>
  <c r="B41" i="1"/>
  <c r="A41" i="1"/>
  <c r="O40" i="1"/>
  <c r="O89" i="2" s="1"/>
  <c r="N40" i="1"/>
  <c r="N89" i="2" s="1"/>
  <c r="M40" i="1"/>
  <c r="M89" i="2" s="1"/>
  <c r="L40" i="1"/>
  <c r="L89" i="2" s="1"/>
  <c r="I40" i="1"/>
  <c r="I89" i="2" s="1"/>
  <c r="H40" i="1"/>
  <c r="H89" i="2" s="1"/>
  <c r="F40" i="1"/>
  <c r="F89" i="2" s="1"/>
  <c r="E40" i="1"/>
  <c r="E89" i="2" s="1"/>
  <c r="D40" i="1"/>
  <c r="D89" i="2" s="1"/>
  <c r="C40" i="1"/>
  <c r="C89" i="2" s="1"/>
  <c r="B40" i="1"/>
  <c r="B89" i="2" s="1"/>
  <c r="A40" i="1"/>
  <c r="A89" i="2" s="1"/>
  <c r="O39" i="1"/>
  <c r="O88" i="2" s="1"/>
  <c r="N39" i="1"/>
  <c r="N88" i="2" s="1"/>
  <c r="M39" i="1"/>
  <c r="M88" i="2" s="1"/>
  <c r="L39" i="1"/>
  <c r="L88" i="2" s="1"/>
  <c r="I39" i="1"/>
  <c r="I88" i="2" s="1"/>
  <c r="H39" i="1"/>
  <c r="H88" i="2" s="1"/>
  <c r="F39" i="1"/>
  <c r="F88" i="2" s="1"/>
  <c r="E39" i="1"/>
  <c r="E88" i="2" s="1"/>
  <c r="D39" i="1"/>
  <c r="D88" i="2" s="1"/>
  <c r="C39" i="1"/>
  <c r="C88" i="2" s="1"/>
  <c r="B39" i="1"/>
  <c r="B88" i="2" s="1"/>
  <c r="A39" i="1"/>
  <c r="A88" i="2" s="1"/>
  <c r="O38" i="1"/>
  <c r="O87" i="2" s="1"/>
  <c r="N38" i="1"/>
  <c r="N87" i="2" s="1"/>
  <c r="M38" i="1"/>
  <c r="M87" i="2" s="1"/>
  <c r="L38" i="1"/>
  <c r="L87" i="2" s="1"/>
  <c r="I38" i="1"/>
  <c r="I87" i="2" s="1"/>
  <c r="H38" i="1"/>
  <c r="H87" i="2" s="1"/>
  <c r="F38" i="1"/>
  <c r="F87" i="2" s="1"/>
  <c r="E38" i="1"/>
  <c r="E87" i="2" s="1"/>
  <c r="D38" i="1"/>
  <c r="D87" i="2" s="1"/>
  <c r="C38" i="1"/>
  <c r="C87" i="2" s="1"/>
  <c r="B38" i="1"/>
  <c r="B87" i="2" s="1"/>
  <c r="A38" i="1"/>
  <c r="A87" i="2" s="1"/>
  <c r="O37" i="1"/>
  <c r="O86" i="2" s="1"/>
  <c r="N37" i="1"/>
  <c r="N86" i="2" s="1"/>
  <c r="M37" i="1"/>
  <c r="M86" i="2" s="1"/>
  <c r="L37" i="1"/>
  <c r="L86" i="2" s="1"/>
  <c r="I37" i="1"/>
  <c r="I86" i="2" s="1"/>
  <c r="H37" i="1"/>
  <c r="H86" i="2" s="1"/>
  <c r="F37" i="1"/>
  <c r="F86" i="2" s="1"/>
  <c r="E37" i="1"/>
  <c r="E86" i="2" s="1"/>
  <c r="D37" i="1"/>
  <c r="D86" i="2" s="1"/>
  <c r="C37" i="1"/>
  <c r="C86" i="2" s="1"/>
  <c r="B37" i="1"/>
  <c r="B86" i="2" s="1"/>
  <c r="A37" i="1"/>
  <c r="A86" i="2" s="1"/>
  <c r="O36" i="1"/>
  <c r="O85" i="2" s="1"/>
  <c r="N36" i="1"/>
  <c r="N85" i="2" s="1"/>
  <c r="M36" i="1"/>
  <c r="M85" i="2" s="1"/>
  <c r="L36" i="1"/>
  <c r="L85" i="2" s="1"/>
  <c r="I36" i="1"/>
  <c r="I85" i="2" s="1"/>
  <c r="H36" i="1"/>
  <c r="H85" i="2" s="1"/>
  <c r="F36" i="1"/>
  <c r="F85" i="2" s="1"/>
  <c r="E36" i="1"/>
  <c r="E85" i="2" s="1"/>
  <c r="D36" i="1"/>
  <c r="D85" i="2" s="1"/>
  <c r="C36" i="1"/>
  <c r="C85" i="2" s="1"/>
  <c r="B36" i="1"/>
  <c r="B85" i="2" s="1"/>
  <c r="A36" i="1"/>
  <c r="A85" i="2" s="1"/>
  <c r="O35" i="1"/>
  <c r="O84" i="2" s="1"/>
  <c r="N35" i="1"/>
  <c r="N84" i="2" s="1"/>
  <c r="M35" i="1"/>
  <c r="M84" i="2" s="1"/>
  <c r="L35" i="1"/>
  <c r="L84" i="2" s="1"/>
  <c r="I35" i="1"/>
  <c r="I84" i="2" s="1"/>
  <c r="H35" i="1"/>
  <c r="H84" i="2" s="1"/>
  <c r="F35" i="1"/>
  <c r="F84" i="2" s="1"/>
  <c r="E35" i="1"/>
  <c r="E84" i="2" s="1"/>
  <c r="D35" i="1"/>
  <c r="D84" i="2" s="1"/>
  <c r="C35" i="1"/>
  <c r="C84" i="2" s="1"/>
  <c r="B35" i="1"/>
  <c r="B84" i="2" s="1"/>
  <c r="A35" i="1"/>
  <c r="A84" i="2" s="1"/>
  <c r="O34" i="1"/>
  <c r="O83" i="2" s="1"/>
  <c r="N34" i="1"/>
  <c r="N83" i="2" s="1"/>
  <c r="M34" i="1"/>
  <c r="M83" i="2" s="1"/>
  <c r="L34" i="1"/>
  <c r="L83" i="2" s="1"/>
  <c r="I34" i="1"/>
  <c r="I83" i="2" s="1"/>
  <c r="H34" i="1"/>
  <c r="H83" i="2" s="1"/>
  <c r="F34" i="1"/>
  <c r="F83" i="2" s="1"/>
  <c r="E34" i="1"/>
  <c r="E83" i="2" s="1"/>
  <c r="D34" i="1"/>
  <c r="D83" i="2" s="1"/>
  <c r="C34" i="1"/>
  <c r="C83" i="2" s="1"/>
  <c r="B34" i="1"/>
  <c r="B83" i="2" s="1"/>
  <c r="A34" i="1"/>
  <c r="A83" i="2" s="1"/>
  <c r="O33" i="1"/>
  <c r="O82" i="2" s="1"/>
  <c r="N33" i="1"/>
  <c r="N82" i="2" s="1"/>
  <c r="M33" i="1"/>
  <c r="M82" i="2" s="1"/>
  <c r="L33" i="1"/>
  <c r="L82" i="2" s="1"/>
  <c r="I33" i="1"/>
  <c r="I82" i="2" s="1"/>
  <c r="H33" i="1"/>
  <c r="H82" i="2" s="1"/>
  <c r="F33" i="1"/>
  <c r="F82" i="2" s="1"/>
  <c r="E33" i="1"/>
  <c r="E82" i="2" s="1"/>
  <c r="D33" i="1"/>
  <c r="D82" i="2" s="1"/>
  <c r="C33" i="1"/>
  <c r="C82" i="2" s="1"/>
  <c r="B33" i="1"/>
  <c r="B82" i="2" s="1"/>
  <c r="A33" i="1"/>
  <c r="A82" i="2" s="1"/>
  <c r="O32" i="1"/>
  <c r="O81" i="2" s="1"/>
  <c r="N32" i="1"/>
  <c r="N81" i="2" s="1"/>
  <c r="M32" i="1"/>
  <c r="M81" i="2" s="1"/>
  <c r="L32" i="1"/>
  <c r="L81" i="2" s="1"/>
  <c r="I32" i="1"/>
  <c r="I81" i="2" s="1"/>
  <c r="H32" i="1"/>
  <c r="H81" i="2" s="1"/>
  <c r="F32" i="1"/>
  <c r="F81" i="2" s="1"/>
  <c r="E32" i="1"/>
  <c r="E81" i="2" s="1"/>
  <c r="D32" i="1"/>
  <c r="D81" i="2" s="1"/>
  <c r="C32" i="1"/>
  <c r="C81" i="2" s="1"/>
  <c r="B32" i="1"/>
  <c r="B81" i="2" s="1"/>
  <c r="A32" i="1"/>
  <c r="A81" i="2" s="1"/>
  <c r="O31" i="1"/>
  <c r="O80" i="2" s="1"/>
  <c r="N31" i="1"/>
  <c r="N80" i="2" s="1"/>
  <c r="M31" i="1"/>
  <c r="M80" i="2" s="1"/>
  <c r="L31" i="1"/>
  <c r="L80" i="2" s="1"/>
  <c r="I31" i="1"/>
  <c r="I80" i="2" s="1"/>
  <c r="H31" i="1"/>
  <c r="H80" i="2" s="1"/>
  <c r="F31" i="1"/>
  <c r="F80" i="2" s="1"/>
  <c r="E31" i="1"/>
  <c r="E80" i="2" s="1"/>
  <c r="D31" i="1"/>
  <c r="D80" i="2" s="1"/>
  <c r="C31" i="1"/>
  <c r="C80" i="2" s="1"/>
  <c r="B31" i="1"/>
  <c r="B80" i="2" s="1"/>
  <c r="A31" i="1"/>
  <c r="A80" i="2" s="1"/>
  <c r="O30" i="1"/>
  <c r="O79" i="2" s="1"/>
  <c r="N30" i="1"/>
  <c r="N79" i="2" s="1"/>
  <c r="M30" i="1"/>
  <c r="M79" i="2" s="1"/>
  <c r="L30" i="1"/>
  <c r="L79" i="2" s="1"/>
  <c r="I30" i="1"/>
  <c r="I79" i="2" s="1"/>
  <c r="H30" i="1"/>
  <c r="H79" i="2" s="1"/>
  <c r="F30" i="1"/>
  <c r="F79" i="2" s="1"/>
  <c r="E30" i="1"/>
  <c r="E79" i="2" s="1"/>
  <c r="D30" i="1"/>
  <c r="D79" i="2" s="1"/>
  <c r="C30" i="1"/>
  <c r="C79" i="2" s="1"/>
  <c r="B30" i="1"/>
  <c r="B79" i="2" s="1"/>
  <c r="A30" i="1"/>
  <c r="A79" i="2" s="1"/>
  <c r="O29" i="1"/>
  <c r="O78" i="2" s="1"/>
  <c r="N29" i="1"/>
  <c r="N78" i="2" s="1"/>
  <c r="M29" i="1"/>
  <c r="M78" i="2" s="1"/>
  <c r="L29" i="1"/>
  <c r="L78" i="2" s="1"/>
  <c r="I29" i="1"/>
  <c r="I78" i="2" s="1"/>
  <c r="H29" i="1"/>
  <c r="H78" i="2" s="1"/>
  <c r="F29" i="1"/>
  <c r="F78" i="2" s="1"/>
  <c r="E29" i="1"/>
  <c r="E78" i="2" s="1"/>
  <c r="D29" i="1"/>
  <c r="D78" i="2" s="1"/>
  <c r="C29" i="1"/>
  <c r="C78" i="2" s="1"/>
  <c r="B29" i="1"/>
  <c r="B78" i="2" s="1"/>
  <c r="A29" i="1"/>
  <c r="A78" i="2" s="1"/>
  <c r="O28" i="1"/>
  <c r="O77" i="2" s="1"/>
  <c r="N28" i="1"/>
  <c r="N77" i="2" s="1"/>
  <c r="M28" i="1"/>
  <c r="M77" i="2" s="1"/>
  <c r="L28" i="1"/>
  <c r="L77" i="2" s="1"/>
  <c r="I28" i="1"/>
  <c r="I77" i="2" s="1"/>
  <c r="H28" i="1"/>
  <c r="H77" i="2" s="1"/>
  <c r="F28" i="1"/>
  <c r="F77" i="2" s="1"/>
  <c r="E28" i="1"/>
  <c r="E77" i="2" s="1"/>
  <c r="D28" i="1"/>
  <c r="D77" i="2" s="1"/>
  <c r="C28" i="1"/>
  <c r="C77" i="2" s="1"/>
  <c r="B28" i="1"/>
  <c r="B77" i="2" s="1"/>
  <c r="A28" i="1"/>
  <c r="A77" i="2" s="1"/>
  <c r="O27" i="1"/>
  <c r="O76" i="2" s="1"/>
  <c r="N27" i="1"/>
  <c r="N76" i="2" s="1"/>
  <c r="M27" i="1"/>
  <c r="M76" i="2" s="1"/>
  <c r="L27" i="1"/>
  <c r="L76" i="2" s="1"/>
  <c r="I27" i="1"/>
  <c r="I76" i="2" s="1"/>
  <c r="H27" i="1"/>
  <c r="H76" i="2" s="1"/>
  <c r="F27" i="1"/>
  <c r="F76" i="2" s="1"/>
  <c r="E27" i="1"/>
  <c r="E76" i="2" s="1"/>
  <c r="D27" i="1"/>
  <c r="D76" i="2" s="1"/>
  <c r="C27" i="1"/>
  <c r="C76" i="2" s="1"/>
  <c r="B27" i="1"/>
  <c r="B76" i="2" s="1"/>
  <c r="A27" i="1"/>
  <c r="A76" i="2" s="1"/>
  <c r="O26" i="1"/>
  <c r="N26" i="1"/>
  <c r="M26" i="1"/>
  <c r="L26" i="1"/>
  <c r="I26" i="1"/>
  <c r="H26" i="1"/>
  <c r="F26" i="1"/>
  <c r="E26" i="1"/>
  <c r="D26" i="1"/>
  <c r="C26" i="1"/>
  <c r="B26" i="1"/>
  <c r="A26" i="1"/>
  <c r="O25" i="1"/>
  <c r="O75" i="2" s="1"/>
  <c r="N25" i="1"/>
  <c r="N75" i="2" s="1"/>
  <c r="M25" i="1"/>
  <c r="M75" i="2" s="1"/>
  <c r="L25" i="1"/>
  <c r="L75" i="2" s="1"/>
  <c r="I25" i="1"/>
  <c r="I75" i="2" s="1"/>
  <c r="H25" i="1"/>
  <c r="H75" i="2" s="1"/>
  <c r="F25" i="1"/>
  <c r="F75" i="2" s="1"/>
  <c r="E25" i="1"/>
  <c r="E75" i="2" s="1"/>
  <c r="D25" i="1"/>
  <c r="D75" i="2" s="1"/>
  <c r="C25" i="1"/>
  <c r="C75" i="2" s="1"/>
  <c r="B25" i="1"/>
  <c r="B75" i="2" s="1"/>
  <c r="A25" i="1"/>
  <c r="A75" i="2" s="1"/>
  <c r="O24" i="1"/>
  <c r="O74" i="2" s="1"/>
  <c r="N24" i="1"/>
  <c r="N74" i="2" s="1"/>
  <c r="M24" i="1"/>
  <c r="M74" i="2" s="1"/>
  <c r="L24" i="1"/>
  <c r="L74" i="2" s="1"/>
  <c r="I24" i="1"/>
  <c r="I74" i="2" s="1"/>
  <c r="H24" i="1"/>
  <c r="H74" i="2" s="1"/>
  <c r="F24" i="1"/>
  <c r="F74" i="2" s="1"/>
  <c r="E24" i="1"/>
  <c r="E74" i="2" s="1"/>
  <c r="D24" i="1"/>
  <c r="D74" i="2" s="1"/>
  <c r="C24" i="1"/>
  <c r="C74" i="2" s="1"/>
  <c r="B24" i="1"/>
  <c r="B74" i="2" s="1"/>
  <c r="A24" i="1"/>
  <c r="A74" i="2" s="1"/>
  <c r="O23" i="1"/>
  <c r="O73" i="2" s="1"/>
  <c r="N23" i="1"/>
  <c r="N73" i="2" s="1"/>
  <c r="M23" i="1"/>
  <c r="M73" i="2" s="1"/>
  <c r="L23" i="1"/>
  <c r="L73" i="2" s="1"/>
  <c r="I23" i="1"/>
  <c r="I73" i="2" s="1"/>
  <c r="H23" i="1"/>
  <c r="H73" i="2" s="1"/>
  <c r="F23" i="1"/>
  <c r="F73" i="2" s="1"/>
  <c r="E23" i="1"/>
  <c r="E73" i="2" s="1"/>
  <c r="D23" i="1"/>
  <c r="D73" i="2" s="1"/>
  <c r="C23" i="1"/>
  <c r="C73" i="2" s="1"/>
  <c r="B23" i="1"/>
  <c r="B73" i="2" s="1"/>
  <c r="A23" i="1"/>
  <c r="A73" i="2" s="1"/>
  <c r="O22" i="1"/>
  <c r="O72" i="2" s="1"/>
  <c r="N22" i="1"/>
  <c r="N72" i="2" s="1"/>
  <c r="M22" i="1"/>
  <c r="M72" i="2" s="1"/>
  <c r="L22" i="1"/>
  <c r="L72" i="2" s="1"/>
  <c r="I22" i="1"/>
  <c r="I72" i="2" s="1"/>
  <c r="H22" i="1"/>
  <c r="H72" i="2" s="1"/>
  <c r="F22" i="1"/>
  <c r="F72" i="2" s="1"/>
  <c r="E22" i="1"/>
  <c r="E72" i="2" s="1"/>
  <c r="D22" i="1"/>
  <c r="D72" i="2" s="1"/>
  <c r="C22" i="1"/>
  <c r="C72" i="2" s="1"/>
  <c r="B22" i="1"/>
  <c r="B72" i="2" s="1"/>
  <c r="A22" i="1"/>
  <c r="A72" i="2" s="1"/>
  <c r="O21" i="1"/>
  <c r="O71" i="2" s="1"/>
  <c r="N21" i="1"/>
  <c r="N71" i="2" s="1"/>
  <c r="M21" i="1"/>
  <c r="M71" i="2" s="1"/>
  <c r="L21" i="1"/>
  <c r="L71" i="2" s="1"/>
  <c r="I21" i="1"/>
  <c r="I71" i="2" s="1"/>
  <c r="H21" i="1"/>
  <c r="H71" i="2" s="1"/>
  <c r="F21" i="1"/>
  <c r="F71" i="2" s="1"/>
  <c r="E21" i="1"/>
  <c r="E71" i="2" s="1"/>
  <c r="D21" i="1"/>
  <c r="D71" i="2" s="1"/>
  <c r="C21" i="1"/>
  <c r="C71" i="2" s="1"/>
  <c r="B21" i="1"/>
  <c r="B71" i="2" s="1"/>
  <c r="A21" i="1"/>
  <c r="A71" i="2" s="1"/>
  <c r="O20" i="1"/>
  <c r="O70" i="2" s="1"/>
  <c r="N20" i="1"/>
  <c r="N70" i="2" s="1"/>
  <c r="M20" i="1"/>
  <c r="M70" i="2" s="1"/>
  <c r="L20" i="1"/>
  <c r="L70" i="2" s="1"/>
  <c r="I20" i="1"/>
  <c r="I70" i="2" s="1"/>
  <c r="H20" i="1"/>
  <c r="H70" i="2" s="1"/>
  <c r="F20" i="1"/>
  <c r="F70" i="2" s="1"/>
  <c r="E20" i="1"/>
  <c r="E70" i="2" s="1"/>
  <c r="D20" i="1"/>
  <c r="D70" i="2" s="1"/>
  <c r="C20" i="1"/>
  <c r="C70" i="2" s="1"/>
  <c r="B20" i="1"/>
  <c r="B70" i="2" s="1"/>
  <c r="A20" i="1"/>
  <c r="A70" i="2" s="1"/>
  <c r="O19" i="1"/>
  <c r="O69" i="2" s="1"/>
  <c r="N19" i="1"/>
  <c r="N69" i="2" s="1"/>
  <c r="M19" i="1"/>
  <c r="M69" i="2" s="1"/>
  <c r="L19" i="1"/>
  <c r="L69" i="2" s="1"/>
  <c r="I19" i="1"/>
  <c r="I69" i="2" s="1"/>
  <c r="H19" i="1"/>
  <c r="H69" i="2" s="1"/>
  <c r="F19" i="1"/>
  <c r="F69" i="2" s="1"/>
  <c r="E19" i="1"/>
  <c r="E69" i="2" s="1"/>
  <c r="D19" i="1"/>
  <c r="D69" i="2" s="1"/>
  <c r="C19" i="1"/>
  <c r="C69" i="2" s="1"/>
  <c r="B19" i="1"/>
  <c r="B69" i="2" s="1"/>
  <c r="A19" i="1"/>
  <c r="A69" i="2" s="1"/>
  <c r="O18" i="1"/>
  <c r="O68" i="2" s="1"/>
  <c r="N18" i="1"/>
  <c r="N68" i="2" s="1"/>
  <c r="M18" i="1"/>
  <c r="M68" i="2" s="1"/>
  <c r="L18" i="1"/>
  <c r="L68" i="2" s="1"/>
  <c r="I18" i="1"/>
  <c r="I68" i="2" s="1"/>
  <c r="H18" i="1"/>
  <c r="H68" i="2" s="1"/>
  <c r="F18" i="1"/>
  <c r="F68" i="2" s="1"/>
  <c r="E18" i="1"/>
  <c r="E68" i="2" s="1"/>
  <c r="D18" i="1"/>
  <c r="D68" i="2" s="1"/>
  <c r="C18" i="1"/>
  <c r="C68" i="2" s="1"/>
  <c r="B18" i="1"/>
  <c r="B68" i="2" s="1"/>
  <c r="A18" i="1"/>
  <c r="A68" i="2" s="1"/>
  <c r="O17" i="1"/>
  <c r="O67" i="2" s="1"/>
  <c r="N17" i="1"/>
  <c r="N67" i="2" s="1"/>
  <c r="M17" i="1"/>
  <c r="M67" i="2" s="1"/>
  <c r="L17" i="1"/>
  <c r="L67" i="2" s="1"/>
  <c r="I17" i="1"/>
  <c r="I67" i="2" s="1"/>
  <c r="H17" i="1"/>
  <c r="H67" i="2" s="1"/>
  <c r="F17" i="1"/>
  <c r="F67" i="2" s="1"/>
  <c r="E17" i="1"/>
  <c r="E67" i="2" s="1"/>
  <c r="D17" i="1"/>
  <c r="D67" i="2" s="1"/>
  <c r="C17" i="1"/>
  <c r="C67" i="2" s="1"/>
  <c r="B17" i="1"/>
  <c r="B67" i="2" s="1"/>
  <c r="A17" i="1"/>
  <c r="A67" i="2" s="1"/>
  <c r="O16" i="1"/>
  <c r="O66" i="2" s="1"/>
  <c r="N16" i="1"/>
  <c r="N66" i="2" s="1"/>
  <c r="M16" i="1"/>
  <c r="M66" i="2" s="1"/>
  <c r="L16" i="1"/>
  <c r="L66" i="2" s="1"/>
  <c r="I16" i="1"/>
  <c r="I66" i="2" s="1"/>
  <c r="H16" i="1"/>
  <c r="H66" i="2" s="1"/>
  <c r="F16" i="1"/>
  <c r="F66" i="2" s="1"/>
  <c r="E16" i="1"/>
  <c r="E66" i="2" s="1"/>
  <c r="D16" i="1"/>
  <c r="D66" i="2" s="1"/>
  <c r="C16" i="1"/>
  <c r="C66" i="2" s="1"/>
  <c r="B16" i="1"/>
  <c r="B66" i="2" s="1"/>
  <c r="A16" i="1"/>
  <c r="A66" i="2" s="1"/>
  <c r="O15" i="1"/>
  <c r="O65" i="2" s="1"/>
  <c r="N15" i="1"/>
  <c r="N65" i="2" s="1"/>
  <c r="M15" i="1"/>
  <c r="M65" i="2" s="1"/>
  <c r="L15" i="1"/>
  <c r="L65" i="2" s="1"/>
  <c r="I15" i="1"/>
  <c r="I65" i="2" s="1"/>
  <c r="H15" i="1"/>
  <c r="H65" i="2" s="1"/>
  <c r="F15" i="1"/>
  <c r="F65" i="2" s="1"/>
  <c r="E15" i="1"/>
  <c r="E65" i="2" s="1"/>
  <c r="D15" i="1"/>
  <c r="D65" i="2" s="1"/>
  <c r="C15" i="1"/>
  <c r="C65" i="2" s="1"/>
  <c r="B15" i="1"/>
  <c r="B65" i="2" s="1"/>
  <c r="A15" i="1"/>
  <c r="A65" i="2" s="1"/>
  <c r="O14" i="1"/>
  <c r="O64" i="2" s="1"/>
  <c r="N14" i="1"/>
  <c r="N64" i="2" s="1"/>
  <c r="M14" i="1"/>
  <c r="M64" i="2" s="1"/>
  <c r="L14" i="1"/>
  <c r="L64" i="2" s="1"/>
  <c r="I14" i="1"/>
  <c r="I64" i="2" s="1"/>
  <c r="H14" i="1"/>
  <c r="H64" i="2" s="1"/>
  <c r="F14" i="1"/>
  <c r="F64" i="2" s="1"/>
  <c r="E14" i="1"/>
  <c r="E64" i="2" s="1"/>
  <c r="D14" i="1"/>
  <c r="D64" i="2" s="1"/>
  <c r="C14" i="1"/>
  <c r="C64" i="2" s="1"/>
  <c r="B14" i="1"/>
  <c r="B64" i="2" s="1"/>
  <c r="A14" i="1"/>
  <c r="A64" i="2" s="1"/>
  <c r="O13" i="1"/>
  <c r="O63" i="2" s="1"/>
  <c r="N13" i="1"/>
  <c r="N63" i="2" s="1"/>
  <c r="M13" i="1"/>
  <c r="M63" i="2" s="1"/>
  <c r="L13" i="1"/>
  <c r="L63" i="2" s="1"/>
  <c r="I13" i="1"/>
  <c r="I63" i="2" s="1"/>
  <c r="H13" i="1"/>
  <c r="H63" i="2" s="1"/>
  <c r="F13" i="1"/>
  <c r="F63" i="2" s="1"/>
  <c r="E13" i="1"/>
  <c r="E63" i="2" s="1"/>
  <c r="D13" i="1"/>
  <c r="D63" i="2" s="1"/>
  <c r="C13" i="1"/>
  <c r="C63" i="2" s="1"/>
  <c r="B13" i="1"/>
  <c r="B63" i="2" s="1"/>
  <c r="A13" i="1"/>
  <c r="A63" i="2" s="1"/>
  <c r="O12" i="1"/>
  <c r="O62" i="2" s="1"/>
  <c r="N12" i="1"/>
  <c r="N62" i="2" s="1"/>
  <c r="M12" i="1"/>
  <c r="M62" i="2" s="1"/>
  <c r="L12" i="1"/>
  <c r="L62" i="2" s="1"/>
  <c r="I12" i="1"/>
  <c r="I62" i="2" s="1"/>
  <c r="H12" i="1"/>
  <c r="H62" i="2" s="1"/>
  <c r="F12" i="1"/>
  <c r="F62" i="2" s="1"/>
  <c r="E12" i="1"/>
  <c r="E62" i="2" s="1"/>
  <c r="D12" i="1"/>
  <c r="D62" i="2" s="1"/>
  <c r="C12" i="1"/>
  <c r="C62" i="2" s="1"/>
  <c r="B12" i="1"/>
  <c r="B62" i="2" s="1"/>
  <c r="A12" i="1"/>
  <c r="A62" i="2" s="1"/>
  <c r="O11" i="1"/>
  <c r="O61" i="2" s="1"/>
  <c r="N11" i="1"/>
  <c r="N61" i="2" s="1"/>
  <c r="M11" i="1"/>
  <c r="M61" i="2" s="1"/>
  <c r="L11" i="1"/>
  <c r="L61" i="2" s="1"/>
  <c r="I11" i="1"/>
  <c r="I61" i="2" s="1"/>
  <c r="H11" i="1"/>
  <c r="H61" i="2" s="1"/>
  <c r="F11" i="1"/>
  <c r="F61" i="2" s="1"/>
  <c r="E11" i="1"/>
  <c r="E61" i="2" s="1"/>
  <c r="D11" i="1"/>
  <c r="D61" i="2" s="1"/>
  <c r="C11" i="1"/>
  <c r="C61" i="2" s="1"/>
  <c r="B11" i="1"/>
  <c r="B61" i="2" s="1"/>
  <c r="A11" i="1"/>
  <c r="A61" i="2" s="1"/>
  <c r="O10" i="1"/>
  <c r="O60" i="2" s="1"/>
  <c r="N10" i="1"/>
  <c r="N60" i="2" s="1"/>
  <c r="M10" i="1"/>
  <c r="M60" i="2" s="1"/>
  <c r="L10" i="1"/>
  <c r="L60" i="2" s="1"/>
  <c r="I10" i="1"/>
  <c r="I60" i="2" s="1"/>
  <c r="H10" i="1"/>
  <c r="H60" i="2" s="1"/>
  <c r="F10" i="1"/>
  <c r="F60" i="2" s="1"/>
  <c r="E10" i="1"/>
  <c r="E60" i="2" s="1"/>
  <c r="D10" i="1"/>
  <c r="D60" i="2" s="1"/>
  <c r="C10" i="1"/>
  <c r="C60" i="2" s="1"/>
  <c r="B10" i="1"/>
  <c r="B60" i="2" s="1"/>
  <c r="A10" i="1"/>
  <c r="A60" i="2" s="1"/>
  <c r="O9" i="1"/>
  <c r="N9" i="1"/>
  <c r="M9" i="1"/>
  <c r="L9" i="1"/>
  <c r="L59" i="2" s="1"/>
  <c r="I9" i="1"/>
  <c r="H9" i="1"/>
  <c r="F9" i="1"/>
  <c r="F59" i="2" s="1"/>
  <c r="E9" i="1"/>
  <c r="E59" i="2" s="1"/>
  <c r="D9" i="1"/>
  <c r="D59" i="2" s="1"/>
  <c r="C9" i="1"/>
  <c r="C59" i="2" s="1"/>
  <c r="B9" i="1"/>
  <c r="B59" i="2" s="1"/>
  <c r="A9" i="1"/>
  <c r="A59" i="2" s="1"/>
  <c r="I54" i="1" l="1"/>
  <c r="I59" i="2"/>
  <c r="I96" i="2" s="1"/>
  <c r="M54" i="1"/>
  <c r="M59" i="2"/>
  <c r="M96" i="2" s="1"/>
  <c r="O54" i="1"/>
  <c r="O59" i="2"/>
  <c r="O96" i="2" s="1"/>
  <c r="H54" i="1"/>
  <c r="H59" i="2"/>
  <c r="H96" i="2" s="1"/>
  <c r="N54" i="1"/>
  <c r="N59" i="2"/>
  <c r="N96" i="2" s="1"/>
  <c r="L47" i="2"/>
  <c r="H47" i="2" s="1"/>
</calcChain>
</file>

<file path=xl/sharedStrings.xml><?xml version="1.0" encoding="utf-8"?>
<sst xmlns="http://schemas.openxmlformats.org/spreadsheetml/2006/main" count="88" uniqueCount="39">
  <si>
    <r>
      <t>شرکت:سرمایه گذاری مسکن پردیس</t>
    </r>
    <r>
      <rPr>
        <sz val="12"/>
        <rFont val="B Mitra"/>
        <charset val="178"/>
      </rPr>
      <t>(سهامی عام)</t>
    </r>
  </si>
  <si>
    <t>سرمایه ثبت شده: 600000000000</t>
  </si>
  <si>
    <r>
      <t>نماد: ث</t>
    </r>
    <r>
      <rPr>
        <sz val="12"/>
        <rFont val="B Mitra"/>
        <charset val="178"/>
      </rPr>
      <t>پردیس</t>
    </r>
  </si>
  <si>
    <r>
      <t xml:space="preserve">کد صنعت: </t>
    </r>
    <r>
      <rPr>
        <sz val="12"/>
        <rFont val="B Mitra"/>
        <charset val="178"/>
      </rPr>
      <t>.........</t>
    </r>
    <r>
      <rPr>
        <b/>
        <sz val="12"/>
        <rFont val="B Mitra"/>
        <charset val="178"/>
      </rPr>
      <t xml:space="preserve"> </t>
    </r>
  </si>
  <si>
    <t>گزارش فعالیت ماهانه دوره منتهی  بهمن  1395</t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</si>
  <si>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</si>
  <si>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t>سال مالی منتهی به 1396/06/31</t>
  </si>
  <si>
    <t>آمار وضعیت تکمیل پروژه ها :</t>
  </si>
  <si>
    <t>نام پروژه</t>
  </si>
  <si>
    <t>محل پروژه</t>
  </si>
  <si>
    <t>کاربری</t>
  </si>
  <si>
    <t>واحد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</si>
  <si>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</si>
  <si>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</si>
  <si>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</si>
  <si>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</si>
  <si>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</si>
  <si>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</si>
  <si>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</si>
  <si>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</si>
  <si>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</si>
  <si>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جمع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</si>
  <si>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</si>
  <si>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</si>
  <si>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>پروژه های واگذار شده :</t>
  </si>
  <si>
    <t>ماه بهمن</t>
  </si>
  <si>
    <t>از ابتدای سال مالی تا پایان ماه</t>
  </si>
  <si>
    <t>بهای تمام شده (میلیون ریال)</t>
  </si>
  <si>
    <t>متراژ فروش</t>
  </si>
  <si>
    <t>نرخ فروش (ریال)</t>
  </si>
  <si>
    <t>مبلغ فروش (میلیون ریال)</t>
  </si>
  <si>
    <t>سرمایه ثبت نشده: 40000000000</t>
  </si>
  <si>
    <t xml:space="preserve">سمنان </t>
  </si>
  <si>
    <t>ویلایی</t>
  </si>
  <si>
    <t>پردیس</t>
  </si>
  <si>
    <t>تجاری</t>
  </si>
  <si>
    <t>ویلایی وتجاری</t>
  </si>
  <si>
    <t>تهران</t>
  </si>
  <si>
    <t>اداری تجاری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</si>
</sst>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_-* #,##0.00\-;_-* &quot;-&quot;??_-;_-@_-"/>
    <numFmt numFmtId="164" formatCode="#,##0;\(#,##0\)"/>
    <numFmt numFmtId="165" formatCode="_-* #,##0_-;_-* #,##0\-;_-* &quot;-&quot;??_-;_-@_-"/>
    <numFmt numFmtId="166" formatCode="#,###,,"/>
    <numFmt numFmtId="167" formatCode="_(* #,##0.00_);_(* \(#,##0.00\);_(* &quot;-&quot;??_);_(@_)"/>
    <numFmt numFmtId="168" formatCode="&quot;$&quot;#,##0.00_);[Red]\(&quot;$&quot;#,##0.00\)"/>
    <numFmt numFmtId="169" formatCode="0.0%"/>
    <numFmt numFmtId="170" formatCode="_-* #,##0.00_-;\-* #,##0.00_-;_-* &quot;-&quot;??_-;_-@_-"/>
    <numFmt numFmtId="171" formatCode="#,##0_ ;[Red]\(#,##0\ \)"/>
  </numFmts>
  <fonts count="34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0"/>
      <name val="Arial"/>
      <charset val="178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8"/>
      <name val="Calibri"/>
      <family val="2"/>
      <charset val="178"/>
    </font>
    <font>
      <sz val="12"/>
      <name val="B Traffic"/>
      <charset val="178"/>
    </font>
    <font>
      <sz val="10"/>
      <color indexed="8"/>
      <name val="Arial"/>
      <family val="2"/>
    </font>
    <font>
      <b/>
      <sz val="11"/>
      <color indexed="63"/>
      <name val="Arial"/>
      <family val="2"/>
      <charset val="178"/>
    </font>
    <font>
      <sz val="16"/>
      <name val="B Nazanin"/>
      <charset val="178"/>
    </font>
    <font>
      <sz val="12"/>
      <color indexed="60"/>
      <name val="B Zar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04">
    <xf numFmtId="0" fontId="0" fillId="0" borderId="0"/>
    <xf numFmtId="43" fontId="2" fillId="0" borderId="0" applyFont="0" applyFill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2" borderId="0" applyNumberFormat="0" applyBorder="0" applyAlignment="0" applyProtection="0"/>
    <xf numFmtId="0" fontId="13" fillId="6" borderId="0" applyNumberFormat="0" applyBorder="0" applyAlignment="0" applyProtection="0"/>
    <xf numFmtId="0" fontId="14" fillId="23" borderId="21" applyNumberFormat="0" applyAlignment="0" applyProtection="0"/>
    <xf numFmtId="0" fontId="15" fillId="24" borderId="22" applyNumberFormat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0" borderId="23" applyNumberFormat="0" applyFill="0" applyAlignment="0" applyProtection="0"/>
    <xf numFmtId="0" fontId="20" fillId="0" borderId="24" applyNumberFormat="0" applyFill="0" applyAlignment="0" applyProtection="0"/>
    <xf numFmtId="0" fontId="21" fillId="0" borderId="25" applyNumberFormat="0" applyFill="0" applyAlignment="0" applyProtection="0"/>
    <xf numFmtId="0" fontId="21" fillId="0" borderId="0" applyNumberFormat="0" applyFill="0" applyBorder="0" applyAlignment="0" applyProtection="0"/>
    <xf numFmtId="0" fontId="22" fillId="10" borderId="21" applyNumberFormat="0" applyAlignment="0" applyProtection="0"/>
    <xf numFmtId="0" fontId="23" fillId="0" borderId="26" applyNumberFormat="0" applyFill="0" applyAlignment="0" applyProtection="0"/>
    <xf numFmtId="0" fontId="24" fillId="25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7" fillId="0" borderId="0">
      <alignment vertical="top"/>
    </xf>
    <xf numFmtId="0" fontId="16" fillId="0" borderId="0"/>
    <xf numFmtId="0" fontId="16" fillId="0" borderId="0"/>
    <xf numFmtId="0" fontId="16" fillId="26" borderId="27" applyNumberFormat="0" applyFont="0" applyAlignment="0" applyProtection="0"/>
    <xf numFmtId="0" fontId="28" fillId="23" borderId="28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7" fontId="30" fillId="0" borderId="0"/>
    <xf numFmtId="0" fontId="31" fillId="0" borderId="0" applyNumberFormat="0" applyFill="0" applyBorder="0" applyAlignment="0" applyProtection="0"/>
    <xf numFmtId="0" fontId="32" fillId="0" borderId="29" applyNumberFormat="0" applyFill="0" applyAlignment="0" applyProtection="0"/>
    <xf numFmtId="0" fontId="3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6">
    <xf numFmtId="0" fontId="0" fillId="0" borderId="0" xfId="0"/>
    <xf numFmtId="165" fontId="5" fillId="0" borderId="0" xfId="1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6" fillId="2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 wrapText="1"/>
    </xf>
    <xf numFmtId="10" fontId="6" fillId="0" borderId="7" xfId="0" applyNumberFormat="1" applyFont="1" applyFill="1" applyBorder="1" applyAlignment="1">
      <alignment horizontal="center" vertical="center" wrapText="1"/>
    </xf>
    <xf numFmtId="166" fontId="6" fillId="0" borderId="7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0" fontId="6" fillId="0" borderId="13" xfId="0" applyNumberFormat="1" applyFont="1" applyFill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vertical="center" wrapText="1"/>
    </xf>
    <xf numFmtId="166" fontId="6" fillId="0" borderId="12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3" borderId="7" xfId="0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10" fontId="6" fillId="3" borderId="7" xfId="0" applyNumberFormat="1" applyFont="1" applyFill="1" applyBorder="1" applyAlignment="1">
      <alignment horizontal="center" vertical="center" wrapText="1"/>
    </xf>
    <xf numFmtId="166" fontId="6" fillId="3" borderId="7" xfId="0" applyNumberFormat="1" applyFont="1" applyFill="1" applyBorder="1" applyAlignment="1">
      <alignment horizontal="center" vertical="center" wrapText="1"/>
    </xf>
    <xf numFmtId="10" fontId="6" fillId="3" borderId="13" xfId="0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6" fillId="3" borderId="12" xfId="0" applyNumberFormat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3" fontId="6" fillId="4" borderId="15" xfId="0" applyNumberFormat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166" fontId="6" fillId="4" borderId="15" xfId="1" applyNumberFormat="1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65" fontId="6" fillId="0" borderId="1" xfId="1" applyNumberFormat="1" applyFont="1" applyFill="1" applyBorder="1" applyAlignment="1">
      <alignment horizontal="center" vertical="center" wrapText="1"/>
    </xf>
    <xf numFmtId="3" fontId="6" fillId="27" borderId="16" xfId="0" applyNumberFormat="1" applyFont="1" applyFill="1" applyBorder="1" applyAlignment="1">
      <alignment horizontal="center" vertical="center" wrapText="1"/>
    </xf>
    <xf numFmtId="10" fontId="6" fillId="0" borderId="7" xfId="103" applyNumberFormat="1" applyFont="1" applyFill="1" applyBorder="1" applyAlignment="1">
      <alignment horizontal="center" vertical="center" wrapText="1"/>
    </xf>
    <xf numFmtId="165" fontId="6" fillId="0" borderId="7" xfId="1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33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/>
    </xf>
  </cellXfs>
  <cellStyles count="10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1" builtinId="3"/>
    <cellStyle name="Comma 10" xfId="29"/>
    <cellStyle name="Comma 11" xfId="30"/>
    <cellStyle name="Comma 11 2" xfId="31"/>
    <cellStyle name="Comma 12" xfId="32"/>
    <cellStyle name="Comma 13" xfId="33"/>
    <cellStyle name="Comma 14" xfId="34"/>
    <cellStyle name="Comma 15" xfId="35"/>
    <cellStyle name="Comma 16" xfId="36"/>
    <cellStyle name="Comma 17" xfId="37"/>
    <cellStyle name="Comma 18" xfId="38"/>
    <cellStyle name="Comma 2" xfId="39"/>
    <cellStyle name="Comma 2 2" xfId="40"/>
    <cellStyle name="Comma 3" xfId="41"/>
    <cellStyle name="Comma 3 2" xfId="42"/>
    <cellStyle name="Comma 4" xfId="43"/>
    <cellStyle name="Comma 5" xfId="44"/>
    <cellStyle name="Comma 6" xfId="45"/>
    <cellStyle name="Comma 7" xfId="46"/>
    <cellStyle name="Comma 8" xfId="47"/>
    <cellStyle name="Comma 9" xfId="48"/>
    <cellStyle name="Explanatory Text 2" xfId="49"/>
    <cellStyle name="Good 2" xfId="50"/>
    <cellStyle name="Heading 1 2" xfId="51"/>
    <cellStyle name="Heading 2 2" xfId="52"/>
    <cellStyle name="Heading 3 2" xfId="53"/>
    <cellStyle name="Heading 4 2" xfId="54"/>
    <cellStyle name="Input 2" xfId="55"/>
    <cellStyle name="Linked Cell 2" xfId="56"/>
    <cellStyle name="Neutral 2" xfId="57"/>
    <cellStyle name="Normal" xfId="0" builtinId="0"/>
    <cellStyle name="Normal 10" xfId="58"/>
    <cellStyle name="Normal 10 2" xfId="59"/>
    <cellStyle name="Normal 11" xfId="60"/>
    <cellStyle name="Normal 12" xfId="61"/>
    <cellStyle name="Normal 13" xfId="62"/>
    <cellStyle name="Normal 14" xfId="63"/>
    <cellStyle name="Normal 15" xfId="64"/>
    <cellStyle name="Normal 17" xfId="65"/>
    <cellStyle name="Normal 2" xfId="66"/>
    <cellStyle name="Normal 2 2" xfId="67"/>
    <cellStyle name="Normal 2 2 2" xfId="68"/>
    <cellStyle name="Normal 2 2 2 2" xfId="69"/>
    <cellStyle name="Normal 2 3" xfId="70"/>
    <cellStyle name="Normal 2 4" xfId="71"/>
    <cellStyle name="Normal 2_Sheet1" xfId="72"/>
    <cellStyle name="Normal 3" xfId="73"/>
    <cellStyle name="Normal 3 2" xfId="74"/>
    <cellStyle name="Normal 4" xfId="75"/>
    <cellStyle name="Normal 4 2" xfId="76"/>
    <cellStyle name="Normal 5" xfId="77"/>
    <cellStyle name="Normal 6" xfId="78"/>
    <cellStyle name="Normal 6 2" xfId="79"/>
    <cellStyle name="Normal 6_Sheet1" xfId="80"/>
    <cellStyle name="Normal 7" xfId="81"/>
    <cellStyle name="Normal 8" xfId="82"/>
    <cellStyle name="Normal 9" xfId="83"/>
    <cellStyle name="Note 2" xfId="84"/>
    <cellStyle name="Output 2" xfId="85"/>
    <cellStyle name="Percent" xfId="103" builtinId="5"/>
    <cellStyle name="Percent 10" xfId="86"/>
    <cellStyle name="Percent 10 2" xfId="87"/>
    <cellStyle name="Percent 11" xfId="88"/>
    <cellStyle name="Percent 12" xfId="89"/>
    <cellStyle name="Percent 2" xfId="90"/>
    <cellStyle name="Percent 3" xfId="91"/>
    <cellStyle name="Percent 4" xfId="92"/>
    <cellStyle name="Percent 4 2" xfId="93"/>
    <cellStyle name="Percent 5" xfId="94"/>
    <cellStyle name="Percent 6" xfId="95"/>
    <cellStyle name="Percent 7" xfId="96"/>
    <cellStyle name="Percent 8" xfId="97"/>
    <cellStyle name="Percent 9" xfId="98"/>
    <cellStyle name="Style 1" xfId="99"/>
    <cellStyle name="Title 2" xfId="100"/>
    <cellStyle name="Total 2" xfId="101"/>
    <cellStyle name="Warning Text 2" xfId="1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705;&#1583;&#1575;&#1604;\&#1576;&#1607;&#1605;&#1606;%2095%20%20&#1605;&#1575;&#1607;&#1575;&#1606;&#1607;\&#1705;&#1583;%20&#1575;&#1589;&#1604;&#1740;(G)%20&#1576;&#1608;&#1585;&#1587;%20&#1576;&#1607;&#1605;&#1606;%20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رسالی کدال بورس  "/>
      <sheetName val="تکمیل  شده به میلیون ریال"/>
      <sheetName val="واگذار شده به میلیون ریال"/>
      <sheetName val="واگذار شده به ریال "/>
      <sheetName val="واگذار شده به میلیون ریال1"/>
      <sheetName val="صورت ریز پروژه ها"/>
      <sheetName val="تسهیم هزینه ها"/>
      <sheetName val="صورت ریز هزینه ها"/>
      <sheetName val="کل هزینه ها"/>
      <sheetName val="درصد پیشرفت دوره ای "/>
      <sheetName val="کل سایر درآمدها و هزینه ها"/>
      <sheetName val="مسکونی المپیک"/>
      <sheetName val="تجاری المپیک"/>
      <sheetName val="عتیق"/>
      <sheetName val="تهرانپارس"/>
      <sheetName val="یاقوت"/>
      <sheetName val="گلایل"/>
      <sheetName val="یاسمن"/>
      <sheetName val="آفتاب ومهتاب"/>
      <sheetName val="مروارید"/>
      <sheetName val="نگین"/>
      <sheetName val="گل رز"/>
      <sheetName val="گل پونه"/>
      <sheetName val="گل یخ"/>
      <sheetName val="سپید 1"/>
      <sheetName val="سپید2"/>
      <sheetName val="نیلوفر1"/>
      <sheetName val="نیلوفر2"/>
      <sheetName val="ویلایی سروستان"/>
      <sheetName val="ویونا"/>
      <sheetName val="رویان"/>
      <sheetName val="ترنج"/>
      <sheetName val="فاز2سمنان"/>
      <sheetName val="فاز3تجاری"/>
      <sheetName val="فاز3اداری"/>
      <sheetName val="فاز3مسکونی"/>
      <sheetName val="لادن"/>
      <sheetName val="امید"/>
      <sheetName val="کلارآباد"/>
      <sheetName val="2621واحدی"/>
      <sheetName val="ریز2621واحدی"/>
      <sheetName val="3474واحدی"/>
      <sheetName val="ریز3474واحدی"/>
      <sheetName val="کوهک"/>
      <sheetName val="ارکید1"/>
      <sheetName val="ارکید2"/>
      <sheetName val="گلبرگ1"/>
      <sheetName val="گلبرگ2"/>
      <sheetName val="کوهسار"/>
      <sheetName val="Sheet3"/>
    </sheetNames>
    <sheetDataSet>
      <sheetData sheetId="0"/>
      <sheetData sheetId="1"/>
      <sheetData sheetId="2"/>
      <sheetData sheetId="3"/>
      <sheetData sheetId="4"/>
      <sheetData sheetId="5">
        <row r="6">
          <cell r="C6" t="str">
            <v xml:space="preserve"> مسکونی پردیس المپیک</v>
          </cell>
          <cell r="D6" t="str">
            <v>تهران</v>
          </cell>
          <cell r="E6">
            <v>22827</v>
          </cell>
          <cell r="G6">
            <v>194</v>
          </cell>
          <cell r="H6" t="str">
            <v>مسکونی</v>
          </cell>
          <cell r="J6">
            <v>1035989980191</v>
          </cell>
          <cell r="O6">
            <v>0.66679999999999995</v>
          </cell>
          <cell r="P6">
            <v>0.66872136136272953</v>
          </cell>
          <cell r="AA6">
            <v>722859617978.23145</v>
          </cell>
          <cell r="AF6">
            <v>335595412480.02197</v>
          </cell>
          <cell r="AH6">
            <v>9927567584.3682861</v>
          </cell>
          <cell r="AW6">
            <v>11698186081.245239</v>
          </cell>
        </row>
        <row r="7">
          <cell r="C7" t="str">
            <v>تجاری  پردیس المپیک</v>
          </cell>
          <cell r="D7" t="str">
            <v>تهران</v>
          </cell>
          <cell r="E7">
            <v>883</v>
          </cell>
          <cell r="G7">
            <v>12</v>
          </cell>
          <cell r="H7" t="str">
            <v>تجاری</v>
          </cell>
          <cell r="J7">
            <v>72906574500</v>
          </cell>
          <cell r="O7">
            <v>0.03</v>
          </cell>
          <cell r="P7">
            <v>3.2000000000000001E-2</v>
          </cell>
          <cell r="AA7">
            <v>38196017158</v>
          </cell>
          <cell r="AF7">
            <v>0</v>
          </cell>
          <cell r="AH7">
            <v>0</v>
          </cell>
          <cell r="AW7">
            <v>0</v>
          </cell>
        </row>
        <row r="8">
          <cell r="C8" t="str">
            <v>اداری وتجاری  عتیق</v>
          </cell>
          <cell r="D8" t="str">
            <v>تهران</v>
          </cell>
          <cell r="E8">
            <v>788</v>
          </cell>
          <cell r="G8">
            <v>22</v>
          </cell>
          <cell r="H8" t="str">
            <v>اداری-تجاری</v>
          </cell>
          <cell r="J8">
            <v>84423246000</v>
          </cell>
          <cell r="O8">
            <v>0.68669999999999998</v>
          </cell>
          <cell r="P8">
            <v>0.68886067201681422</v>
          </cell>
          <cell r="AA8">
            <v>60026367395.02626</v>
          </cell>
          <cell r="AF8">
            <v>0</v>
          </cell>
          <cell r="AH8">
            <v>0</v>
          </cell>
          <cell r="AW8">
            <v>0</v>
          </cell>
        </row>
        <row r="9">
          <cell r="C9" t="str">
            <v xml:space="preserve"> اداری وتجاری سپهر تهرانپارس</v>
          </cell>
          <cell r="D9" t="str">
            <v>تهران</v>
          </cell>
          <cell r="E9">
            <v>3164</v>
          </cell>
          <cell r="G9">
            <v>33</v>
          </cell>
          <cell r="H9" t="str">
            <v>اداری وتجاری</v>
          </cell>
          <cell r="J9">
            <v>524091246000</v>
          </cell>
          <cell r="O9">
            <v>0.37659999999999999</v>
          </cell>
          <cell r="P9">
            <v>0.37719999999999998</v>
          </cell>
          <cell r="AA9">
            <v>511724443329.33344</v>
          </cell>
          <cell r="AF9">
            <v>0</v>
          </cell>
          <cell r="AH9">
            <v>0</v>
          </cell>
          <cell r="AW9">
            <v>0</v>
          </cell>
        </row>
        <row r="10">
          <cell r="C10" t="str">
            <v xml:space="preserve">پروژه مسکونی ویلایی ساحل کلارآباد </v>
          </cell>
          <cell r="D10" t="str">
            <v>شمال</v>
          </cell>
          <cell r="E10">
            <v>30009</v>
          </cell>
          <cell r="G10">
            <v>49</v>
          </cell>
          <cell r="H10" t="str">
            <v>ویلایی
مسکونی</v>
          </cell>
          <cell r="J10">
            <v>573341000000</v>
          </cell>
          <cell r="O10">
            <v>0.14099999999999999</v>
          </cell>
          <cell r="P10">
            <v>0.14099999999999999</v>
          </cell>
          <cell r="AA10">
            <v>165974842863.38513</v>
          </cell>
          <cell r="AF10">
            <v>0</v>
          </cell>
          <cell r="AH10">
            <v>0</v>
          </cell>
          <cell r="AW10">
            <v>0</v>
          </cell>
        </row>
        <row r="11">
          <cell r="C11" t="str">
            <v>رز پردیس - مشارکتی</v>
          </cell>
          <cell r="D11" t="str">
            <v>پردیس</v>
          </cell>
          <cell r="E11">
            <v>1612</v>
          </cell>
          <cell r="G11">
            <v>21</v>
          </cell>
          <cell r="H11" t="str">
            <v>مسکونی</v>
          </cell>
          <cell r="J11">
            <v>11196522221</v>
          </cell>
          <cell r="O11">
            <v>0.99009999999999998</v>
          </cell>
          <cell r="P11">
            <v>0.99009999999999998</v>
          </cell>
          <cell r="AA11">
            <v>10220200869.337463</v>
          </cell>
          <cell r="AF11">
            <v>7908360555</v>
          </cell>
          <cell r="AH11">
            <v>3122988028.0573864</v>
          </cell>
          <cell r="AW11">
            <v>1724680750.0967941</v>
          </cell>
        </row>
        <row r="12">
          <cell r="C12" t="str">
            <v>پونه پردیس  - مشارکتی</v>
          </cell>
          <cell r="D12" t="str">
            <v>پردیس</v>
          </cell>
          <cell r="E12">
            <v>2982.84</v>
          </cell>
          <cell r="G12">
            <v>37</v>
          </cell>
          <cell r="H12" t="str">
            <v>مسکونی</v>
          </cell>
          <cell r="J12">
            <v>19253537488</v>
          </cell>
          <cell r="O12">
            <v>0.75019999999999998</v>
          </cell>
          <cell r="P12">
            <v>0.754</v>
          </cell>
          <cell r="AA12">
            <v>19248243682.908443</v>
          </cell>
          <cell r="AF12">
            <v>11559497558</v>
          </cell>
          <cell r="AH12">
            <v>3637866868.0710316</v>
          </cell>
          <cell r="AW12">
            <v>10904888079.778</v>
          </cell>
        </row>
        <row r="13">
          <cell r="C13" t="str">
            <v>گل یخ پردیس  - مشارکتی</v>
          </cell>
          <cell r="D13" t="str">
            <v>پردیس</v>
          </cell>
          <cell r="E13">
            <v>2278</v>
          </cell>
          <cell r="G13">
            <v>30</v>
          </cell>
          <cell r="H13" t="str">
            <v>مسکونی</v>
          </cell>
          <cell r="J13">
            <v>16465510148</v>
          </cell>
          <cell r="O13">
            <v>0.995</v>
          </cell>
          <cell r="P13">
            <v>0.99819999999999998</v>
          </cell>
          <cell r="AA13">
            <v>14470538434.853264</v>
          </cell>
          <cell r="AF13">
            <v>13377479523</v>
          </cell>
          <cell r="AH13">
            <v>3032995748.7666721</v>
          </cell>
          <cell r="AW13">
            <v>187687678.76799774</v>
          </cell>
        </row>
        <row r="14">
          <cell r="C14" t="str">
            <v>سپید 1  - مشارکتی</v>
          </cell>
          <cell r="D14" t="str">
            <v>پردیس</v>
          </cell>
          <cell r="E14">
            <v>343.26</v>
          </cell>
          <cell r="G14">
            <v>4</v>
          </cell>
          <cell r="H14" t="str">
            <v>تجاری</v>
          </cell>
          <cell r="J14">
            <v>14241428634</v>
          </cell>
          <cell r="O14">
            <v>1</v>
          </cell>
          <cell r="P14">
            <v>1</v>
          </cell>
          <cell r="AA14">
            <v>13095311031</v>
          </cell>
          <cell r="AF14">
            <v>14241428634</v>
          </cell>
          <cell r="AH14">
            <v>0</v>
          </cell>
          <cell r="AW14">
            <v>0</v>
          </cell>
        </row>
        <row r="15">
          <cell r="C15" t="str">
            <v>سپید2  - مشارکتی</v>
          </cell>
          <cell r="D15" t="str">
            <v>پردیس</v>
          </cell>
          <cell r="E15">
            <v>857.32</v>
          </cell>
          <cell r="G15">
            <v>19</v>
          </cell>
          <cell r="H15" t="str">
            <v>تجاری</v>
          </cell>
          <cell r="J15">
            <v>19443000000</v>
          </cell>
          <cell r="O15">
            <v>0.95789999999999997</v>
          </cell>
          <cell r="P15">
            <v>0.99009999999999998</v>
          </cell>
          <cell r="AA15">
            <v>18464337669.093029</v>
          </cell>
          <cell r="AF15">
            <v>4693294357</v>
          </cell>
          <cell r="AH15">
            <v>1414273283.554285</v>
          </cell>
          <cell r="AW15">
            <v>929045348</v>
          </cell>
        </row>
        <row r="16">
          <cell r="C16" t="str">
            <v>نیلوفر 2  - مشارکتی</v>
          </cell>
          <cell r="D16" t="str">
            <v>پردیس</v>
          </cell>
          <cell r="E16">
            <v>2429</v>
          </cell>
          <cell r="G16">
            <v>22</v>
          </cell>
          <cell r="H16" t="str">
            <v>مسکونی</v>
          </cell>
          <cell r="J16">
            <v>9616080208</v>
          </cell>
          <cell r="O16">
            <v>1</v>
          </cell>
          <cell r="P16">
            <v>1</v>
          </cell>
          <cell r="AA16">
            <v>9616080208</v>
          </cell>
          <cell r="AF16">
            <v>9616080208</v>
          </cell>
          <cell r="AH16">
            <v>0</v>
          </cell>
          <cell r="AW16">
            <v>0</v>
          </cell>
        </row>
        <row r="17">
          <cell r="C17" t="str">
            <v>نیلوفر1  - مشارکتی</v>
          </cell>
          <cell r="D17" t="str">
            <v>پردیس</v>
          </cell>
          <cell r="E17">
            <v>15069</v>
          </cell>
          <cell r="G17">
            <v>200</v>
          </cell>
          <cell r="H17" t="str">
            <v>مسکونی</v>
          </cell>
          <cell r="J17">
            <v>252061000000</v>
          </cell>
          <cell r="O17">
            <v>0.36359999999999998</v>
          </cell>
          <cell r="P17">
            <v>0.37045327014089852</v>
          </cell>
          <cell r="AA17">
            <v>98047608366.734589</v>
          </cell>
          <cell r="AF17">
            <v>33329273183</v>
          </cell>
          <cell r="AH17">
            <v>4712874032.9794006</v>
          </cell>
          <cell r="AW17">
            <v>6607445975.3944778</v>
          </cell>
        </row>
        <row r="18">
          <cell r="C18" t="str">
            <v>تجاری امید - مشارکتی</v>
          </cell>
          <cell r="D18" t="str">
            <v>پردیس</v>
          </cell>
          <cell r="E18">
            <v>799</v>
          </cell>
          <cell r="G18">
            <v>21</v>
          </cell>
          <cell r="H18" t="str">
            <v>تجاری</v>
          </cell>
          <cell r="J18">
            <v>4006045039</v>
          </cell>
          <cell r="O18">
            <v>1</v>
          </cell>
          <cell r="P18">
            <v>1</v>
          </cell>
          <cell r="AA18">
            <v>4006045039</v>
          </cell>
          <cell r="AF18">
            <v>3675383374</v>
          </cell>
          <cell r="AH18">
            <v>1.6207695007324219E-2</v>
          </cell>
          <cell r="AW18">
            <v>0</v>
          </cell>
        </row>
        <row r="19">
          <cell r="C19" t="str">
            <v>پروژه ویلایی تجاری آفتاب رویان</v>
          </cell>
          <cell r="D19" t="str">
            <v>پردیس</v>
          </cell>
          <cell r="E19">
            <v>21867</v>
          </cell>
          <cell r="G19">
            <v>67</v>
          </cell>
          <cell r="H19" t="str">
            <v>ویلایی وتجاری</v>
          </cell>
          <cell r="J19">
            <v>478279990876</v>
          </cell>
          <cell r="O19">
            <v>0.1113</v>
          </cell>
          <cell r="P19">
            <v>0.11271284067343119</v>
          </cell>
          <cell r="AA19">
            <v>111581961765.12369</v>
          </cell>
          <cell r="AF19">
            <v>0</v>
          </cell>
          <cell r="AH19">
            <v>0</v>
          </cell>
          <cell r="AW19">
            <v>0</v>
          </cell>
        </row>
        <row r="20">
          <cell r="C20" t="str">
            <v>ویلایی سروستان مشارکتی</v>
          </cell>
          <cell r="D20" t="str">
            <v>پردیس</v>
          </cell>
          <cell r="E20">
            <v>7025</v>
          </cell>
          <cell r="G20">
            <v>40</v>
          </cell>
          <cell r="H20" t="str">
            <v>ویلایی</v>
          </cell>
          <cell r="J20">
            <v>18188146440</v>
          </cell>
          <cell r="O20">
            <v>0.82199999999999995</v>
          </cell>
          <cell r="P20">
            <v>0.83</v>
          </cell>
          <cell r="AA20">
            <v>18129628496.157124</v>
          </cell>
          <cell r="AF20">
            <v>1629049538</v>
          </cell>
          <cell r="AH20">
            <v>907256025.97910404</v>
          </cell>
          <cell r="AW20">
            <v>5659696406.9250031</v>
          </cell>
        </row>
        <row r="21">
          <cell r="C21" t="str">
            <v>پردیس ترنج شاهین شمالی  - مشارکتی</v>
          </cell>
          <cell r="D21" t="str">
            <v>تهران</v>
          </cell>
          <cell r="E21">
            <v>9214</v>
          </cell>
          <cell r="G21">
            <v>60</v>
          </cell>
          <cell r="J21">
            <v>624728762168</v>
          </cell>
          <cell r="O21">
            <v>0.1017</v>
          </cell>
          <cell r="P21">
            <v>0.1017</v>
          </cell>
          <cell r="AA21">
            <v>70175997280.966995</v>
          </cell>
          <cell r="AF21">
            <v>0</v>
          </cell>
          <cell r="AH21">
            <v>0</v>
          </cell>
          <cell r="AW21">
            <v>0</v>
          </cell>
        </row>
        <row r="22">
          <cell r="C22" t="str">
            <v>پروژه تجاری کوهسار-مشارکتی</v>
          </cell>
          <cell r="D22" t="str">
            <v>پردیس</v>
          </cell>
          <cell r="E22">
            <v>6350</v>
          </cell>
          <cell r="G22">
            <v>157</v>
          </cell>
          <cell r="J22">
            <v>400000000000</v>
          </cell>
          <cell r="O22">
            <v>0.20200000000000001</v>
          </cell>
          <cell r="P22">
            <v>0.20200000000000001</v>
          </cell>
          <cell r="AA22">
            <v>109420375500.51155</v>
          </cell>
          <cell r="AF22">
            <v>0</v>
          </cell>
          <cell r="AH22">
            <v>0</v>
          </cell>
          <cell r="AW22">
            <v>0</v>
          </cell>
        </row>
        <row r="23">
          <cell r="C23" t="str">
            <v>پروژه سوهانک</v>
          </cell>
          <cell r="AA23">
            <v>107791917.26811755</v>
          </cell>
        </row>
        <row r="24">
          <cell r="C24" t="str">
            <v>ویونا</v>
          </cell>
          <cell r="D24" t="str">
            <v>پردیس</v>
          </cell>
          <cell r="E24">
            <v>597.82500000000005</v>
          </cell>
          <cell r="G24">
            <v>18</v>
          </cell>
          <cell r="H24" t="str">
            <v>تجاری</v>
          </cell>
          <cell r="J24">
            <v>4094000000</v>
          </cell>
          <cell r="O24">
            <v>1</v>
          </cell>
          <cell r="P24">
            <v>1</v>
          </cell>
          <cell r="AA24">
            <v>4094000000</v>
          </cell>
          <cell r="AF24">
            <v>3952756743.6129298</v>
          </cell>
          <cell r="AH24">
            <v>-0.41885137557983398</v>
          </cell>
          <cell r="AW24">
            <v>0</v>
          </cell>
        </row>
        <row r="25">
          <cell r="C25" t="str">
            <v>تجاری یاقوت</v>
          </cell>
          <cell r="D25" t="str">
            <v>پردیس</v>
          </cell>
          <cell r="E25">
            <v>4423</v>
          </cell>
          <cell r="G25">
            <v>66</v>
          </cell>
          <cell r="H25" t="str">
            <v>تجاری</v>
          </cell>
          <cell r="J25">
            <v>97112316353</v>
          </cell>
          <cell r="O25">
            <v>0.99836148585088746</v>
          </cell>
          <cell r="P25">
            <v>0.99990000000000001</v>
          </cell>
          <cell r="AA25">
            <v>97098273597.537109</v>
          </cell>
          <cell r="AF25">
            <v>61708638179</v>
          </cell>
          <cell r="AH25">
            <v>1064694366.6860352</v>
          </cell>
          <cell r="AW25">
            <v>506498365.40106201</v>
          </cell>
        </row>
        <row r="26">
          <cell r="C26" t="str">
            <v xml:space="preserve"> مسکونی گلایل</v>
          </cell>
          <cell r="D26" t="str">
            <v>پردیس</v>
          </cell>
          <cell r="E26">
            <v>7863.99</v>
          </cell>
          <cell r="G26">
            <v>105</v>
          </cell>
          <cell r="H26" t="str">
            <v>مسکونی</v>
          </cell>
          <cell r="J26">
            <v>126454832105</v>
          </cell>
          <cell r="O26">
            <v>0.93200000000000005</v>
          </cell>
          <cell r="P26">
            <v>0.93500000000000005</v>
          </cell>
          <cell r="AA26">
            <v>117232731686.97554</v>
          </cell>
          <cell r="AF26">
            <v>116564096771</v>
          </cell>
          <cell r="AH26">
            <v>1728755384.0456848</v>
          </cell>
          <cell r="AW26">
            <v>2319336371.6005859</v>
          </cell>
        </row>
        <row r="27">
          <cell r="C27" t="str">
            <v>مسکونی یاسمن</v>
          </cell>
          <cell r="D27" t="str">
            <v>پردیس</v>
          </cell>
          <cell r="E27">
            <v>6438.8</v>
          </cell>
          <cell r="G27">
            <v>86</v>
          </cell>
          <cell r="H27" t="str">
            <v>مسکونی</v>
          </cell>
          <cell r="J27">
            <v>100132886232</v>
          </cell>
          <cell r="O27">
            <v>0.98199999999999998</v>
          </cell>
          <cell r="P27">
            <v>0.98399999999999999</v>
          </cell>
          <cell r="AA27">
            <v>100017239113.07315</v>
          </cell>
          <cell r="AF27">
            <v>97694234836</v>
          </cell>
          <cell r="AH27">
            <v>839585748.0657196</v>
          </cell>
          <cell r="AW27">
            <v>797272033.81330872</v>
          </cell>
        </row>
        <row r="28">
          <cell r="C28" t="str">
            <v>تجاری آفتاب ومهتاب</v>
          </cell>
          <cell r="D28" t="str">
            <v>پردیس</v>
          </cell>
          <cell r="E28">
            <v>800</v>
          </cell>
          <cell r="G28">
            <v>22</v>
          </cell>
          <cell r="H28" t="str">
            <v>تجاری</v>
          </cell>
          <cell r="J28">
            <v>8796977535</v>
          </cell>
          <cell r="O28">
            <v>1</v>
          </cell>
          <cell r="P28">
            <v>1</v>
          </cell>
          <cell r="AA28">
            <v>8796977535</v>
          </cell>
          <cell r="AF28">
            <v>8794214500</v>
          </cell>
          <cell r="AH28">
            <v>2763035</v>
          </cell>
          <cell r="AW28">
            <v>0</v>
          </cell>
        </row>
        <row r="29">
          <cell r="C29" t="str">
            <v>تجاری مروارید</v>
          </cell>
          <cell r="D29" t="str">
            <v>پردیس</v>
          </cell>
          <cell r="E29">
            <v>4852.4800000000005</v>
          </cell>
          <cell r="G29">
            <v>99</v>
          </cell>
          <cell r="H29" t="str">
            <v>تجاری</v>
          </cell>
          <cell r="J29">
            <v>286284636389</v>
          </cell>
          <cell r="O29">
            <v>0.4088</v>
          </cell>
          <cell r="P29">
            <v>0.4088</v>
          </cell>
          <cell r="AA29">
            <v>131568996204.91905</v>
          </cell>
          <cell r="AF29">
            <v>0</v>
          </cell>
          <cell r="AH29">
            <v>0</v>
          </cell>
          <cell r="AW29">
            <v>0</v>
          </cell>
        </row>
        <row r="30">
          <cell r="C30" t="str">
            <v>مسکونی نگین</v>
          </cell>
          <cell r="D30" t="str">
            <v>پردیس</v>
          </cell>
          <cell r="E30">
            <v>15984.8</v>
          </cell>
          <cell r="G30">
            <v>168</v>
          </cell>
          <cell r="H30" t="str">
            <v>مسکونی</v>
          </cell>
          <cell r="J30">
            <v>215144510680</v>
          </cell>
          <cell r="O30">
            <v>0.99990000000000001</v>
          </cell>
          <cell r="P30">
            <v>0.99647372833393255</v>
          </cell>
          <cell r="AA30">
            <v>214409920200.97464</v>
          </cell>
          <cell r="AF30">
            <v>228284228133</v>
          </cell>
          <cell r="AH30">
            <v>-14835193660.56601</v>
          </cell>
          <cell r="AW30">
            <v>4391596843.0693359</v>
          </cell>
        </row>
        <row r="31">
          <cell r="C31" t="str">
            <v>مهر 2621واحدی</v>
          </cell>
          <cell r="D31" t="str">
            <v>پردیس</v>
          </cell>
          <cell r="E31">
            <v>240685</v>
          </cell>
          <cell r="G31">
            <v>2621</v>
          </cell>
          <cell r="H31" t="str">
            <v>مسکونی</v>
          </cell>
          <cell r="J31">
            <v>1225080726067</v>
          </cell>
          <cell r="O31">
            <v>0.998</v>
          </cell>
          <cell r="P31">
            <v>0.99801701704583323</v>
          </cell>
          <cell r="AA31">
            <v>1222772902435</v>
          </cell>
          <cell r="AF31">
            <v>1222651411870</v>
          </cell>
          <cell r="AH31">
            <v>-0.26904296875</v>
          </cell>
          <cell r="AW31">
            <v>0</v>
          </cell>
        </row>
        <row r="32">
          <cell r="C32" t="str">
            <v>مهر3474 واحدی</v>
          </cell>
          <cell r="D32" t="str">
            <v>پردیس</v>
          </cell>
          <cell r="E32">
            <v>340985</v>
          </cell>
          <cell r="G32">
            <v>3474</v>
          </cell>
          <cell r="H32" t="str">
            <v>مسکونی</v>
          </cell>
          <cell r="J32">
            <v>1599196835849</v>
          </cell>
          <cell r="O32">
            <v>0.99650000000000005</v>
          </cell>
          <cell r="P32">
            <v>0.99664194605434564</v>
          </cell>
          <cell r="AA32">
            <v>1594110048003.4609</v>
          </cell>
          <cell r="AF32">
            <v>1591703058046</v>
          </cell>
          <cell r="AH32">
            <v>2123588558.4992676</v>
          </cell>
          <cell r="AW32">
            <v>2868138746.5437012</v>
          </cell>
        </row>
        <row r="33">
          <cell r="C33" t="str">
            <v>فاز دو پارک سمنان</v>
          </cell>
          <cell r="D33" t="str">
            <v xml:space="preserve">سمنان </v>
          </cell>
          <cell r="E33">
            <v>4855</v>
          </cell>
          <cell r="G33">
            <v>55</v>
          </cell>
          <cell r="H33" t="str">
            <v>مسکونی</v>
          </cell>
          <cell r="J33">
            <v>40225533038</v>
          </cell>
          <cell r="O33">
            <v>1</v>
          </cell>
          <cell r="P33">
            <v>1</v>
          </cell>
          <cell r="AA33">
            <v>40225533038</v>
          </cell>
          <cell r="AF33">
            <v>38602012297</v>
          </cell>
          <cell r="AH33">
            <v>494140224.33475494</v>
          </cell>
          <cell r="AW33">
            <v>948300000</v>
          </cell>
        </row>
        <row r="34">
          <cell r="C34" t="str">
            <v>فاز سه پارک تجاری سمنان</v>
          </cell>
          <cell r="D34" t="str">
            <v xml:space="preserve">سمنان </v>
          </cell>
          <cell r="E34">
            <v>762.66</v>
          </cell>
          <cell r="G34">
            <v>13</v>
          </cell>
          <cell r="H34" t="str">
            <v>تجاری</v>
          </cell>
          <cell r="J34">
            <v>7330553457</v>
          </cell>
          <cell r="O34">
            <v>0.99990000000000001</v>
          </cell>
          <cell r="P34">
            <v>0.99985159137898194</v>
          </cell>
          <cell r="AA34">
            <v>7329491759</v>
          </cell>
          <cell r="AF34">
            <v>7065179616.05303</v>
          </cell>
          <cell r="AH34">
            <v>0.21621990203857422</v>
          </cell>
          <cell r="AW34">
            <v>0</v>
          </cell>
        </row>
        <row r="35">
          <cell r="C35" t="str">
            <v>فاز سه پارک اداری سمنان</v>
          </cell>
          <cell r="D35" t="str">
            <v xml:space="preserve">سمنان </v>
          </cell>
          <cell r="E35">
            <v>375.3</v>
          </cell>
          <cell r="G35">
            <v>2</v>
          </cell>
          <cell r="H35" t="str">
            <v>اداری</v>
          </cell>
          <cell r="J35">
            <v>3653953521</v>
          </cell>
          <cell r="O35">
            <v>0.99360000000000004</v>
          </cell>
          <cell r="P35">
            <v>0.99358504324001462</v>
          </cell>
          <cell r="AA35">
            <v>3631081125</v>
          </cell>
          <cell r="AF35">
            <v>0</v>
          </cell>
          <cell r="AH35">
            <v>0</v>
          </cell>
          <cell r="AW35">
            <v>0</v>
          </cell>
        </row>
        <row r="36">
          <cell r="C36" t="str">
            <v>تجاری  لادن  - مشارکتی</v>
          </cell>
          <cell r="D36" t="str">
            <v xml:space="preserve">سمنان </v>
          </cell>
          <cell r="E36">
            <v>138.43</v>
          </cell>
          <cell r="G36">
            <v>4.5999999999999996</v>
          </cell>
          <cell r="H36" t="str">
            <v>تجاری</v>
          </cell>
          <cell r="J36">
            <v>521566211</v>
          </cell>
          <cell r="O36">
            <v>1</v>
          </cell>
          <cell r="P36">
            <v>1</v>
          </cell>
          <cell r="AA36">
            <v>521566211</v>
          </cell>
          <cell r="AF36">
            <v>521566211.02117938</v>
          </cell>
          <cell r="AH36">
            <v>-2.1179378032684326E-2</v>
          </cell>
          <cell r="AW36">
            <v>0</v>
          </cell>
        </row>
        <row r="37">
          <cell r="C37" t="str">
            <v>فاز سه پارک مسکونی سمنان</v>
          </cell>
          <cell r="D37" t="str">
            <v xml:space="preserve">سمنان </v>
          </cell>
          <cell r="E37">
            <v>1751.51</v>
          </cell>
          <cell r="G37">
            <v>19</v>
          </cell>
          <cell r="H37" t="str">
            <v>مسکونی</v>
          </cell>
          <cell r="J37">
            <v>17330188740</v>
          </cell>
          <cell r="O37">
            <v>0.99730256975836762</v>
          </cell>
          <cell r="P37">
            <v>1</v>
          </cell>
          <cell r="AA37">
            <v>17290837043</v>
          </cell>
          <cell r="AF37">
            <v>16129212452.65917</v>
          </cell>
          <cell r="AH37">
            <v>43625100.697418213</v>
          </cell>
          <cell r="AW37">
            <v>1512860000</v>
          </cell>
        </row>
        <row r="38">
          <cell r="O38">
            <v>0</v>
          </cell>
          <cell r="P38">
            <v>0</v>
          </cell>
          <cell r="AA38">
            <v>0</v>
          </cell>
        </row>
        <row r="39">
          <cell r="O39">
            <v>0</v>
          </cell>
          <cell r="P39">
            <v>0</v>
          </cell>
          <cell r="AA39">
            <v>0</v>
          </cell>
        </row>
        <row r="40">
          <cell r="O40">
            <v>0</v>
          </cell>
          <cell r="P40">
            <v>0</v>
          </cell>
          <cell r="AA40">
            <v>0</v>
          </cell>
        </row>
        <row r="41">
          <cell r="C41" t="str">
            <v>نسترن</v>
          </cell>
          <cell r="AA41">
            <v>0</v>
          </cell>
        </row>
        <row r="42">
          <cell r="C42" t="str">
            <v>كوهك</v>
          </cell>
          <cell r="E42">
            <v>3357</v>
          </cell>
          <cell r="G42">
            <v>75</v>
          </cell>
          <cell r="H42" t="str">
            <v>تجاری مسکونی</v>
          </cell>
          <cell r="J42">
            <v>120000000000</v>
          </cell>
          <cell r="O42">
            <v>8.2000000000000003E-2</v>
          </cell>
          <cell r="P42">
            <v>8.2000000000000003E-2</v>
          </cell>
          <cell r="AA42">
            <v>9423707453.2923489</v>
          </cell>
          <cell r="AF42">
            <v>0</v>
          </cell>
          <cell r="AH42">
            <v>0</v>
          </cell>
          <cell r="AW42">
            <v>0</v>
          </cell>
        </row>
        <row r="43">
          <cell r="C43" t="str">
            <v>گلبرگ 1</v>
          </cell>
          <cell r="D43" t="str">
            <v>پردیس</v>
          </cell>
          <cell r="E43">
            <v>2685</v>
          </cell>
          <cell r="G43">
            <v>28</v>
          </cell>
          <cell r="H43" t="str">
            <v>مسکونی</v>
          </cell>
          <cell r="J43">
            <v>12600000000</v>
          </cell>
          <cell r="O43">
            <v>0.1658</v>
          </cell>
          <cell r="P43">
            <v>0.17</v>
          </cell>
          <cell r="AA43">
            <v>13296283302.138103</v>
          </cell>
          <cell r="AF43">
            <v>0</v>
          </cell>
          <cell r="AH43">
            <v>0</v>
          </cell>
          <cell r="AW43">
            <v>0</v>
          </cell>
        </row>
        <row r="44">
          <cell r="C44" t="str">
            <v>گلبرگ2</v>
          </cell>
          <cell r="D44" t="str">
            <v>پردیس</v>
          </cell>
          <cell r="E44">
            <v>3069</v>
          </cell>
          <cell r="G44">
            <v>32</v>
          </cell>
          <cell r="H44" t="str">
            <v>مسکونی</v>
          </cell>
          <cell r="J44">
            <v>14000000000</v>
          </cell>
          <cell r="O44">
            <v>0.1158</v>
          </cell>
          <cell r="P44">
            <v>0.154</v>
          </cell>
          <cell r="AA44">
            <v>15090436310.556564</v>
          </cell>
          <cell r="AF44">
            <v>0</v>
          </cell>
          <cell r="AH44">
            <v>0</v>
          </cell>
          <cell r="AW44">
            <v>0</v>
          </cell>
        </row>
        <row r="45">
          <cell r="C45" t="str">
            <v>ارکید 1 ( 82 واحدی )</v>
          </cell>
          <cell r="D45" t="str">
            <v>پردیس</v>
          </cell>
          <cell r="E45">
            <v>7448</v>
          </cell>
          <cell r="G45">
            <v>84</v>
          </cell>
          <cell r="H45" t="str">
            <v>مسکونی</v>
          </cell>
          <cell r="J45">
            <v>160390104495</v>
          </cell>
          <cell r="O45">
            <v>5.8000000000000003E-2</v>
          </cell>
          <cell r="P45">
            <v>5.8999999999999997E-2</v>
          </cell>
          <cell r="AA45">
            <v>8300819032.3189688</v>
          </cell>
          <cell r="AW45">
            <v>0</v>
          </cell>
        </row>
        <row r="46">
          <cell r="C46" t="str">
            <v>ارکید 2 ( 219 واحدی )</v>
          </cell>
          <cell r="D46" t="str">
            <v>پردیس</v>
          </cell>
          <cell r="E46">
            <v>20666</v>
          </cell>
          <cell r="G46">
            <v>231</v>
          </cell>
          <cell r="H46" t="str">
            <v>مسکونی</v>
          </cell>
          <cell r="J46">
            <v>422837852250</v>
          </cell>
          <cell r="O46">
            <v>0.06</v>
          </cell>
          <cell r="P46">
            <v>0.06</v>
          </cell>
          <cell r="AA46">
            <v>27556630415.094528</v>
          </cell>
          <cell r="AW46">
            <v>0</v>
          </cell>
        </row>
        <row r="47">
          <cell r="C47" t="str">
            <v>بام چالوس</v>
          </cell>
          <cell r="D47" t="str">
            <v>شمال</v>
          </cell>
          <cell r="E47">
            <v>526.52</v>
          </cell>
          <cell r="G47">
            <v>3</v>
          </cell>
          <cell r="H47" t="str">
            <v>مسکونی</v>
          </cell>
          <cell r="J47">
            <v>19728710000</v>
          </cell>
          <cell r="O47">
            <v>1</v>
          </cell>
          <cell r="P47">
            <v>1</v>
          </cell>
          <cell r="AA47">
            <v>0</v>
          </cell>
        </row>
        <row r="48">
          <cell r="C48" t="str">
            <v>پرستوی بابلسر</v>
          </cell>
          <cell r="D48" t="str">
            <v>شمال</v>
          </cell>
          <cell r="E48">
            <v>384</v>
          </cell>
          <cell r="G48">
            <v>2</v>
          </cell>
          <cell r="H48" t="str">
            <v>مسکونی</v>
          </cell>
          <cell r="J48">
            <v>10005040000</v>
          </cell>
          <cell r="O48">
            <v>1</v>
          </cell>
          <cell r="P48">
            <v>1</v>
          </cell>
          <cell r="AA48">
            <v>0</v>
          </cell>
        </row>
        <row r="49">
          <cell r="C49" t="str">
            <v>سایر</v>
          </cell>
          <cell r="D49" t="str">
            <v>تهران</v>
          </cell>
          <cell r="E49">
            <v>0</v>
          </cell>
          <cell r="G49">
            <v>0</v>
          </cell>
          <cell r="H49">
            <v>0</v>
          </cell>
          <cell r="J49">
            <v>0</v>
          </cell>
          <cell r="O49">
            <v>0</v>
          </cell>
          <cell r="P49">
            <v>0</v>
          </cell>
          <cell r="AA49">
            <v>235490000</v>
          </cell>
        </row>
        <row r="50">
          <cell r="C50" t="str">
            <v>تخفیف فروش</v>
          </cell>
          <cell r="AF50">
            <v>0</v>
          </cell>
          <cell r="AH50" t="str">
            <v>0</v>
          </cell>
          <cell r="AM50">
            <v>0</v>
          </cell>
          <cell r="AN50">
            <v>0</v>
          </cell>
          <cell r="AO50">
            <v>-679101526</v>
          </cell>
          <cell r="AW50">
            <v>0</v>
          </cell>
        </row>
        <row r="51">
          <cell r="AF51">
            <v>3852306129065.3682</v>
          </cell>
          <cell r="AH51">
            <v>18217780328.062389</v>
          </cell>
          <cell r="AW51">
            <v>51055632680.635506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04"/>
  <sheetViews>
    <sheetView rightToLeft="1" tabSelected="1" topLeftCell="A7" zoomScale="80" zoomScaleNormal="80" workbookViewId="0">
      <selection activeCell="D17" sqref="D17"/>
    </sheetView>
  </sheetViews>
  <sheetFormatPr defaultColWidth="8.85546875" defaultRowHeight="15"/>
  <cols>
    <col min="1" max="1" width="24" style="4" customWidth="1"/>
    <col min="2" max="2" width="8.85546875" style="4"/>
    <col min="3" max="3" width="25.140625" style="4" customWidth="1"/>
    <col min="4" max="4" width="13" style="4" customWidth="1"/>
    <col min="5" max="5" width="14.85546875" style="4" customWidth="1"/>
    <col min="6" max="6" width="14.42578125" style="4" customWidth="1"/>
    <col min="7" max="7" width="12.42578125" style="4" customWidth="1"/>
    <col min="8" max="8" width="14.85546875" style="4" bestFit="1" customWidth="1"/>
    <col min="9" max="9" width="20.140625" style="4" customWidth="1"/>
    <col min="10" max="10" width="17.5703125" style="4" customWidth="1"/>
    <col min="11" max="11" width="21.7109375" style="4" customWidth="1"/>
    <col min="12" max="12" width="19.5703125" style="4" customWidth="1"/>
    <col min="13" max="13" width="22.42578125" style="4" bestFit="1" customWidth="1"/>
    <col min="14" max="14" width="12.42578125" style="4" customWidth="1"/>
    <col min="15" max="15" width="13.5703125" style="4" customWidth="1"/>
    <col min="16" max="16384" width="8.85546875" style="4"/>
  </cols>
  <sheetData>
    <row r="1" spans="1:14" customFormat="1" ht="18.75">
      <c r="A1" s="51" t="s">
        <v>0</v>
      </c>
      <c r="B1" s="51"/>
      <c r="C1" s="51"/>
      <c r="D1" s="51"/>
      <c r="E1" s="51"/>
      <c r="F1" s="51"/>
      <c r="G1" s="51"/>
      <c r="H1" s="51" t="s">
        <v>1</v>
      </c>
      <c r="I1" s="51"/>
      <c r="J1" s="51"/>
      <c r="K1" s="51"/>
      <c r="L1" s="51"/>
      <c r="M1" s="51"/>
      <c r="N1" s="1"/>
    </row>
    <row r="2" spans="1:14" customFormat="1" ht="18.75">
      <c r="A2" s="51" t="s">
        <v>2</v>
      </c>
      <c r="B2" s="51"/>
      <c r="C2" s="51"/>
      <c r="D2" s="51"/>
      <c r="E2" s="51"/>
      <c r="F2" s="51"/>
      <c r="G2" s="51"/>
      <c r="H2" s="51" t="s">
        <v>31</v>
      </c>
      <c r="I2" s="51"/>
      <c r="J2" s="51"/>
      <c r="K2" s="51"/>
      <c r="L2" s="51"/>
      <c r="M2" s="51"/>
      <c r="N2" s="1"/>
    </row>
    <row r="3" spans="1:14" customFormat="1" ht="18.75">
      <c r="A3" s="51" t="s">
        <v>3</v>
      </c>
      <c r="B3" s="51"/>
      <c r="C3" s="51"/>
      <c r="D3" s="51"/>
      <c r="E3" s="51"/>
      <c r="F3" s="51"/>
      <c r="G3" s="51"/>
      <c r="H3" s="51" t="s">
        <v>4</v>
      </c>
      <c r="I3" s="51"/>
      <c r="J3" s="51"/>
      <c r="K3" s="51"/>
      <c r="L3" s="51"/>
      <c r="M3" s="51"/>
      <c r="N3" s="1"/>
    </row>
    <row r="4" spans="1:14" customFormat="1" ht="18.75">
      <c r="A4" s="51" t="s">
        <v>5</v>
      </c>
      <c r="B4" s="51"/>
      <c r="C4" s="51"/>
      <c r="D4" s="51"/>
      <c r="E4" s="51"/>
      <c r="F4" s="51"/>
      <c r="G4" s="51"/>
      <c r="H4" s="51" t="s">
        <v>6</v>
      </c>
      <c r="I4" s="51"/>
      <c r="J4" s="51"/>
      <c r="K4" s="51"/>
      <c r="L4" s="51"/>
      <c r="M4" s="51"/>
      <c r="N4" s="1"/>
    </row>
    <row r="5" spans="1:14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9"/>
    </row>
    <row r="7" spans="1:14" ht="23.25" thickBot="1">
      <c r="A7" s="52" t="s">
        <v>24</v>
      </c>
      <c r="B7" s="52"/>
      <c r="C7" s="52"/>
      <c r="D7" s="52"/>
      <c r="E7" s="52"/>
      <c r="F7" s="52"/>
      <c r="G7" s="52"/>
      <c r="H7" s="52"/>
      <c r="I7" s="52"/>
      <c r="J7" s="52"/>
    </row>
    <row r="8" spans="1:14" ht="22.5">
      <c r="A8" s="53" t="s">
        <v>8</v>
      </c>
      <c r="B8" s="53" t="s">
        <v>9</v>
      </c>
      <c r="C8" s="53" t="s">
        <v>10</v>
      </c>
      <c r="D8" s="55" t="s">
        <v>11</v>
      </c>
      <c r="E8" s="57" t="s">
        <v>25</v>
      </c>
      <c r="F8" s="58"/>
      <c r="G8" s="58"/>
      <c r="H8" s="59"/>
      <c r="I8" s="57" t="s">
        <v>26</v>
      </c>
      <c r="J8" s="58"/>
      <c r="K8" s="58"/>
      <c r="L8" s="59"/>
    </row>
    <row r="9" spans="1:14" ht="43.5">
      <c r="A9" s="54"/>
      <c r="B9" s="54"/>
      <c r="C9" s="54"/>
      <c r="D9" s="56"/>
      <c r="E9" s="6" t="s">
        <v>27</v>
      </c>
      <c r="F9" s="7" t="s">
        <v>28</v>
      </c>
      <c r="G9" s="7" t="s">
        <v>29</v>
      </c>
      <c r="H9" s="10" t="s">
        <v>30</v>
      </c>
      <c r="I9" s="6" t="s">
        <v>27</v>
      </c>
      <c r="J9" s="7" t="s">
        <v>28</v>
      </c>
      <c r="K9" s="7" t="s">
        <v>29</v>
      </c>
      <c r="L9" s="10" t="s">
        <v>30</v>
      </c>
    </row>
    <row r="10" spans="1:14" s="21" customFormat="1" ht="25.5" customHeight="1">
      <c r="A10" s="13" t="str">
        <f>'[1]صورت ریز پروژه ها'!C6</f>
        <v xml:space="preserve"> مسکونی پردیس المپیک</v>
      </c>
      <c r="B10" s="13" t="str">
        <f>'[1]صورت ریز پروژه ها'!D6</f>
        <v>تهران</v>
      </c>
      <c r="C10" s="14" t="str">
        <f>'[1]صورت ریز پروژه ها'!H6</f>
        <v>مسکونی</v>
      </c>
      <c r="D10" s="14">
        <f>'[1]صورت ریز پروژه ها'!G6</f>
        <v>194</v>
      </c>
      <c r="E10" s="16">
        <f>'[1]صورت ریز پروژه ها'!AF6+'[1]صورت ریز پروژه ها'!AH6-'واگذار شده به میلیون ریال'!I10</f>
        <v>1002799740.2332153</v>
      </c>
      <c r="F10" s="13">
        <v>0</v>
      </c>
      <c r="G10" s="13">
        <v>0</v>
      </c>
      <c r="H10" s="16">
        <f>'[1]صورت ریز پروژه ها'!AW6-'واگذار شده به میلیون ریال'!L10</f>
        <v>1242765357.0079346</v>
      </c>
      <c r="I10" s="16">
        <v>344520180324.15704</v>
      </c>
      <c r="J10" s="42">
        <v>109.6</v>
      </c>
      <c r="K10" s="16">
        <v>5241904058</v>
      </c>
      <c r="L10" s="16">
        <v>10455420724.237305</v>
      </c>
    </row>
    <row r="11" spans="1:14" s="21" customFormat="1" ht="21.75">
      <c r="A11" s="13" t="str">
        <f>'[1]صورت ریز پروژه ها'!C7</f>
        <v>تجاری  پردیس المپیک</v>
      </c>
      <c r="B11" s="13" t="str">
        <f>'[1]صورت ریز پروژه ها'!D7</f>
        <v>تهران</v>
      </c>
      <c r="C11" s="14" t="str">
        <f>'[1]صورت ریز پروژه ها'!H7</f>
        <v>تجاری</v>
      </c>
      <c r="D11" s="14">
        <f>'[1]صورت ریز پروژه ها'!G7</f>
        <v>12</v>
      </c>
      <c r="E11" s="16">
        <f>'[1]صورت ریز پروژه ها'!AF7+'[1]صورت ریز پروژه ها'!AH7-'واگذار شده به میلیون ریال'!I11</f>
        <v>0</v>
      </c>
      <c r="F11" s="13">
        <v>0</v>
      </c>
      <c r="G11" s="13">
        <v>0</v>
      </c>
      <c r="H11" s="16">
        <f>'[1]صورت ریز پروژه ها'!AW7-'واگذار شده به میلیون ریال'!L11</f>
        <v>0</v>
      </c>
      <c r="I11" s="16">
        <v>0</v>
      </c>
      <c r="J11" s="42"/>
      <c r="K11" s="16">
        <v>0</v>
      </c>
      <c r="L11" s="16">
        <v>0</v>
      </c>
    </row>
    <row r="12" spans="1:14" s="21" customFormat="1" ht="21.75">
      <c r="A12" s="13" t="str">
        <f>'[1]صورت ریز پروژه ها'!C8</f>
        <v>اداری وتجاری  عتیق</v>
      </c>
      <c r="B12" s="13" t="str">
        <f>'[1]صورت ریز پروژه ها'!D8</f>
        <v>تهران</v>
      </c>
      <c r="C12" s="14" t="str">
        <f>'[1]صورت ریز پروژه ها'!H8</f>
        <v>اداری-تجاری</v>
      </c>
      <c r="D12" s="14">
        <f>'[1]صورت ریز پروژه ها'!G8</f>
        <v>22</v>
      </c>
      <c r="E12" s="16">
        <f>'[1]صورت ریز پروژه ها'!AF8+'[1]صورت ریز پروژه ها'!AH8-'واگذار شده به میلیون ریال'!I12</f>
        <v>0</v>
      </c>
      <c r="F12" s="13">
        <v>0</v>
      </c>
      <c r="G12" s="13">
        <v>0</v>
      </c>
      <c r="H12" s="16">
        <f>'[1]صورت ریز پروژه ها'!AW8-'واگذار شده به میلیون ریال'!L12</f>
        <v>0</v>
      </c>
      <c r="I12" s="16">
        <v>0</v>
      </c>
      <c r="J12" s="42"/>
      <c r="K12" s="16">
        <v>0</v>
      </c>
      <c r="L12" s="16">
        <v>0</v>
      </c>
    </row>
    <row r="13" spans="1:14" s="21" customFormat="1" ht="43.5">
      <c r="A13" s="13" t="str">
        <f>'[1]صورت ریز پروژه ها'!C9</f>
        <v xml:space="preserve"> اداری وتجاری سپهر تهرانپارس</v>
      </c>
      <c r="B13" s="13" t="str">
        <f>'[1]صورت ریز پروژه ها'!D9</f>
        <v>تهران</v>
      </c>
      <c r="C13" s="14" t="str">
        <f>'[1]صورت ریز پروژه ها'!H9</f>
        <v>اداری وتجاری</v>
      </c>
      <c r="D13" s="14">
        <f>'[1]صورت ریز پروژه ها'!G9</f>
        <v>33</v>
      </c>
      <c r="E13" s="16">
        <f>'[1]صورت ریز پروژه ها'!AF9+'[1]صورت ریز پروژه ها'!AH9-'واگذار شده به میلیون ریال'!I13</f>
        <v>0</v>
      </c>
      <c r="F13" s="13">
        <v>0</v>
      </c>
      <c r="G13" s="13">
        <v>0</v>
      </c>
      <c r="H13" s="16">
        <f>'[1]صورت ریز پروژه ها'!AW9-'واگذار شده به میلیون ریال'!L13</f>
        <v>0</v>
      </c>
      <c r="I13" s="16">
        <v>0</v>
      </c>
      <c r="J13" s="42"/>
      <c r="K13" s="16">
        <v>0</v>
      </c>
      <c r="L13" s="16">
        <v>0</v>
      </c>
    </row>
    <row r="14" spans="1:14" s="21" customFormat="1" ht="43.5">
      <c r="A14" s="13" t="str">
        <f>'[1]صورت ریز پروژه ها'!C10</f>
        <v xml:space="preserve">پروژه مسکونی ویلایی ساحل کلارآباد </v>
      </c>
      <c r="B14" s="13" t="str">
        <f>'[1]صورت ریز پروژه ها'!D10</f>
        <v>شمال</v>
      </c>
      <c r="C14" s="65" t="str">
        <f>'[1]صورت ریز پروژه ها'!H10</f>
        <v>ویلایی
مسکونی</v>
      </c>
      <c r="D14" s="14">
        <f>'[1]صورت ریز پروژه ها'!G10</f>
        <v>49</v>
      </c>
      <c r="E14" s="16">
        <f>'[1]صورت ریز پروژه ها'!AF10+'[1]صورت ریز پروژه ها'!AH10-'واگذار شده به میلیون ریال'!I14</f>
        <v>0</v>
      </c>
      <c r="F14" s="13">
        <v>0</v>
      </c>
      <c r="G14" s="13">
        <v>0</v>
      </c>
      <c r="H14" s="16">
        <f>'[1]صورت ریز پروژه ها'!AW10-'واگذار شده به میلیون ریال'!L14</f>
        <v>0</v>
      </c>
      <c r="I14" s="16">
        <v>0</v>
      </c>
      <c r="J14" s="42"/>
      <c r="K14" s="16">
        <v>0</v>
      </c>
      <c r="L14" s="16">
        <v>0</v>
      </c>
    </row>
    <row r="15" spans="1:14" s="21" customFormat="1" ht="21.75">
      <c r="A15" s="13" t="str">
        <f>'[1]صورت ریز پروژه ها'!C11</f>
        <v>رز پردیس - مشارکتی</v>
      </c>
      <c r="B15" s="13" t="str">
        <f>'[1]صورت ریز پروژه ها'!D11</f>
        <v>پردیس</v>
      </c>
      <c r="C15" s="14" t="str">
        <f>'[1]صورت ریز پروژه ها'!H11</f>
        <v>مسکونی</v>
      </c>
      <c r="D15" s="14">
        <f>'[1]صورت ریز پروژه ها'!G11</f>
        <v>21</v>
      </c>
      <c r="E15" s="16">
        <f>'[1]صورت ریز پروژه ها'!AF11+'[1]صورت ریز پروژه ها'!AH11-'واگذار شده به میلیون ریال'!I15</f>
        <v>0</v>
      </c>
      <c r="F15" s="13">
        <v>0</v>
      </c>
      <c r="G15" s="13">
        <v>0</v>
      </c>
      <c r="H15" s="16">
        <f>'[1]صورت ریز پروژه ها'!AW11-'واگذار شده به میلیون ریال'!L15</f>
        <v>0</v>
      </c>
      <c r="I15" s="16">
        <v>11031348583.057386</v>
      </c>
      <c r="J15" s="42">
        <v>0</v>
      </c>
      <c r="K15" s="16">
        <v>0</v>
      </c>
      <c r="L15" s="16">
        <v>1724680750.0967941</v>
      </c>
    </row>
    <row r="16" spans="1:14" s="21" customFormat="1" ht="21.75">
      <c r="A16" s="13" t="str">
        <f>'[1]صورت ریز پروژه ها'!C12</f>
        <v>پونه پردیس  - مشارکتی</v>
      </c>
      <c r="B16" s="13" t="str">
        <f>'[1]صورت ریز پروژه ها'!D12</f>
        <v>پردیس</v>
      </c>
      <c r="C16" s="14" t="str">
        <f>'[1]صورت ریز پروژه ها'!H12</f>
        <v>مسکونی</v>
      </c>
      <c r="D16" s="14">
        <f>'[1]صورت ریز پروژه ها'!G12</f>
        <v>37</v>
      </c>
      <c r="E16" s="16">
        <f>'[1]صورت ریز پروژه ها'!AF12+'[1]صورت ریز پروژه ها'!AH12-'واگذار شده به میلیون ریال'!I16</f>
        <v>76591491.802480698</v>
      </c>
      <c r="F16" s="13">
        <v>0</v>
      </c>
      <c r="G16" s="13">
        <v>0</v>
      </c>
      <c r="H16" s="16">
        <f>'[1]صورت ریز پروژه ها'!AW12-'واگذار شده به میلیون ریال'!L16</f>
        <v>269081653.91659546</v>
      </c>
      <c r="I16" s="16">
        <v>15120772934.268551</v>
      </c>
      <c r="J16" s="42">
        <v>0</v>
      </c>
      <c r="K16" s="16">
        <v>0</v>
      </c>
      <c r="L16" s="16">
        <v>10635806425.861404</v>
      </c>
    </row>
    <row r="17" spans="1:12" s="21" customFormat="1" ht="21.75">
      <c r="A17" s="13" t="str">
        <f>'[1]صورت ریز پروژه ها'!C13</f>
        <v>گل یخ پردیس  - مشارکتی</v>
      </c>
      <c r="B17" s="13" t="str">
        <f>'[1]صورت ریز پروژه ها'!D13</f>
        <v>پردیس</v>
      </c>
      <c r="C17" s="14" t="str">
        <f>'[1]صورت ریز پروژه ها'!H13</f>
        <v>مسکونی</v>
      </c>
      <c r="D17" s="14">
        <f>'[1]صورت ریز پروژه ها'!G13</f>
        <v>30</v>
      </c>
      <c r="E17" s="16">
        <f>'[1]صورت ریز پروژه ها'!AF13+'[1]صورت ریز پروژه ها'!AH13-'واگذار شده به میلیون ریال'!I17</f>
        <v>0</v>
      </c>
      <c r="F17" s="13">
        <v>0</v>
      </c>
      <c r="G17" s="13">
        <v>0</v>
      </c>
      <c r="H17" s="16">
        <f>'[1]صورت ریز پروژه ها'!AW13-'واگذار شده به میلیون ریال'!L17</f>
        <v>0</v>
      </c>
      <c r="I17" s="16">
        <v>16410475271.766672</v>
      </c>
      <c r="J17" s="42">
        <v>0</v>
      </c>
      <c r="K17" s="16">
        <v>0</v>
      </c>
      <c r="L17" s="16">
        <v>187687678.76799774</v>
      </c>
    </row>
    <row r="18" spans="1:12" s="21" customFormat="1" ht="21.75">
      <c r="A18" s="13" t="str">
        <f>'[1]صورت ریز پروژه ها'!C14</f>
        <v>سپید 1  - مشارکتی</v>
      </c>
      <c r="B18" s="13" t="str">
        <f>'[1]صورت ریز پروژه ها'!D14</f>
        <v>پردیس</v>
      </c>
      <c r="C18" s="14" t="str">
        <f>'[1]صورت ریز پروژه ها'!H14</f>
        <v>تجاری</v>
      </c>
      <c r="D18" s="14">
        <f>'[1]صورت ریز پروژه ها'!G14</f>
        <v>4</v>
      </c>
      <c r="E18" s="16">
        <f>'[1]صورت ریز پروژه ها'!AF14+'[1]صورت ریز پروژه ها'!AH14-'واگذار شده به میلیون ریال'!I18</f>
        <v>0</v>
      </c>
      <c r="F18" s="13">
        <v>0</v>
      </c>
      <c r="G18" s="13">
        <v>0</v>
      </c>
      <c r="H18" s="16">
        <f>'[1]صورت ریز پروژه ها'!AW14-'واگذار شده به میلیون ریال'!L18</f>
        <v>0</v>
      </c>
      <c r="I18" s="16">
        <v>14241428634</v>
      </c>
      <c r="J18" s="42">
        <v>0</v>
      </c>
      <c r="K18" s="16">
        <v>0</v>
      </c>
      <c r="L18" s="16">
        <v>0</v>
      </c>
    </row>
    <row r="19" spans="1:12" s="21" customFormat="1" ht="21.75">
      <c r="A19" s="13" t="str">
        <f>'[1]صورت ریز پروژه ها'!C15</f>
        <v>سپید2  - مشارکتی</v>
      </c>
      <c r="B19" s="13" t="str">
        <f>'[1]صورت ریز پروژه ها'!D15</f>
        <v>پردیس</v>
      </c>
      <c r="C19" s="14" t="str">
        <f>'[1]صورت ریز پروژه ها'!H15</f>
        <v>تجاری</v>
      </c>
      <c r="D19" s="14">
        <f>'[1]صورت ریز پروژه ها'!G15</f>
        <v>19</v>
      </c>
      <c r="E19" s="16">
        <f>'[1]صورت ریز پروژه ها'!AF15+'[1]صورت ریز پروژه ها'!AH15-'واگذار شده به میلیون ریال'!I19</f>
        <v>0</v>
      </c>
      <c r="F19" s="13">
        <v>0</v>
      </c>
      <c r="G19" s="13">
        <v>0</v>
      </c>
      <c r="H19" s="16">
        <f>'[1]صورت ریز پروژه ها'!AW15-'واگذار شده به میلیون ریال'!L19</f>
        <v>0</v>
      </c>
      <c r="I19" s="16">
        <v>6107567640.554285</v>
      </c>
      <c r="J19" s="42">
        <v>0</v>
      </c>
      <c r="K19" s="16">
        <v>0</v>
      </c>
      <c r="L19" s="16">
        <v>929045348</v>
      </c>
    </row>
    <row r="20" spans="1:12" s="21" customFormat="1" ht="21.75">
      <c r="A20" s="13" t="str">
        <f>'[1]صورت ریز پروژه ها'!C16</f>
        <v>نیلوفر 2  - مشارکتی</v>
      </c>
      <c r="B20" s="13" t="str">
        <f>'[1]صورت ریز پروژه ها'!D16</f>
        <v>پردیس</v>
      </c>
      <c r="C20" s="14" t="str">
        <f>'[1]صورت ریز پروژه ها'!H16</f>
        <v>مسکونی</v>
      </c>
      <c r="D20" s="14">
        <f>'[1]صورت ریز پروژه ها'!G16</f>
        <v>22</v>
      </c>
      <c r="E20" s="16">
        <f>'[1]صورت ریز پروژه ها'!AF16+'[1]صورت ریز پروژه ها'!AH16-'واگذار شده به میلیون ریال'!I20</f>
        <v>0</v>
      </c>
      <c r="F20" s="13">
        <v>0</v>
      </c>
      <c r="G20" s="13">
        <v>0</v>
      </c>
      <c r="H20" s="16">
        <f>'[1]صورت ریز پروژه ها'!AW16-'واگذار شده به میلیون ریال'!L20</f>
        <v>0</v>
      </c>
      <c r="I20" s="16">
        <v>9616080208</v>
      </c>
      <c r="J20" s="42"/>
      <c r="K20" s="16">
        <v>0</v>
      </c>
      <c r="L20" s="16">
        <v>0</v>
      </c>
    </row>
    <row r="21" spans="1:12" s="21" customFormat="1" ht="21.75">
      <c r="A21" s="13" t="str">
        <f>'[1]صورت ریز پروژه ها'!C17</f>
        <v>نیلوفر1  - مشارکتی</v>
      </c>
      <c r="B21" s="13" t="str">
        <f>'[1]صورت ریز پروژه ها'!D17</f>
        <v>پردیس</v>
      </c>
      <c r="C21" s="14" t="str">
        <f>'[1]صورت ریز پروژه ها'!H17</f>
        <v>مسکونی</v>
      </c>
      <c r="D21" s="14">
        <f>'[1]صورت ریز پروژه ها'!G17</f>
        <v>200</v>
      </c>
      <c r="E21" s="16">
        <f>'[1]صورت ریز پروژه ها'!AF17+'[1]صورت ریز پروژه ها'!AH17-'واگذار شده به میلیون ریال'!I21</f>
        <v>700437983.81694031</v>
      </c>
      <c r="F21" s="13">
        <v>0</v>
      </c>
      <c r="G21" s="13">
        <v>0</v>
      </c>
      <c r="H21" s="16">
        <f>'[1]صورت ریز پروژه ها'!AW17-'واگذار شده به میلیون ریال'!L21</f>
        <v>982013545.2288208</v>
      </c>
      <c r="I21" s="16">
        <v>37341709232.16246</v>
      </c>
      <c r="J21" s="42">
        <v>0</v>
      </c>
      <c r="K21" s="16">
        <v>0</v>
      </c>
      <c r="L21" s="16">
        <v>5625432430.165657</v>
      </c>
    </row>
    <row r="22" spans="1:12" s="21" customFormat="1" ht="21.75">
      <c r="A22" s="13" t="str">
        <f>'[1]صورت ریز پروژه ها'!C18</f>
        <v>تجاری امید - مشارکتی</v>
      </c>
      <c r="B22" s="13" t="s">
        <v>34</v>
      </c>
      <c r="C22" s="14" t="s">
        <v>35</v>
      </c>
      <c r="D22" s="14">
        <v>21</v>
      </c>
      <c r="E22" s="16">
        <f>'[1]صورت ریز پروژه ها'!AF18+'[1]صورت ریز پروژه ها'!AH18-'واگذار شده به میلیون ریال'!I22</f>
        <v>0</v>
      </c>
      <c r="F22" s="13">
        <v>0</v>
      </c>
      <c r="G22" s="13">
        <v>0</v>
      </c>
      <c r="H22" s="16">
        <f>'[1]صورت ریز پروژه ها'!AW18-'واگذار شده به میلیون ریال'!L22</f>
        <v>0</v>
      </c>
      <c r="I22" s="16">
        <v>3675383374.0162077</v>
      </c>
      <c r="J22" s="42">
        <v>0</v>
      </c>
      <c r="K22" s="16">
        <v>0</v>
      </c>
      <c r="L22" s="16">
        <v>0</v>
      </c>
    </row>
    <row r="23" spans="1:12" s="21" customFormat="1" ht="43.5">
      <c r="A23" s="13" t="str">
        <f>'[1]صورت ریز پروژه ها'!C19</f>
        <v>پروژه ویلایی تجاری آفتاب رویان</v>
      </c>
      <c r="B23" s="13" t="s">
        <v>34</v>
      </c>
      <c r="C23" s="14" t="s">
        <v>36</v>
      </c>
      <c r="D23" s="14">
        <v>67</v>
      </c>
      <c r="E23" s="16">
        <f>'[1]صورت ریز پروژه ها'!AF19+'[1]صورت ریز پروژه ها'!AH19-'واگذار شده به میلیون ریال'!I23</f>
        <v>0</v>
      </c>
      <c r="F23" s="13">
        <v>0</v>
      </c>
      <c r="G23" s="13">
        <v>0</v>
      </c>
      <c r="H23" s="16">
        <f>'[1]صورت ریز پروژه ها'!AW19-'واگذار شده به میلیون ریال'!L23</f>
        <v>0</v>
      </c>
      <c r="I23" s="16">
        <v>0</v>
      </c>
      <c r="J23" s="42"/>
      <c r="K23" s="16"/>
      <c r="L23" s="16">
        <v>0</v>
      </c>
    </row>
    <row r="24" spans="1:12" s="21" customFormat="1" ht="21.75">
      <c r="A24" s="13" t="str">
        <f>'[1]صورت ریز پروژه ها'!C20</f>
        <v>ویلایی سروستان مشارکتی</v>
      </c>
      <c r="B24" s="13" t="s">
        <v>34</v>
      </c>
      <c r="C24" s="14" t="s">
        <v>33</v>
      </c>
      <c r="D24" s="14">
        <v>40</v>
      </c>
      <c r="E24" s="16">
        <f>'[1]صورت ریز پروژه ها'!AF20+'[1]صورت ریز پروژه ها'!AH20-'واگذار شده به میلیون ریال'!I24</f>
        <v>24446318.688955307</v>
      </c>
      <c r="F24" s="13">
        <v>0</v>
      </c>
      <c r="G24" s="13">
        <v>0</v>
      </c>
      <c r="H24" s="16">
        <f>'[1]صورت ریز پروژه ها'!AW20-'واگذار شده به میلیون ریال'!L24</f>
        <v>3334281323.6000023</v>
      </c>
      <c r="I24" s="16">
        <v>2511859245.2901487</v>
      </c>
      <c r="J24" s="42">
        <v>0</v>
      </c>
      <c r="K24" s="16">
        <v>0</v>
      </c>
      <c r="L24" s="16">
        <v>2325415083.3250008</v>
      </c>
    </row>
    <row r="25" spans="1:12" s="21" customFormat="1" ht="43.5">
      <c r="A25" s="13" t="str">
        <f>'[1]صورت ریز پروژه ها'!C21</f>
        <v>پردیس ترنج شاهین شمالی  - مشارکتی</v>
      </c>
      <c r="B25" s="13" t="s">
        <v>37</v>
      </c>
      <c r="C25" s="14" t="s">
        <v>38</v>
      </c>
      <c r="D25" s="14">
        <v>60</v>
      </c>
      <c r="E25" s="16">
        <f>'[1]صورت ریز پروژه ها'!AF21+'[1]صورت ریز پروژه ها'!AH21-'واگذار شده به میلیون ریال'!I25</f>
        <v>0</v>
      </c>
      <c r="F25" s="13">
        <v>0</v>
      </c>
      <c r="G25" s="13">
        <v>0</v>
      </c>
      <c r="H25" s="16">
        <f>'[1]صورت ریز پروژه ها'!AW21-'واگذار شده به میلیون ریال'!L25</f>
        <v>0</v>
      </c>
      <c r="I25" s="16">
        <v>0</v>
      </c>
      <c r="J25" s="42"/>
      <c r="K25" s="16"/>
      <c r="L25" s="16">
        <v>0</v>
      </c>
    </row>
    <row r="26" spans="1:12" s="21" customFormat="1" ht="43.5">
      <c r="A26" s="13" t="str">
        <f>'[1]صورت ریز پروژه ها'!C22</f>
        <v>پروژه تجاری کوهسار-مشارکتی</v>
      </c>
      <c r="B26" s="13" t="str">
        <f>'[1]صورت ریز پروژه ها'!D22</f>
        <v>پردیس</v>
      </c>
      <c r="C26" s="14" t="s">
        <v>35</v>
      </c>
      <c r="D26" s="14">
        <v>157</v>
      </c>
      <c r="E26" s="16">
        <f>'[1]صورت ریز پروژه ها'!AF22+'[1]صورت ریز پروژه ها'!AH22-'واگذار شده به میلیون ریال'!I26</f>
        <v>0</v>
      </c>
      <c r="F26" s="13">
        <v>0</v>
      </c>
      <c r="G26" s="13">
        <v>0</v>
      </c>
      <c r="H26" s="16">
        <f>'[1]صورت ریز پروژه ها'!AW22-'واگذار شده به میلیون ریال'!L26</f>
        <v>0</v>
      </c>
      <c r="I26" s="16">
        <v>0</v>
      </c>
      <c r="J26" s="42"/>
      <c r="K26" s="16"/>
      <c r="L26" s="16">
        <v>0</v>
      </c>
    </row>
    <row r="27" spans="1:12" s="21" customFormat="1" ht="21.75">
      <c r="A27" s="13" t="str">
        <f>'[1]صورت ریز پروژه ها'!C24</f>
        <v>ویونا</v>
      </c>
      <c r="B27" s="13" t="str">
        <f>'[1]صورت ریز پروژه ها'!D24</f>
        <v>پردیس</v>
      </c>
      <c r="C27" s="14" t="str">
        <f>'[1]صورت ریز پروژه ها'!H24</f>
        <v>تجاری</v>
      </c>
      <c r="D27" s="14">
        <f>'[1]صورت ریز پروژه ها'!G24</f>
        <v>18</v>
      </c>
      <c r="E27" s="16">
        <f>'[1]صورت ریز پروژه ها'!AF24+'[1]صورت ریز پروژه ها'!AH24-'واگذار شده به میلیون ریال'!I27</f>
        <v>0</v>
      </c>
      <c r="F27" s="13">
        <v>0</v>
      </c>
      <c r="G27" s="13">
        <v>0</v>
      </c>
      <c r="H27" s="16">
        <f>'[1]صورت ریز پروژه ها'!AW24-'واگذار شده به میلیون ریال'!L27</f>
        <v>0</v>
      </c>
      <c r="I27" s="16">
        <v>3952756743.1940784</v>
      </c>
      <c r="J27" s="42"/>
      <c r="K27" s="16">
        <v>0</v>
      </c>
      <c r="L27" s="16">
        <v>0</v>
      </c>
    </row>
    <row r="28" spans="1:12" s="21" customFormat="1" ht="21.75">
      <c r="A28" s="13" t="str">
        <f>'[1]صورت ریز پروژه ها'!C25</f>
        <v>تجاری یاقوت</v>
      </c>
      <c r="B28" s="13" t="str">
        <f>'[1]صورت ریز پروژه ها'!D25</f>
        <v>پردیس</v>
      </c>
      <c r="C28" s="14" t="str">
        <f>'[1]صورت ریز پروژه ها'!H25</f>
        <v>تجاری</v>
      </c>
      <c r="D28" s="14">
        <f>'[1]صورت ریز پروژه ها'!G25</f>
        <v>66</v>
      </c>
      <c r="E28" s="16">
        <f>'[1]صورت ریز پروژه ها'!AF25+'[1]صورت ریز پروژه ها'!AH25-'واگذار شده به میلیون ریال'!I28</f>
        <v>0</v>
      </c>
      <c r="F28" s="13">
        <v>0</v>
      </c>
      <c r="G28" s="13">
        <v>0</v>
      </c>
      <c r="H28" s="16">
        <f>'[1]صورت ریز پروژه ها'!AW25-'واگذار شده به میلیون ریال'!L28</f>
        <v>0</v>
      </c>
      <c r="I28" s="16">
        <v>62773332545.686035</v>
      </c>
      <c r="J28" s="42">
        <v>0</v>
      </c>
      <c r="K28" s="16">
        <v>0</v>
      </c>
      <c r="L28" s="16">
        <v>506498365.40106201</v>
      </c>
    </row>
    <row r="29" spans="1:12" s="21" customFormat="1" ht="21.75">
      <c r="A29" s="13" t="str">
        <f>'[1]صورت ریز پروژه ها'!C26</f>
        <v xml:space="preserve"> مسکونی گلایل</v>
      </c>
      <c r="B29" s="13" t="str">
        <f>'[1]صورت ریز پروژه ها'!D26</f>
        <v>پردیس</v>
      </c>
      <c r="C29" s="14" t="str">
        <f>'[1]صورت ریز پروژه ها'!H26</f>
        <v>مسکونی</v>
      </c>
      <c r="D29" s="14">
        <f>'[1]صورت ریز پروژه ها'!G26</f>
        <v>105</v>
      </c>
      <c r="E29" s="16">
        <f>'[1]صورت ریز پروژه ها'!AF26+'[1]صورت ریز پروژه ها'!AH26-'واگذار شده به میلیون ریال'!I29</f>
        <v>379549258.25149536</v>
      </c>
      <c r="F29" s="13">
        <v>0</v>
      </c>
      <c r="G29" s="13">
        <v>0</v>
      </c>
      <c r="H29" s="16">
        <f>'[1]صورت ریز پروژه ها'!AW26-'واگذار شده به میلیون ریال'!L29</f>
        <v>509211660.33599854</v>
      </c>
      <c r="I29" s="16">
        <v>117913302896.79419</v>
      </c>
      <c r="J29" s="42">
        <v>0</v>
      </c>
      <c r="K29" s="16">
        <v>0</v>
      </c>
      <c r="L29" s="16">
        <v>1810124711.2645874</v>
      </c>
    </row>
    <row r="30" spans="1:12" s="21" customFormat="1" ht="21.75">
      <c r="A30" s="13" t="str">
        <f>'[1]صورت ریز پروژه ها'!C27</f>
        <v>مسکونی یاسمن</v>
      </c>
      <c r="B30" s="13" t="str">
        <f>'[1]صورت ریز پروژه ها'!D27</f>
        <v>پردیس</v>
      </c>
      <c r="C30" s="14" t="str">
        <f>'[1]صورت ریز پروژه ها'!H27</f>
        <v>مسکونی</v>
      </c>
      <c r="D30" s="14">
        <f>'[1]صورت ریز پروژه ها'!G27</f>
        <v>86</v>
      </c>
      <c r="E30" s="16">
        <f>'[1]صورت ریز پروژه ها'!AF27+'[1]صورت ریز پروژه ها'!AH27-'واگذار شده به میلیون ریال'!I30</f>
        <v>200271993.05703735</v>
      </c>
      <c r="F30" s="13">
        <v>0</v>
      </c>
      <c r="G30" s="13">
        <v>0</v>
      </c>
      <c r="H30" s="16">
        <f>'[1]صورت ریز پروژه ها'!AW27-'واگذار شده به میلیون ریال'!L30</f>
        <v>190178620.29800415</v>
      </c>
      <c r="I30" s="16">
        <v>98333548591.008682</v>
      </c>
      <c r="J30" s="42">
        <v>0</v>
      </c>
      <c r="K30" s="16">
        <v>0</v>
      </c>
      <c r="L30" s="16">
        <v>607093413.51530457</v>
      </c>
    </row>
    <row r="31" spans="1:12" s="21" customFormat="1" ht="21.75">
      <c r="A31" s="13" t="str">
        <f>'[1]صورت ریز پروژه ها'!C28</f>
        <v>تجاری آفتاب ومهتاب</v>
      </c>
      <c r="B31" s="13" t="str">
        <f>'[1]صورت ریز پروژه ها'!D28</f>
        <v>پردیس</v>
      </c>
      <c r="C31" s="14" t="str">
        <f>'[1]صورت ریز پروژه ها'!H28</f>
        <v>تجاری</v>
      </c>
      <c r="D31" s="14">
        <f>'[1]صورت ریز پروژه ها'!G28</f>
        <v>22</v>
      </c>
      <c r="E31" s="16">
        <f>'[1]صورت ریز پروژه ها'!AF28+'[1]صورت ریز پروژه ها'!AH28-'واگذار شده به میلیون ریال'!I31</f>
        <v>0</v>
      </c>
      <c r="F31" s="13">
        <v>0</v>
      </c>
      <c r="G31" s="13">
        <v>0</v>
      </c>
      <c r="H31" s="16">
        <f>'[1]صورت ریز پروژه ها'!AW28-'واگذار شده به میلیون ریال'!L31</f>
        <v>0</v>
      </c>
      <c r="I31" s="16">
        <v>8796977535</v>
      </c>
      <c r="J31" s="42">
        <v>0</v>
      </c>
      <c r="K31" s="16">
        <v>0</v>
      </c>
      <c r="L31" s="16">
        <v>0</v>
      </c>
    </row>
    <row r="32" spans="1:12" s="21" customFormat="1" ht="21.75">
      <c r="A32" s="13" t="str">
        <f>'[1]صورت ریز پروژه ها'!C29</f>
        <v>تجاری مروارید</v>
      </c>
      <c r="B32" s="13" t="str">
        <f>'[1]صورت ریز پروژه ها'!D29</f>
        <v>پردیس</v>
      </c>
      <c r="C32" s="14" t="str">
        <f>'[1]صورت ریز پروژه ها'!H29</f>
        <v>تجاری</v>
      </c>
      <c r="D32" s="14">
        <f>'[1]صورت ریز پروژه ها'!G29</f>
        <v>99</v>
      </c>
      <c r="E32" s="16">
        <f>'[1]صورت ریز پروژه ها'!AF29+'[1]صورت ریز پروژه ها'!AH29-'واگذار شده به میلیون ریال'!I32</f>
        <v>0</v>
      </c>
      <c r="F32" s="13">
        <v>0</v>
      </c>
      <c r="G32" s="13">
        <v>0</v>
      </c>
      <c r="H32" s="16">
        <f>'[1]صورت ریز پروژه ها'!AW29-'واگذار شده به میلیون ریال'!L32</f>
        <v>0</v>
      </c>
      <c r="I32" s="16">
        <v>0</v>
      </c>
      <c r="J32" s="42">
        <v>0</v>
      </c>
      <c r="K32" s="16">
        <v>0</v>
      </c>
      <c r="L32" s="16">
        <v>0</v>
      </c>
    </row>
    <row r="33" spans="1:12" s="21" customFormat="1" ht="21.75">
      <c r="A33" s="13" t="str">
        <f>'[1]صورت ریز پروژه ها'!C30</f>
        <v>مسکونی نگین</v>
      </c>
      <c r="B33" s="13" t="str">
        <f>'[1]صورت ریز پروژه ها'!D30</f>
        <v>پردیس</v>
      </c>
      <c r="C33" s="14" t="str">
        <f>'[1]صورت ریز پروژه ها'!H30</f>
        <v>مسکونی</v>
      </c>
      <c r="D33" s="14">
        <f>'[1]صورت ریز پروژه ها'!G30</f>
        <v>168</v>
      </c>
      <c r="E33" s="16">
        <f>'[1]صورت ریز پروژه ها'!AF30+'[1]صورت ریز پروژه ها'!AH30-'واگذار شده به میلیون ریال'!I33</f>
        <v>-737285837.00048828</v>
      </c>
      <c r="F33" s="13">
        <v>0</v>
      </c>
      <c r="G33" s="13">
        <v>0</v>
      </c>
      <c r="H33" s="16">
        <f>'[1]صورت ریز پروژه ها'!AW30-'واگذار شده به میلیون ریال'!L33</f>
        <v>-1046181438.7019043</v>
      </c>
      <c r="I33" s="16">
        <v>214186320309.43448</v>
      </c>
      <c r="J33" s="42">
        <v>120.1</v>
      </c>
      <c r="K33" s="16">
        <v>2821412594</v>
      </c>
      <c r="L33" s="16">
        <v>5437778281.7712402</v>
      </c>
    </row>
    <row r="34" spans="1:12" s="21" customFormat="1" ht="21.75">
      <c r="A34" s="13" t="str">
        <f>'[1]صورت ریز پروژه ها'!C31</f>
        <v>مهر 2621واحدی</v>
      </c>
      <c r="B34" s="13" t="str">
        <f>'[1]صورت ریز پروژه ها'!D31</f>
        <v>پردیس</v>
      </c>
      <c r="C34" s="14" t="str">
        <f>'[1]صورت ریز پروژه ها'!H31</f>
        <v>مسکونی</v>
      </c>
      <c r="D34" s="14">
        <f>'[1]صورت ریز پروژه ها'!G31</f>
        <v>2621</v>
      </c>
      <c r="E34" s="16">
        <f>'[1]صورت ریز پروژه ها'!AF31+'[1]صورت ریز پروژه ها'!AH31-'واگذار شده به میلیون ریال'!I34</f>
        <v>0</v>
      </c>
      <c r="F34" s="13">
        <v>0</v>
      </c>
      <c r="G34" s="13">
        <v>0</v>
      </c>
      <c r="H34" s="16">
        <f>'[1]صورت ریز پروژه ها'!AW31-'واگذار شده به میلیون ریال'!L34</f>
        <v>0</v>
      </c>
      <c r="I34" s="16">
        <v>1222651411869.731</v>
      </c>
      <c r="J34" s="42"/>
      <c r="K34" s="16">
        <v>0</v>
      </c>
      <c r="L34" s="16">
        <v>0</v>
      </c>
    </row>
    <row r="35" spans="1:12" s="21" customFormat="1" ht="21.75">
      <c r="A35" s="13" t="str">
        <f>'[1]صورت ریز پروژه ها'!C32</f>
        <v>مهر3474 واحدی</v>
      </c>
      <c r="B35" s="13" t="str">
        <f>'[1]صورت ریز پروژه ها'!D32</f>
        <v>پردیس</v>
      </c>
      <c r="C35" s="14" t="str">
        <f>'[1]صورت ریز پروژه ها'!H32</f>
        <v>مسکونی</v>
      </c>
      <c r="D35" s="14">
        <f>'[1]صورت ریز پروژه ها'!G32</f>
        <v>3474</v>
      </c>
      <c r="E35" s="16">
        <f>'[1]صورت ریز پروژه ها'!AF32+'[1]صورت ریز پروژه ها'!AH32-'واگذار شده به میلیون ریال'!I35</f>
        <v>240218840.80053711</v>
      </c>
      <c r="F35" s="13">
        <v>0</v>
      </c>
      <c r="G35" s="13">
        <v>0</v>
      </c>
      <c r="H35" s="16">
        <f>'[1]صورت ریز پروژه ها'!AW32-'واگذار شده به میلیون ریال'!L35</f>
        <v>324441833.24633789</v>
      </c>
      <c r="I35" s="16">
        <v>1593586427763.6987</v>
      </c>
      <c r="J35" s="42"/>
      <c r="K35" s="16">
        <v>0</v>
      </c>
      <c r="L35" s="16">
        <v>2543696913.2973633</v>
      </c>
    </row>
    <row r="36" spans="1:12" s="21" customFormat="1" ht="21.75">
      <c r="A36" s="13" t="str">
        <f>'[1]صورت ریز پروژه ها'!C33</f>
        <v>فاز دو پارک سمنان</v>
      </c>
      <c r="B36" s="13" t="str">
        <f>'[1]صورت ریز پروژه ها'!D33</f>
        <v xml:space="preserve">سمنان </v>
      </c>
      <c r="C36" s="14" t="str">
        <f>'[1]صورت ریز پروژه ها'!H33</f>
        <v>مسکونی</v>
      </c>
      <c r="D36" s="14">
        <f>'[1]صورت ریز پروژه ها'!G33</f>
        <v>55</v>
      </c>
      <c r="E36" s="16">
        <f>'[1]صورت ریز پروژه ها'!AF33+'[1]صورت ریز پروژه ها'!AH33-'واگذار شده به میلیون ریال'!I36</f>
        <v>0</v>
      </c>
      <c r="F36" s="13">
        <v>0</v>
      </c>
      <c r="G36" s="13">
        <v>0</v>
      </c>
      <c r="H36" s="16">
        <f>'[1]صورت ریز پروژه ها'!AW33-'واگذار شده به میلیون ریال'!L36</f>
        <v>0</v>
      </c>
      <c r="I36" s="16">
        <v>39096152521.334755</v>
      </c>
      <c r="J36" s="42">
        <v>59.64</v>
      </c>
      <c r="K36" s="16">
        <v>948300000</v>
      </c>
      <c r="L36" s="16">
        <v>948300000</v>
      </c>
    </row>
    <row r="37" spans="1:12" s="21" customFormat="1" ht="21.75">
      <c r="A37" s="13" t="str">
        <f>'[1]صورت ریز پروژه ها'!C34</f>
        <v>فاز سه پارک تجاری سمنان</v>
      </c>
      <c r="B37" s="13" t="str">
        <f>'[1]صورت ریز پروژه ها'!D34</f>
        <v xml:space="preserve">سمنان </v>
      </c>
      <c r="C37" s="14" t="str">
        <f>'[1]صورت ریز پروژه ها'!H34</f>
        <v>تجاری</v>
      </c>
      <c r="D37" s="14">
        <f>'[1]صورت ریز پروژه ها'!G34</f>
        <v>13</v>
      </c>
      <c r="E37" s="16">
        <f>'[1]صورت ریز پروژه ها'!AF34+'[1]صورت ریز پروژه ها'!AH34-'واگذار شده به میلیون ریال'!I37</f>
        <v>0</v>
      </c>
      <c r="F37" s="13">
        <v>0</v>
      </c>
      <c r="G37" s="13">
        <v>0</v>
      </c>
      <c r="H37" s="16">
        <f>'[1]صورت ریز پروژه ها'!AW34-'واگذار شده به میلیون ریال'!L37</f>
        <v>0</v>
      </c>
      <c r="I37" s="16">
        <v>7065179616.2692499</v>
      </c>
      <c r="J37" s="42">
        <v>0</v>
      </c>
      <c r="K37" s="16">
        <v>0</v>
      </c>
      <c r="L37" s="16">
        <v>0</v>
      </c>
    </row>
    <row r="38" spans="1:12" s="21" customFormat="1" ht="21.75">
      <c r="A38" s="13" t="str">
        <f>'[1]صورت ریز پروژه ها'!C35</f>
        <v>فاز سه پارک اداری سمنان</v>
      </c>
      <c r="B38" s="13" t="str">
        <f>'[1]صورت ریز پروژه ها'!D35</f>
        <v xml:space="preserve">سمنان </v>
      </c>
      <c r="C38" s="14" t="str">
        <f>'[1]صورت ریز پروژه ها'!H35</f>
        <v>اداری</v>
      </c>
      <c r="D38" s="14">
        <f>'[1]صورت ریز پروژه ها'!G35</f>
        <v>2</v>
      </c>
      <c r="E38" s="16">
        <f>'[1]صورت ریز پروژه ها'!AF35+'[1]صورت ریز پروژه ها'!AH35-'واگذار شده به میلیون ریال'!I38</f>
        <v>0</v>
      </c>
      <c r="F38" s="13">
        <v>0</v>
      </c>
      <c r="G38" s="13">
        <v>0</v>
      </c>
      <c r="H38" s="16">
        <f>'[1]صورت ریز پروژه ها'!AW35-'واگذار شده به میلیون ریال'!L38</f>
        <v>0</v>
      </c>
      <c r="I38" s="16">
        <v>0</v>
      </c>
      <c r="J38" s="42"/>
      <c r="K38" s="16"/>
      <c r="L38" s="16">
        <v>0</v>
      </c>
    </row>
    <row r="39" spans="1:12" s="21" customFormat="1" ht="21.75">
      <c r="A39" s="13" t="str">
        <f>'[1]صورت ریز پروژه ها'!C36</f>
        <v>تجاری  لادن  - مشارکتی</v>
      </c>
      <c r="B39" s="13" t="str">
        <f>'[1]صورت ریز پروژه ها'!D36</f>
        <v xml:space="preserve">سمنان </v>
      </c>
      <c r="C39" s="14" t="str">
        <f>'[1]صورت ریز پروژه ها'!H36</f>
        <v>تجاری</v>
      </c>
      <c r="D39" s="14">
        <f>'[1]صورت ریز پروژه ها'!G36</f>
        <v>4.5999999999999996</v>
      </c>
      <c r="E39" s="16">
        <f>'[1]صورت ریز پروژه ها'!AF36+'[1]صورت ریز پروژه ها'!AH36-'واگذار شده به میلیون ریال'!I39</f>
        <v>0</v>
      </c>
      <c r="F39" s="13">
        <v>0</v>
      </c>
      <c r="G39" s="13">
        <v>0</v>
      </c>
      <c r="H39" s="16">
        <f>'[1]صورت ریز پروژه ها'!AW36-'واگذار شده به میلیون ریال'!L39</f>
        <v>0</v>
      </c>
      <c r="I39" s="16">
        <v>521566211</v>
      </c>
      <c r="J39" s="42">
        <v>0</v>
      </c>
      <c r="K39" s="16">
        <v>0</v>
      </c>
      <c r="L39" s="16">
        <v>0</v>
      </c>
    </row>
    <row r="40" spans="1:12" s="21" customFormat="1" ht="21.75">
      <c r="A40" s="13" t="str">
        <f>'[1]صورت ریز پروژه ها'!C37</f>
        <v>فاز سه پارک مسکونی سمنان</v>
      </c>
      <c r="B40" s="13" t="str">
        <f>'[1]صورت ریز پروژه ها'!D37</f>
        <v xml:space="preserve">سمنان </v>
      </c>
      <c r="C40" s="14" t="str">
        <f>'[1]صورت ریز پروژه ها'!H37</f>
        <v>مسکونی</v>
      </c>
      <c r="D40" s="14">
        <f>'[1]صورت ریز پروژه ها'!G37</f>
        <v>19</v>
      </c>
      <c r="E40" s="16">
        <f>'[1]صورت ریز پروژه ها'!AF37+'[1]صورت ریز پروژه ها'!AH37-'واگذار شده به میلیون ریال'!I40</f>
        <v>0</v>
      </c>
      <c r="F40" s="13">
        <v>0</v>
      </c>
      <c r="G40" s="13">
        <v>0</v>
      </c>
      <c r="H40" s="16">
        <f>'[1]صورت ریز پروژه ها'!AW37-'واگذار شده به میلیون ریال'!L40</f>
        <v>1443812515.9026642</v>
      </c>
      <c r="I40" s="16">
        <v>16172837553.356588</v>
      </c>
      <c r="J40" s="42">
        <v>0</v>
      </c>
      <c r="K40" s="16">
        <v>0</v>
      </c>
      <c r="L40" s="16">
        <v>69047484.097335815</v>
      </c>
    </row>
    <row r="41" spans="1:12" s="21" customFormat="1" ht="21.75">
      <c r="A41" s="13" t="str">
        <f>'[1]صورت ریز پروژه ها'!C42</f>
        <v>كوهك</v>
      </c>
      <c r="B41" s="13" t="s">
        <v>32</v>
      </c>
      <c r="C41" s="14" t="str">
        <f>'[1]صورت ریز پروژه ها'!H42</f>
        <v>تجاری مسکونی</v>
      </c>
      <c r="D41" s="14">
        <f>'[1]صورت ریز پروژه ها'!G42</f>
        <v>75</v>
      </c>
      <c r="E41" s="16">
        <f>'[1]صورت ریز پروژه ها'!AF42+'[1]صورت ریز پروژه ها'!AH42-'واگذار شده به میلیون ریال'!I41</f>
        <v>0</v>
      </c>
      <c r="F41" s="13">
        <v>0</v>
      </c>
      <c r="G41" s="13">
        <v>0</v>
      </c>
      <c r="H41" s="16">
        <f>'[1]صورت ریز پروژه ها'!AW42-'واگذار شده به میلیون ریال'!L41</f>
        <v>0</v>
      </c>
      <c r="I41" s="16">
        <v>0</v>
      </c>
      <c r="J41" s="42"/>
      <c r="K41" s="16"/>
      <c r="L41" s="16">
        <v>0</v>
      </c>
    </row>
    <row r="42" spans="1:12" s="21" customFormat="1" ht="21.75">
      <c r="A42" s="13" t="str">
        <f>'[1]صورت ریز پروژه ها'!C43</f>
        <v>گلبرگ 1</v>
      </c>
      <c r="B42" s="13" t="str">
        <f>'[1]صورت ریز پروژه ها'!D43</f>
        <v>پردیس</v>
      </c>
      <c r="C42" s="14" t="str">
        <f>'[1]صورت ریز پروژه ها'!H43</f>
        <v>مسکونی</v>
      </c>
      <c r="D42" s="14">
        <f>'[1]صورت ریز پروژه ها'!G43</f>
        <v>28</v>
      </c>
      <c r="E42" s="16">
        <f>'[1]صورت ریز پروژه ها'!AF43+'[1]صورت ریز پروژه ها'!AH43-'واگذار شده به میلیون ریال'!I42</f>
        <v>0</v>
      </c>
      <c r="F42" s="13">
        <v>0</v>
      </c>
      <c r="G42" s="13">
        <v>0</v>
      </c>
      <c r="H42" s="16">
        <f>'[1]صورت ریز پروژه ها'!AW43-'واگذار شده به میلیون ریال'!L42</f>
        <v>0</v>
      </c>
      <c r="I42" s="16">
        <v>0</v>
      </c>
      <c r="J42" s="42">
        <v>0</v>
      </c>
      <c r="K42" s="16">
        <v>0</v>
      </c>
      <c r="L42" s="16">
        <v>0</v>
      </c>
    </row>
    <row r="43" spans="1:12" s="21" customFormat="1" ht="21.75">
      <c r="A43" s="13" t="str">
        <f>'[1]صورت ریز پروژه ها'!C44</f>
        <v>گلبرگ2</v>
      </c>
      <c r="B43" s="13" t="str">
        <f>'[1]صورت ریز پروژه ها'!D44</f>
        <v>پردیس</v>
      </c>
      <c r="C43" s="14" t="str">
        <f>'[1]صورت ریز پروژه ها'!H44</f>
        <v>مسکونی</v>
      </c>
      <c r="D43" s="14">
        <f>'[1]صورت ریز پروژه ها'!G44</f>
        <v>32</v>
      </c>
      <c r="E43" s="16">
        <f>'[1]صورت ریز پروژه ها'!AF44+'[1]صورت ریز پروژه ها'!AH44-'واگذار شده به میلیون ریال'!I43</f>
        <v>0</v>
      </c>
      <c r="F43" s="13">
        <v>0</v>
      </c>
      <c r="G43" s="13">
        <v>0</v>
      </c>
      <c r="H43" s="16">
        <f>'[1]صورت ریز پروژه ها'!AW44-'واگذار شده به میلیون ریال'!L43</f>
        <v>0</v>
      </c>
      <c r="I43" s="16">
        <v>0</v>
      </c>
      <c r="J43" s="42">
        <v>0</v>
      </c>
      <c r="K43" s="16">
        <v>0</v>
      </c>
      <c r="L43" s="16">
        <v>0</v>
      </c>
    </row>
    <row r="44" spans="1:12" s="21" customFormat="1" ht="21.75">
      <c r="A44" s="13" t="str">
        <f>'[1]صورت ریز پروژه ها'!C45</f>
        <v>ارکید 1 ( 82 واحدی )</v>
      </c>
      <c r="B44" s="13" t="str">
        <f>'[1]صورت ریز پروژه ها'!D45</f>
        <v>پردیس</v>
      </c>
      <c r="C44" s="14" t="str">
        <f>'[1]صورت ریز پروژه ها'!H45</f>
        <v>مسکونی</v>
      </c>
      <c r="D44" s="14">
        <f>'[1]صورت ریز پروژه ها'!G45</f>
        <v>84</v>
      </c>
      <c r="E44" s="16"/>
      <c r="F44" s="13">
        <v>0</v>
      </c>
      <c r="G44" s="13">
        <v>0</v>
      </c>
      <c r="H44" s="16">
        <f>'[1]صورت ریز پروژه ها'!AW45-'واگذار شده به میلیون ریال'!L44</f>
        <v>0</v>
      </c>
      <c r="I44" s="16">
        <v>0</v>
      </c>
      <c r="J44" s="42"/>
      <c r="K44" s="16">
        <v>0</v>
      </c>
      <c r="L44" s="16">
        <v>0</v>
      </c>
    </row>
    <row r="45" spans="1:12" s="21" customFormat="1" ht="24" customHeight="1">
      <c r="A45" s="13" t="str">
        <f>'[1]صورت ریز پروژه ها'!C46</f>
        <v>ارکید 2 ( 219 واحدی )</v>
      </c>
      <c r="B45" s="13" t="str">
        <f>'[1]صورت ریز پروژه ها'!D46</f>
        <v>پردیس</v>
      </c>
      <c r="C45" s="14" t="str">
        <f>'[1]صورت ریز پروژه ها'!H46</f>
        <v>مسکونی</v>
      </c>
      <c r="D45" s="14">
        <f>'[1]صورت ریز پروژه ها'!G46</f>
        <v>231</v>
      </c>
      <c r="E45" s="16"/>
      <c r="F45" s="13">
        <v>0</v>
      </c>
      <c r="G45" s="13">
        <v>0</v>
      </c>
      <c r="H45" s="16">
        <f>'[1]صورت ریز پروژه ها'!AW46-'واگذار شده به میلیون ریال'!L45</f>
        <v>0</v>
      </c>
      <c r="I45" s="16">
        <v>0</v>
      </c>
      <c r="J45" s="42"/>
      <c r="K45" s="16">
        <v>0</v>
      </c>
      <c r="L45" s="16">
        <v>0</v>
      </c>
    </row>
    <row r="46" spans="1:12" s="21" customFormat="1" ht="22.5" thickBot="1">
      <c r="A46" s="13" t="str">
        <f>'[1]صورت ریز پروژه ها'!C50</f>
        <v>تخفیف فروش</v>
      </c>
      <c r="B46" s="13"/>
      <c r="C46" s="14"/>
      <c r="D46" s="14"/>
      <c r="E46" s="16">
        <f>'[1]صورت ریز پروژه ها'!AF50+'[1]صورت ریز پروژه ها'!AH50-'واگذار شده به میلیون ریال'!I46</f>
        <v>0</v>
      </c>
      <c r="F46" s="13">
        <v>44</v>
      </c>
      <c r="G46" s="13"/>
      <c r="H46" s="16">
        <f>'[1]صورت ریز پروژه ها'!AW50-'واگذار شده به میلیون ریال'!L46</f>
        <v>679101526</v>
      </c>
      <c r="I46" s="16">
        <v>0</v>
      </c>
      <c r="J46" s="42">
        <f>'[1]صورت ریز پروژه ها'!AM50</f>
        <v>0</v>
      </c>
      <c r="K46" s="16">
        <f>'[1]صورت ریز پروژه ها'!AN50</f>
        <v>0</v>
      </c>
      <c r="L46" s="16">
        <f>'[1]صورت ریز پروژه ها'!AO50</f>
        <v>-679101526</v>
      </c>
    </row>
    <row r="47" spans="1:12" ht="21.75">
      <c r="A47" s="29" t="s">
        <v>21</v>
      </c>
      <c r="B47" s="30"/>
      <c r="C47" s="31"/>
      <c r="D47" s="31"/>
      <c r="E47" s="16">
        <f>'[1]صورت ریز پروژه ها'!AF51+'[1]صورت ریز پروژه ها'!AH51-'واگذار شده به میلیون ریال'!I47</f>
        <v>3870523909393.4307</v>
      </c>
      <c r="F47" s="43"/>
      <c r="G47" s="43"/>
      <c r="H47" s="16">
        <f>'[1]صورت ریز پروژه ها'!AW51-'واگذار شده به میلیون ریال'!L47</f>
        <v>7928706596.8344498</v>
      </c>
      <c r="I47" s="16">
        <v>0</v>
      </c>
      <c r="J47" s="43"/>
      <c r="K47" s="43"/>
      <c r="L47" s="16">
        <f>SUM(L10:L46)</f>
        <v>43126926083.801056</v>
      </c>
    </row>
    <row r="50" spans="1:16" customFormat="1" ht="18.75" thickBot="1">
      <c r="A50" s="35" t="s">
        <v>22</v>
      </c>
      <c r="B50" s="35"/>
      <c r="C50" s="35"/>
      <c r="D50" s="36"/>
      <c r="E50" s="37"/>
      <c r="F50" s="38"/>
      <c r="G50" s="38"/>
      <c r="H50" s="39"/>
      <c r="I50" s="39"/>
      <c r="J50" s="39"/>
      <c r="K50" s="39"/>
      <c r="L50" s="39"/>
      <c r="M50" s="39"/>
      <c r="N50" s="39"/>
    </row>
    <row r="51" spans="1:16" customFormat="1" ht="18.75" thickBot="1">
      <c r="A51" s="46"/>
      <c r="B51" s="47"/>
      <c r="C51" s="47"/>
      <c r="D51" s="47"/>
      <c r="E51" s="47"/>
      <c r="F51" s="48"/>
      <c r="G51" s="38"/>
      <c r="H51" s="38"/>
      <c r="I51" s="38"/>
      <c r="J51" s="38"/>
      <c r="K51" s="38"/>
      <c r="L51" s="38"/>
      <c r="M51" s="38"/>
      <c r="N51" s="39"/>
    </row>
    <row r="52" spans="1:16" customFormat="1" ht="18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1:16" customFormat="1" ht="18.75" thickBot="1">
      <c r="A53" s="50" t="s">
        <v>23</v>
      </c>
      <c r="B53" s="50"/>
      <c r="C53" s="50"/>
      <c r="D53" s="50"/>
      <c r="E53" s="50"/>
      <c r="F53" s="41"/>
      <c r="G53" s="41"/>
      <c r="H53" s="39"/>
      <c r="I53" s="39"/>
      <c r="J53" s="39"/>
      <c r="K53" s="39"/>
      <c r="L53" s="39"/>
      <c r="M53" s="39"/>
      <c r="N53" s="39"/>
    </row>
    <row r="54" spans="1:16" customFormat="1" ht="18.75" thickBot="1">
      <c r="A54" s="46"/>
      <c r="B54" s="47"/>
      <c r="C54" s="47"/>
      <c r="D54" s="47"/>
      <c r="E54" s="47"/>
      <c r="F54" s="48"/>
      <c r="G54" s="39"/>
      <c r="H54" s="39"/>
      <c r="I54" s="39"/>
      <c r="J54" s="39"/>
      <c r="K54" s="39"/>
      <c r="L54" s="39"/>
      <c r="M54" s="39"/>
      <c r="N54" s="39"/>
    </row>
    <row r="56" spans="1:16" ht="23.25" thickBot="1">
      <c r="A56" s="52" t="s">
        <v>7</v>
      </c>
      <c r="B56" s="52"/>
      <c r="C56" s="52"/>
      <c r="D56" s="52"/>
      <c r="E56" s="52"/>
      <c r="F56" s="52"/>
      <c r="G56" s="52"/>
      <c r="H56" s="52"/>
      <c r="I56" s="52"/>
      <c r="J56" s="52"/>
      <c r="M56" s="5"/>
      <c r="N56" s="5"/>
    </row>
    <row r="57" spans="1:16" ht="22.5">
      <c r="A57" s="53" t="s">
        <v>8</v>
      </c>
      <c r="B57" s="53" t="s">
        <v>9</v>
      </c>
      <c r="C57" s="53" t="s">
        <v>10</v>
      </c>
      <c r="D57" s="53" t="s">
        <v>11</v>
      </c>
      <c r="E57" s="55" t="s">
        <v>12</v>
      </c>
      <c r="F57" s="62" t="s">
        <v>13</v>
      </c>
      <c r="G57" s="60"/>
      <c r="H57" s="60"/>
      <c r="I57" s="60"/>
      <c r="J57" s="63" t="s">
        <v>14</v>
      </c>
      <c r="K57" s="64"/>
      <c r="L57" s="60" t="s">
        <v>15</v>
      </c>
      <c r="M57" s="60"/>
      <c r="N57" s="60"/>
      <c r="O57" s="61"/>
    </row>
    <row r="58" spans="1:16" ht="90.75" customHeight="1">
      <c r="A58" s="54"/>
      <c r="B58" s="54"/>
      <c r="C58" s="54"/>
      <c r="D58" s="54"/>
      <c r="E58" s="56"/>
      <c r="F58" s="6" t="s">
        <v>16</v>
      </c>
      <c r="G58" s="7" t="s">
        <v>17</v>
      </c>
      <c r="H58" s="7" t="s">
        <v>18</v>
      </c>
      <c r="I58" s="8" t="s">
        <v>19</v>
      </c>
      <c r="J58" s="9" t="s">
        <v>20</v>
      </c>
      <c r="K58" s="10" t="s">
        <v>17</v>
      </c>
      <c r="L58" s="11" t="s">
        <v>16</v>
      </c>
      <c r="M58" s="12" t="s">
        <v>17</v>
      </c>
      <c r="N58" s="12" t="s">
        <v>18</v>
      </c>
      <c r="O58" s="10" t="s">
        <v>19</v>
      </c>
    </row>
    <row r="59" spans="1:16" s="21" customFormat="1" ht="21.75">
      <c r="A59" s="13" t="str">
        <f>'تکمیل  شده به میلیون ریال'!A9</f>
        <v xml:space="preserve"> مسکونی پردیس المپیک</v>
      </c>
      <c r="B59" s="13" t="str">
        <f>'تکمیل  شده به میلیون ریال'!B9</f>
        <v>تهران</v>
      </c>
      <c r="C59" s="13" t="str">
        <f>'تکمیل  شده به میلیون ریال'!C9</f>
        <v>مسکونی</v>
      </c>
      <c r="D59" s="13">
        <f>'تکمیل  شده به میلیون ریال'!D9</f>
        <v>194</v>
      </c>
      <c r="E59" s="13">
        <f>'تکمیل  شده به میلیون ریال'!E9</f>
        <v>22827</v>
      </c>
      <c r="F59" s="44">
        <f>'تکمیل  شده به میلیون ریال'!F9</f>
        <v>0.66679999999999995</v>
      </c>
      <c r="G59" s="16">
        <f>'تکمیل  شده به میلیون ریال'!G9</f>
        <v>721025132746.22046</v>
      </c>
      <c r="H59" s="16">
        <f>'تکمیل  شده به میلیون ریال'!H9</f>
        <v>314964847444.77954</v>
      </c>
      <c r="I59" s="16">
        <f>'تکمیل  شده به میلیون ریال'!I9</f>
        <v>1035989980191</v>
      </c>
      <c r="J59" s="13">
        <f>'تکمیل  شده به میلیون ریال'!J9</f>
        <v>0</v>
      </c>
      <c r="K59" s="16">
        <f>'تکمیل  شده به میلیون ریال'!K9</f>
        <v>1002799740.2332153</v>
      </c>
      <c r="L59" s="44">
        <f>'تکمیل  شده به میلیون ریال'!L9</f>
        <v>0.66872136136272953</v>
      </c>
      <c r="M59" s="16">
        <f>'تکمیل  شده به میلیون ریال'!M9</f>
        <v>722859617978.23145</v>
      </c>
      <c r="N59" s="16">
        <f>'تکمیل  شده به میلیون ریال'!N9</f>
        <v>313130362212.76855</v>
      </c>
      <c r="O59" s="16">
        <f>'تکمیل  شده به میلیون ریال'!O9</f>
        <v>1035989980191</v>
      </c>
      <c r="P59" s="4"/>
    </row>
    <row r="60" spans="1:16" s="21" customFormat="1" ht="21.75">
      <c r="A60" s="13" t="str">
        <f>'تکمیل  شده به میلیون ریال'!A10</f>
        <v>تجاری  پردیس المپیک</v>
      </c>
      <c r="B60" s="13" t="str">
        <f>'تکمیل  شده به میلیون ریال'!B10</f>
        <v>تهران</v>
      </c>
      <c r="C60" s="13" t="str">
        <f>'تکمیل  شده به میلیون ریال'!C10</f>
        <v>تجاری</v>
      </c>
      <c r="D60" s="13">
        <f>'تکمیل  شده به میلیون ریال'!D10</f>
        <v>12</v>
      </c>
      <c r="E60" s="13">
        <f>'تکمیل  شده به میلیون ریال'!E10</f>
        <v>883</v>
      </c>
      <c r="F60" s="44">
        <f>'تکمیل  شده به میلیون ریال'!F10</f>
        <v>0.03</v>
      </c>
      <c r="G60" s="16">
        <f>'تکمیل  شده به میلیون ریال'!G10</f>
        <v>38196017158</v>
      </c>
      <c r="H60" s="16">
        <f>'تکمیل  شده به میلیون ریال'!H10</f>
        <v>34710557342</v>
      </c>
      <c r="I60" s="16">
        <f>'تکمیل  شده به میلیون ریال'!I10</f>
        <v>72906574500</v>
      </c>
      <c r="J60" s="13">
        <f>'تکمیل  شده به میلیون ریال'!J10</f>
        <v>0</v>
      </c>
      <c r="K60" s="16">
        <f>'تکمیل  شده به میلیون ریال'!K10</f>
        <v>0</v>
      </c>
      <c r="L60" s="44">
        <f>'تکمیل  شده به میلیون ریال'!L10</f>
        <v>3.2000000000000001E-2</v>
      </c>
      <c r="M60" s="16">
        <f>'تکمیل  شده به میلیون ریال'!M10</f>
        <v>38196017158</v>
      </c>
      <c r="N60" s="16">
        <f>'تکمیل  شده به میلیون ریال'!N10</f>
        <v>34710557342</v>
      </c>
      <c r="O60" s="16">
        <f>'تکمیل  شده به میلیون ریال'!O10</f>
        <v>72906574500</v>
      </c>
      <c r="P60" s="4"/>
    </row>
    <row r="61" spans="1:16" s="21" customFormat="1" ht="21.75">
      <c r="A61" s="13" t="str">
        <f>'تکمیل  شده به میلیون ریال'!A11</f>
        <v>اداری وتجاری  عتیق</v>
      </c>
      <c r="B61" s="13" t="str">
        <f>'تکمیل  شده به میلیون ریال'!B11</f>
        <v>تهران</v>
      </c>
      <c r="C61" s="13" t="str">
        <f>'تکمیل  شده به میلیون ریال'!C11</f>
        <v>اداری-تجاری</v>
      </c>
      <c r="D61" s="13">
        <f>'تکمیل  شده به میلیون ریال'!D11</f>
        <v>22</v>
      </c>
      <c r="E61" s="13">
        <f>'تکمیل  شده به میلیون ریال'!E11</f>
        <v>788</v>
      </c>
      <c r="F61" s="44">
        <f>'تکمیل  شده به میلیون ریال'!F11</f>
        <v>0.68669999999999998</v>
      </c>
      <c r="G61" s="16">
        <f>'تکمیل  شده به میلیون ریال'!G11</f>
        <v>59854059003.585709</v>
      </c>
      <c r="H61" s="16">
        <f>'تکمیل  شده به میلیون ریال'!H11</f>
        <v>24569186996.414291</v>
      </c>
      <c r="I61" s="16">
        <f>'تکمیل  شده به میلیون ریال'!I11</f>
        <v>84423246000</v>
      </c>
      <c r="J61" s="13">
        <f>'تکمیل  شده به میلیون ریال'!J11</f>
        <v>0</v>
      </c>
      <c r="K61" s="16">
        <f>'تکمیل  شده به میلیون ریال'!K11</f>
        <v>0</v>
      </c>
      <c r="L61" s="44">
        <f>'تکمیل  شده به میلیون ریال'!L11</f>
        <v>0.68886067201681422</v>
      </c>
      <c r="M61" s="16">
        <f>'تکمیل  شده به میلیون ریال'!M11</f>
        <v>60026367395.02626</v>
      </c>
      <c r="N61" s="16">
        <f>'تکمیل  شده به میلیون ریال'!N11</f>
        <v>24396878604.97374</v>
      </c>
      <c r="O61" s="16">
        <f>'تکمیل  شده به میلیون ریال'!O11</f>
        <v>84423246000</v>
      </c>
      <c r="P61" s="4"/>
    </row>
    <row r="62" spans="1:16" s="21" customFormat="1" ht="43.5">
      <c r="A62" s="13" t="str">
        <f>'تکمیل  شده به میلیون ریال'!A12</f>
        <v xml:space="preserve"> اداری وتجاری سپهر تهرانپارس</v>
      </c>
      <c r="B62" s="13" t="str">
        <f>'تکمیل  شده به میلیون ریال'!B12</f>
        <v>تهران</v>
      </c>
      <c r="C62" s="13" t="str">
        <f>'تکمیل  شده به میلیون ریال'!C12</f>
        <v>اداری وتجاری</v>
      </c>
      <c r="D62" s="13">
        <f>'تکمیل  شده به میلیون ریال'!D12</f>
        <v>33</v>
      </c>
      <c r="E62" s="13">
        <f>'تکمیل  شده به میلیون ریال'!E12</f>
        <v>3164</v>
      </c>
      <c r="F62" s="44">
        <f>'تکمیل  شده به میلیون ریال'!F12</f>
        <v>0.37659999999999999</v>
      </c>
      <c r="G62" s="16">
        <f>'تکمیل  شده به میلیون ریال'!G12</f>
        <v>511675122269.40021</v>
      </c>
      <c r="H62" s="16">
        <f>'تکمیل  شده به میلیون ریال'!H12</f>
        <v>12416123730.599792</v>
      </c>
      <c r="I62" s="16">
        <f>'تکمیل  شده به میلیون ریال'!I12</f>
        <v>524091246000</v>
      </c>
      <c r="J62" s="13">
        <f>'تکمیل  شده به میلیون ریال'!J12</f>
        <v>0</v>
      </c>
      <c r="K62" s="16">
        <f>'تکمیل  شده به میلیون ریال'!K12</f>
        <v>0</v>
      </c>
      <c r="L62" s="44">
        <f>'تکمیل  شده به میلیون ریال'!L12</f>
        <v>0.37719999999999998</v>
      </c>
      <c r="M62" s="16">
        <f>'تکمیل  شده به میلیون ریال'!M12</f>
        <v>511724443329.33344</v>
      </c>
      <c r="N62" s="16">
        <f>'تکمیل  شده به میلیون ریال'!N12</f>
        <v>12366802670.666565</v>
      </c>
      <c r="O62" s="16">
        <f>'تکمیل  شده به میلیون ریال'!O12</f>
        <v>524091246000</v>
      </c>
      <c r="P62" s="4"/>
    </row>
    <row r="63" spans="1:16" s="21" customFormat="1" ht="43.5">
      <c r="A63" s="13" t="str">
        <f>'تکمیل  شده به میلیون ریال'!A13</f>
        <v xml:space="preserve">پروژه مسکونی ویلایی ساحل کلارآباد </v>
      </c>
      <c r="B63" s="13" t="str">
        <f>'تکمیل  شده به میلیون ریال'!B13</f>
        <v>شمال</v>
      </c>
      <c r="C63" s="13" t="str">
        <f>'تکمیل  شده به میلیون ریال'!C13</f>
        <v>ویلایی
مسکونی</v>
      </c>
      <c r="D63" s="13">
        <f>'تکمیل  شده به میلیون ریال'!D13</f>
        <v>49</v>
      </c>
      <c r="E63" s="13">
        <f>'تکمیل  شده به میلیون ریال'!E13</f>
        <v>30009</v>
      </c>
      <c r="F63" s="44">
        <f>'تکمیل  شده به میلیون ریال'!F13</f>
        <v>0.14099999999999999</v>
      </c>
      <c r="G63" s="16">
        <f>'تکمیل  شده به میلیون ریال'!G13</f>
        <v>165824560005.15921</v>
      </c>
      <c r="H63" s="16">
        <f>'تکمیل  شده به میلیون ریال'!H13</f>
        <v>407516439994.84082</v>
      </c>
      <c r="I63" s="16">
        <f>'تکمیل  شده به میلیون ریال'!I13</f>
        <v>573341000000</v>
      </c>
      <c r="J63" s="13">
        <f>'تکمیل  شده به میلیون ریال'!J13</f>
        <v>0</v>
      </c>
      <c r="K63" s="16">
        <f>'تکمیل  شده به میلیون ریال'!K13</f>
        <v>0</v>
      </c>
      <c r="L63" s="44">
        <f>'تکمیل  شده به میلیون ریال'!L13</f>
        <v>0.14099999999999999</v>
      </c>
      <c r="M63" s="16">
        <f>'تکمیل  شده به میلیون ریال'!M13</f>
        <v>165974842863.38513</v>
      </c>
      <c r="N63" s="16">
        <f>'تکمیل  شده به میلیون ریال'!N13</f>
        <v>407366157136.61487</v>
      </c>
      <c r="O63" s="16">
        <f>'تکمیل  شده به میلیون ریال'!O13</f>
        <v>573341000000</v>
      </c>
      <c r="P63" s="4"/>
    </row>
    <row r="64" spans="1:16" s="21" customFormat="1" ht="21.75">
      <c r="A64" s="13" t="str">
        <f>'تکمیل  شده به میلیون ریال'!A14</f>
        <v>رز پردیس - مشارکتی</v>
      </c>
      <c r="B64" s="13" t="str">
        <f>'تکمیل  شده به میلیون ریال'!B14</f>
        <v>پردیس</v>
      </c>
      <c r="C64" s="13" t="str">
        <f>'تکمیل  شده به میلیون ریال'!C14</f>
        <v>مسکونی</v>
      </c>
      <c r="D64" s="13">
        <f>'تکمیل  شده به میلیون ریال'!D14</f>
        <v>21</v>
      </c>
      <c r="E64" s="13">
        <f>'تکمیل  شده به میلیون ریال'!E14</f>
        <v>1612</v>
      </c>
      <c r="F64" s="44">
        <f>'تکمیل  شده به میلیون ریال'!F14</f>
        <v>0.99009999999999998</v>
      </c>
      <c r="G64" s="16">
        <f>'تکمیل  شده به میلیون ریال'!G14</f>
        <v>10199397057.098602</v>
      </c>
      <c r="H64" s="16">
        <f>'تکمیل  شده به میلیون ریال'!H14</f>
        <v>997125163.90139771</v>
      </c>
      <c r="I64" s="16">
        <f>'تکمیل  شده به میلیون ریال'!I14</f>
        <v>11196522221</v>
      </c>
      <c r="J64" s="13">
        <f>'تکمیل  شده به میلیون ریال'!J14</f>
        <v>0</v>
      </c>
      <c r="K64" s="16">
        <f>'تکمیل  شده به میلیون ریال'!K14</f>
        <v>0</v>
      </c>
      <c r="L64" s="44">
        <f>'تکمیل  شده به میلیون ریال'!L14</f>
        <v>0.99009999999999998</v>
      </c>
      <c r="M64" s="16">
        <f>'تکمیل  شده به میلیون ریال'!M14</f>
        <v>10220200869.337463</v>
      </c>
      <c r="N64" s="16">
        <f>'تکمیل  شده به میلیون ریال'!N14</f>
        <v>976321351.66253662</v>
      </c>
      <c r="O64" s="16">
        <f>'تکمیل  شده به میلیون ریال'!O14</f>
        <v>11196522221</v>
      </c>
      <c r="P64" s="4"/>
    </row>
    <row r="65" spans="1:16" s="21" customFormat="1" ht="21.75">
      <c r="A65" s="13" t="str">
        <f>'تکمیل  شده به میلیون ریال'!A15</f>
        <v>پونه پردیس  - مشارکتی</v>
      </c>
      <c r="B65" s="13" t="str">
        <f>'تکمیل  شده به میلیون ریال'!B15</f>
        <v>پردیس</v>
      </c>
      <c r="C65" s="13" t="str">
        <f>'تکمیل  شده به میلیون ریال'!C15</f>
        <v>مسکونی</v>
      </c>
      <c r="D65" s="13">
        <f>'تکمیل  شده به میلیون ریال'!D15</f>
        <v>37</v>
      </c>
      <c r="E65" s="13">
        <f>'تکمیل  شده به میلیون ریال'!E15</f>
        <v>2982.84</v>
      </c>
      <c r="F65" s="44">
        <f>'تکمیل  شده به میلیون ریال'!F15</f>
        <v>0.75019999999999998</v>
      </c>
      <c r="G65" s="16">
        <f>'تکمیل  شده به میلیون ریال'!G15</f>
        <v>19213882103.782059</v>
      </c>
      <c r="H65" s="16">
        <f>'تکمیل  شده به میلیون ریال'!H15</f>
        <v>39655384.217941284</v>
      </c>
      <c r="I65" s="16">
        <f>'تکمیل  شده به میلیون ریال'!I15</f>
        <v>19253537488</v>
      </c>
      <c r="J65" s="13">
        <f>'تکمیل  شده به میلیون ریال'!J15</f>
        <v>0</v>
      </c>
      <c r="K65" s="16">
        <f>'تکمیل  شده به میلیون ریال'!K15</f>
        <v>76591491.802480698</v>
      </c>
      <c r="L65" s="44">
        <f>'تکمیل  شده به میلیون ریال'!L15</f>
        <v>0.754</v>
      </c>
      <c r="M65" s="16">
        <f>'تکمیل  شده به میلیون ریال'!M15</f>
        <v>19248243682.908443</v>
      </c>
      <c r="N65" s="16">
        <f>'تکمیل  شده به میلیون ریال'!N15</f>
        <v>5293805.0915565491</v>
      </c>
      <c r="O65" s="16">
        <f>'تکمیل  شده به میلیون ریال'!O15</f>
        <v>19253537488</v>
      </c>
      <c r="P65" s="4"/>
    </row>
    <row r="66" spans="1:16" s="21" customFormat="1" ht="21.75">
      <c r="A66" s="13" t="str">
        <f>'تکمیل  شده به میلیون ریال'!A16</f>
        <v>گل یخ پردیس  - مشارکتی</v>
      </c>
      <c r="B66" s="13" t="str">
        <f>'تکمیل  شده به میلیون ریال'!B16</f>
        <v>پردیس</v>
      </c>
      <c r="C66" s="13" t="str">
        <f>'تکمیل  شده به میلیون ریال'!C16</f>
        <v>مسکونی</v>
      </c>
      <c r="D66" s="13">
        <f>'تکمیل  شده به میلیون ریال'!D16</f>
        <v>30</v>
      </c>
      <c r="E66" s="13">
        <f>'تکمیل  شده به میلیون ریال'!E16</f>
        <v>2278</v>
      </c>
      <c r="F66" s="44">
        <f>'تکمیل  شده به میلیون ریال'!F16</f>
        <v>0.995</v>
      </c>
      <c r="G66" s="16">
        <f>'تکمیل  شده به میلیون ریال'!G16</f>
        <v>14420463562.335432</v>
      </c>
      <c r="H66" s="16">
        <f>'تکمیل  شده به میلیون ریال'!H16</f>
        <v>2045046585.6645679</v>
      </c>
      <c r="I66" s="16">
        <f>'تکمیل  شده به میلیون ریال'!I16</f>
        <v>16465510148</v>
      </c>
      <c r="J66" s="13">
        <f>'تکمیل  شده به میلیون ریال'!J16</f>
        <v>0</v>
      </c>
      <c r="K66" s="16">
        <f>'تکمیل  شده به میلیون ریال'!K16</f>
        <v>0</v>
      </c>
      <c r="L66" s="44">
        <f>'تکمیل  شده به میلیون ریال'!L16</f>
        <v>0.99819999999999998</v>
      </c>
      <c r="M66" s="16">
        <f>'تکمیل  شده به میلیون ریال'!M16</f>
        <v>14470538434.853264</v>
      </c>
      <c r="N66" s="16">
        <f>'تکمیل  شده به میلیون ریال'!N16</f>
        <v>1994971713.1467361</v>
      </c>
      <c r="O66" s="16">
        <f>'تکمیل  شده به میلیون ریال'!O16</f>
        <v>16465510148</v>
      </c>
      <c r="P66" s="4"/>
    </row>
    <row r="67" spans="1:16" s="21" customFormat="1" ht="21.75">
      <c r="A67" s="13" t="str">
        <f>'تکمیل  شده به میلیون ریال'!A17</f>
        <v>سپید 1  - مشارکتی</v>
      </c>
      <c r="B67" s="13" t="str">
        <f>'تکمیل  شده به میلیون ریال'!B17</f>
        <v>پردیس</v>
      </c>
      <c r="C67" s="13" t="str">
        <f>'تکمیل  شده به میلیون ریال'!C17</f>
        <v>تجاری</v>
      </c>
      <c r="D67" s="13">
        <f>'تکمیل  شده به میلیون ریال'!D17</f>
        <v>4</v>
      </c>
      <c r="E67" s="13">
        <f>'تکمیل  شده به میلیون ریال'!E17</f>
        <v>343.26</v>
      </c>
      <c r="F67" s="44">
        <f>'تکمیل  شده به میلیون ریال'!F17</f>
        <v>1</v>
      </c>
      <c r="G67" s="16">
        <f>'تکمیل  شده به میلیون ریال'!G17</f>
        <v>13087972057</v>
      </c>
      <c r="H67" s="16">
        <f>'تکمیل  شده به میلیون ریال'!H17</f>
        <v>1153456577</v>
      </c>
      <c r="I67" s="16">
        <f>'تکمیل  شده به میلیون ریال'!I17</f>
        <v>14241428634</v>
      </c>
      <c r="J67" s="13">
        <f>'تکمیل  شده به میلیون ریال'!J17</f>
        <v>0</v>
      </c>
      <c r="K67" s="16">
        <f>'تکمیل  شده به میلیون ریال'!K17</f>
        <v>0</v>
      </c>
      <c r="L67" s="44">
        <f>'تکمیل  شده به میلیون ریال'!L17</f>
        <v>1</v>
      </c>
      <c r="M67" s="16">
        <f>'تکمیل  شده به میلیون ریال'!M17</f>
        <v>13095311031</v>
      </c>
      <c r="N67" s="16">
        <f>'تکمیل  شده به میلیون ریال'!N17</f>
        <v>1146117603</v>
      </c>
      <c r="O67" s="16">
        <f>'تکمیل  شده به میلیون ریال'!O17</f>
        <v>14241428634</v>
      </c>
      <c r="P67" s="4"/>
    </row>
    <row r="68" spans="1:16" s="21" customFormat="1" ht="21.75">
      <c r="A68" s="13" t="str">
        <f>'تکمیل  شده به میلیون ریال'!A18</f>
        <v>سپید2  - مشارکتی</v>
      </c>
      <c r="B68" s="13" t="str">
        <f>'تکمیل  شده به میلیون ریال'!B18</f>
        <v>پردیس</v>
      </c>
      <c r="C68" s="13" t="str">
        <f>'تکمیل  شده به میلیون ریال'!C18</f>
        <v>تجاری</v>
      </c>
      <c r="D68" s="13">
        <f>'تکمیل  شده به میلیون ریال'!D18</f>
        <v>19</v>
      </c>
      <c r="E68" s="13">
        <f>'تکمیل  شده به میلیون ریال'!E18</f>
        <v>857.32</v>
      </c>
      <c r="F68" s="44">
        <f>'تکمیل  شده به میلیون ریال'!F18</f>
        <v>0.95789999999999997</v>
      </c>
      <c r="G68" s="16">
        <f>'تکمیل  شده به میلیون ریال'!G18</f>
        <v>18471914461.627724</v>
      </c>
      <c r="H68" s="16">
        <f>'تکمیل  شده به میلیون ریال'!H18</f>
        <v>971085538.37227631</v>
      </c>
      <c r="I68" s="16">
        <f>'تکمیل  شده به میلیون ریال'!I18</f>
        <v>19443000000</v>
      </c>
      <c r="J68" s="13">
        <f>'تکمیل  شده به میلیون ریال'!J18</f>
        <v>0</v>
      </c>
      <c r="K68" s="16">
        <f>'تکمیل  شده به میلیون ریال'!K18</f>
        <v>0</v>
      </c>
      <c r="L68" s="44">
        <f>'تکمیل  شده به میلیون ریال'!L18</f>
        <v>0.99009999999999998</v>
      </c>
      <c r="M68" s="16">
        <f>'تکمیل  شده به میلیون ریال'!M18</f>
        <v>18464337669.093029</v>
      </c>
      <c r="N68" s="16">
        <f>'تکمیل  شده به میلیون ریال'!N18</f>
        <v>978662330.90697098</v>
      </c>
      <c r="O68" s="16">
        <f>'تکمیل  شده به میلیون ریال'!O18</f>
        <v>19443000000</v>
      </c>
      <c r="P68" s="4"/>
    </row>
    <row r="69" spans="1:16" s="21" customFormat="1" ht="21.75">
      <c r="A69" s="13" t="str">
        <f>'تکمیل  شده به میلیون ریال'!A19</f>
        <v>نیلوفر 2  - مشارکتی</v>
      </c>
      <c r="B69" s="13" t="str">
        <f>'تکمیل  شده به میلیون ریال'!B19</f>
        <v>پردیس</v>
      </c>
      <c r="C69" s="13" t="str">
        <f>'تکمیل  شده به میلیون ریال'!C19</f>
        <v>مسکونی</v>
      </c>
      <c r="D69" s="13">
        <f>'تکمیل  شده به میلیون ریال'!D19</f>
        <v>22</v>
      </c>
      <c r="E69" s="13">
        <f>'تکمیل  شده به میلیون ریال'!E19</f>
        <v>2429</v>
      </c>
      <c r="F69" s="44">
        <f>'تکمیل  شده به میلیون ریال'!F19</f>
        <v>1</v>
      </c>
      <c r="G69" s="16">
        <f>'تکمیل  شده به میلیون ریال'!G19</f>
        <v>9616080208</v>
      </c>
      <c r="H69" s="16">
        <f>'تکمیل  شده به میلیون ریال'!H19</f>
        <v>0</v>
      </c>
      <c r="I69" s="16">
        <f>'تکمیل  شده به میلیون ریال'!I19</f>
        <v>9616080208</v>
      </c>
      <c r="J69" s="13">
        <f>'تکمیل  شده به میلیون ریال'!J19</f>
        <v>0</v>
      </c>
      <c r="K69" s="16">
        <f>'تکمیل  شده به میلیون ریال'!K19</f>
        <v>0</v>
      </c>
      <c r="L69" s="44">
        <f>'تکمیل  شده به میلیون ریال'!L19</f>
        <v>1</v>
      </c>
      <c r="M69" s="16">
        <f>'تکمیل  شده به میلیون ریال'!M19</f>
        <v>9616080208</v>
      </c>
      <c r="N69" s="16">
        <f>'تکمیل  شده به میلیون ریال'!N19</f>
        <v>0</v>
      </c>
      <c r="O69" s="16">
        <f>'تکمیل  شده به میلیون ریال'!O19</f>
        <v>9616080208</v>
      </c>
      <c r="P69" s="4"/>
    </row>
    <row r="70" spans="1:16" s="21" customFormat="1" ht="21.75">
      <c r="A70" s="13" t="str">
        <f>'تکمیل  شده به میلیون ریال'!A20</f>
        <v>نیلوفر1  - مشارکتی</v>
      </c>
      <c r="B70" s="13" t="str">
        <f>'تکمیل  شده به میلیون ریال'!B20</f>
        <v>پردیس</v>
      </c>
      <c r="C70" s="13" t="str">
        <f>'تکمیل  شده به میلیون ریال'!C20</f>
        <v>مسکونی</v>
      </c>
      <c r="D70" s="13">
        <f>'تکمیل  شده به میلیون ریال'!D20</f>
        <v>200</v>
      </c>
      <c r="E70" s="13">
        <f>'تکمیل  شده به میلیون ریال'!E20</f>
        <v>15069</v>
      </c>
      <c r="F70" s="44">
        <f>'تکمیل  شده به میلیون ریال'!F20</f>
        <v>0.36359999999999998</v>
      </c>
      <c r="G70" s="16">
        <f>'تکمیل  شده به میلیون ریال'!G20</f>
        <v>96378945457.157333</v>
      </c>
      <c r="H70" s="16">
        <f>'تکمیل  شده به میلیون ریال'!H20</f>
        <v>155682054542.84265</v>
      </c>
      <c r="I70" s="16">
        <f>'تکمیل  شده به میلیون ریال'!I20</f>
        <v>252061000000</v>
      </c>
      <c r="J70" s="13">
        <f>'تکمیل  شده به میلیون ریال'!J20</f>
        <v>0</v>
      </c>
      <c r="K70" s="16">
        <f>'تکمیل  شده به میلیون ریال'!K20</f>
        <v>700437983.81694031</v>
      </c>
      <c r="L70" s="44">
        <f>'تکمیل  شده به میلیون ریال'!L20</f>
        <v>0.37045327014089852</v>
      </c>
      <c r="M70" s="16">
        <f>'تکمیل  شده به میلیون ریال'!M20</f>
        <v>98047608366.734589</v>
      </c>
      <c r="N70" s="16">
        <f>'تکمیل  شده به میلیون ریال'!N20</f>
        <v>154013391633.26541</v>
      </c>
      <c r="O70" s="16">
        <f>'تکمیل  شده به میلیون ریال'!O20</f>
        <v>252061000000</v>
      </c>
      <c r="P70" s="4"/>
    </row>
    <row r="71" spans="1:16" s="21" customFormat="1" ht="21.75">
      <c r="A71" s="13" t="str">
        <f>'تکمیل  شده به میلیون ریال'!A21</f>
        <v>تجاری امید - مشارکتی</v>
      </c>
      <c r="B71" s="13" t="str">
        <f>'تکمیل  شده به میلیون ریال'!B21</f>
        <v>پردیس</v>
      </c>
      <c r="C71" s="13" t="str">
        <f>'تکمیل  شده به میلیون ریال'!C21</f>
        <v>تجاری</v>
      </c>
      <c r="D71" s="13">
        <f>'تکمیل  شده به میلیون ریال'!D21</f>
        <v>21</v>
      </c>
      <c r="E71" s="13">
        <f>'تکمیل  شده به میلیون ریال'!E21</f>
        <v>799</v>
      </c>
      <c r="F71" s="44">
        <f>'تکمیل  شده به میلیون ریال'!F21</f>
        <v>1</v>
      </c>
      <c r="G71" s="16">
        <f>'تکمیل  شده به میلیون ریال'!G21</f>
        <v>4006045039</v>
      </c>
      <c r="H71" s="16">
        <f>'تکمیل  شده به میلیون ریال'!H21</f>
        <v>0</v>
      </c>
      <c r="I71" s="16">
        <f>'تکمیل  شده به میلیون ریال'!I21</f>
        <v>4006045039</v>
      </c>
      <c r="J71" s="13">
        <f>'تکمیل  شده به میلیون ریال'!J21</f>
        <v>0</v>
      </c>
      <c r="K71" s="16">
        <f>'تکمیل  شده به میلیون ریال'!K21</f>
        <v>0</v>
      </c>
      <c r="L71" s="44">
        <f>'تکمیل  شده به میلیون ریال'!L21</f>
        <v>1</v>
      </c>
      <c r="M71" s="16">
        <f>'تکمیل  شده به میلیون ریال'!M21</f>
        <v>4006045039</v>
      </c>
      <c r="N71" s="16">
        <f>'تکمیل  شده به میلیون ریال'!N21</f>
        <v>0</v>
      </c>
      <c r="O71" s="16">
        <f>'تکمیل  شده به میلیون ریال'!O21</f>
        <v>4006045039</v>
      </c>
      <c r="P71" s="4"/>
    </row>
    <row r="72" spans="1:16" s="21" customFormat="1" ht="43.5">
      <c r="A72" s="13" t="str">
        <f>'تکمیل  شده به میلیون ریال'!A22</f>
        <v>پروژه ویلایی تجاری آفتاب رویان</v>
      </c>
      <c r="B72" s="13" t="str">
        <f>'تکمیل  شده به میلیون ریال'!B22</f>
        <v>پردیس</v>
      </c>
      <c r="C72" s="13" t="str">
        <f>'تکمیل  شده به میلیون ریال'!C22</f>
        <v>ویلایی وتجاری</v>
      </c>
      <c r="D72" s="13">
        <f>'تکمیل  شده به میلیون ریال'!D22</f>
        <v>67</v>
      </c>
      <c r="E72" s="13">
        <f>'تکمیل  شده به میلیون ریال'!E22</f>
        <v>21867</v>
      </c>
      <c r="F72" s="44">
        <f>'تکمیل  شده به میلیون ریال'!F22</f>
        <v>0.1113</v>
      </c>
      <c r="G72" s="16">
        <f>'تکمیل  شده به میلیون ریال'!G22</f>
        <v>111009023412.85138</v>
      </c>
      <c r="H72" s="16">
        <f>'تکمیل  شده به میلیون ریال'!H22</f>
        <v>367270967463.14862</v>
      </c>
      <c r="I72" s="16">
        <f>'تکمیل  شده به میلیون ریال'!I22</f>
        <v>478279990876</v>
      </c>
      <c r="J72" s="13">
        <f>'تکمیل  شده به میلیون ریال'!J22</f>
        <v>0</v>
      </c>
      <c r="K72" s="16">
        <f>'تکمیل  شده به میلیون ریال'!K22</f>
        <v>0</v>
      </c>
      <c r="L72" s="44">
        <f>'تکمیل  شده به میلیون ریال'!L22</f>
        <v>0.11271284067343119</v>
      </c>
      <c r="M72" s="16">
        <f>'تکمیل  شده به میلیون ریال'!M22</f>
        <v>111581961765.12369</v>
      </c>
      <c r="N72" s="16">
        <f>'تکمیل  شده به میلیون ریال'!N22</f>
        <v>366698029110.87634</v>
      </c>
      <c r="O72" s="16">
        <f>'تکمیل  شده به میلیون ریال'!O22</f>
        <v>478279990876</v>
      </c>
      <c r="P72" s="4"/>
    </row>
    <row r="73" spans="1:16" s="21" customFormat="1" ht="21.75">
      <c r="A73" s="13" t="str">
        <f>'تکمیل  شده به میلیون ریال'!A23</f>
        <v>ویلایی سروستان مشارکتی</v>
      </c>
      <c r="B73" s="13" t="str">
        <f>'تکمیل  شده به میلیون ریال'!B23</f>
        <v>پردیس</v>
      </c>
      <c r="C73" s="13" t="str">
        <f>'تکمیل  شده به میلیون ریال'!C23</f>
        <v>ویلایی</v>
      </c>
      <c r="D73" s="13">
        <f>'تکمیل  شده به میلیون ریال'!D23</f>
        <v>40</v>
      </c>
      <c r="E73" s="13">
        <f>'تکمیل  شده به میلیون ریال'!E23</f>
        <v>7025</v>
      </c>
      <c r="F73" s="44">
        <f>'تکمیل  شده به میلیون ریال'!F23</f>
        <v>0.82199999999999995</v>
      </c>
      <c r="G73" s="16">
        <f>'تکمیل  شده به میلیون ریال'!G23</f>
        <v>17883934015.269009</v>
      </c>
      <c r="H73" s="16">
        <f>'تکمیل  شده به میلیون ریال'!H23</f>
        <v>304212424.73099136</v>
      </c>
      <c r="I73" s="16">
        <f>'تکمیل  شده به میلیون ریال'!I23</f>
        <v>18188146440</v>
      </c>
      <c r="J73" s="13">
        <f>'تکمیل  شده به میلیون ریال'!J23</f>
        <v>0</v>
      </c>
      <c r="K73" s="16">
        <f>'تکمیل  شده به میلیون ریال'!K23</f>
        <v>24446318.688955307</v>
      </c>
      <c r="L73" s="44">
        <f>'تکمیل  شده به میلیون ریال'!L23</f>
        <v>0.83</v>
      </c>
      <c r="M73" s="16">
        <f>'تکمیل  شده به میلیون ریال'!M23</f>
        <v>18129628496.157124</v>
      </c>
      <c r="N73" s="16">
        <f>'تکمیل  شده به میلیون ریال'!N23</f>
        <v>58517943.842876434</v>
      </c>
      <c r="O73" s="16">
        <f>'تکمیل  شده به میلیون ریال'!O23</f>
        <v>18188146440</v>
      </c>
      <c r="P73" s="4"/>
    </row>
    <row r="74" spans="1:16" s="21" customFormat="1" ht="43.5">
      <c r="A74" s="13" t="str">
        <f>'تکمیل  شده به میلیون ریال'!A24</f>
        <v>پردیس ترنج شاهین شمالی  - مشارکتی</v>
      </c>
      <c r="B74" s="13" t="str">
        <f>'تکمیل  شده به میلیون ریال'!B24</f>
        <v>تهران</v>
      </c>
      <c r="C74" s="13">
        <f>'تکمیل  شده به میلیون ریال'!C24</f>
        <v>0</v>
      </c>
      <c r="D74" s="13">
        <f>'تکمیل  شده به میلیون ریال'!D24</f>
        <v>60</v>
      </c>
      <c r="E74" s="13">
        <f>'تکمیل  شده به میلیون ریال'!E24</f>
        <v>9214</v>
      </c>
      <c r="F74" s="44">
        <f>'تکمیل  شده به میلیون ریال'!F24</f>
        <v>0.1017</v>
      </c>
      <c r="G74" s="16">
        <f>'تکمیل  شده به میلیون ریال'!G24</f>
        <v>70007558700.200027</v>
      </c>
      <c r="H74" s="16">
        <f>'تکمیل  شده به میلیون ریال'!H24</f>
        <v>554721203467.79993</v>
      </c>
      <c r="I74" s="16">
        <f>'تکمیل  شده به میلیون ریال'!I24</f>
        <v>624728762168</v>
      </c>
      <c r="J74" s="13">
        <f>'تکمیل  شده به میلیون ریال'!J24</f>
        <v>0</v>
      </c>
      <c r="K74" s="16">
        <f>'تکمیل  شده به میلیون ریال'!K24</f>
        <v>0</v>
      </c>
      <c r="L74" s="44">
        <f>'تکمیل  شده به میلیون ریال'!L24</f>
        <v>0.1017</v>
      </c>
      <c r="M74" s="16">
        <f>'تکمیل  شده به میلیون ریال'!M24</f>
        <v>70175997280.966995</v>
      </c>
      <c r="N74" s="16">
        <f>'تکمیل  شده به میلیون ریال'!N24</f>
        <v>554552764887.03296</v>
      </c>
      <c r="O74" s="16">
        <f>'تکمیل  شده به میلیون ریال'!O24</f>
        <v>624728762168</v>
      </c>
      <c r="P74" s="4"/>
    </row>
    <row r="75" spans="1:16" s="21" customFormat="1" ht="43.5">
      <c r="A75" s="13" t="str">
        <f>'تکمیل  شده به میلیون ریال'!A25</f>
        <v>پروژه تجاری کوهسار-مشارکتی</v>
      </c>
      <c r="B75" s="13" t="str">
        <f>'تکمیل  شده به میلیون ریال'!B25</f>
        <v>پردیس</v>
      </c>
      <c r="C75" s="13">
        <f>'تکمیل  شده به میلیون ریال'!C25</f>
        <v>0</v>
      </c>
      <c r="D75" s="13">
        <f>'تکمیل  شده به میلیون ریال'!D25</f>
        <v>157</v>
      </c>
      <c r="E75" s="13">
        <f>'تکمیل  شده به میلیون ریال'!E25</f>
        <v>6350</v>
      </c>
      <c r="F75" s="44">
        <f>'تکمیل  شده به میلیون ریال'!F25</f>
        <v>0.20200000000000001</v>
      </c>
      <c r="G75" s="16">
        <f>'تکمیل  شده به میلیون ریال'!G25</f>
        <v>109273768293.99886</v>
      </c>
      <c r="H75" s="16">
        <f>'تکمیل  شده به میلیون ریال'!H25</f>
        <v>290726231706.00116</v>
      </c>
      <c r="I75" s="16">
        <f>'تکمیل  شده به میلیون ریال'!I25</f>
        <v>400000000000</v>
      </c>
      <c r="J75" s="13">
        <f>'تکمیل  شده به میلیون ریال'!J25</f>
        <v>0</v>
      </c>
      <c r="K75" s="16">
        <f>'تکمیل  شده به میلیون ریال'!K25</f>
        <v>0</v>
      </c>
      <c r="L75" s="44">
        <f>'تکمیل  شده به میلیون ریال'!L25</f>
        <v>0.20200000000000001</v>
      </c>
      <c r="M75" s="16">
        <f>'تکمیل  شده به میلیون ریال'!M25</f>
        <v>109420375500.51155</v>
      </c>
      <c r="N75" s="16">
        <f>'تکمیل  شده به میلیون ریال'!N25</f>
        <v>290579624499.48846</v>
      </c>
      <c r="O75" s="16">
        <f>'تکمیل  شده به میلیون ریال'!O25</f>
        <v>400000000000</v>
      </c>
      <c r="P75" s="4"/>
    </row>
    <row r="76" spans="1:16" s="21" customFormat="1" ht="21.75">
      <c r="A76" s="13" t="str">
        <f>'تکمیل  شده به میلیون ریال'!A27</f>
        <v>ویونا</v>
      </c>
      <c r="B76" s="13" t="str">
        <f>'تکمیل  شده به میلیون ریال'!B27</f>
        <v>پردیس</v>
      </c>
      <c r="C76" s="13" t="str">
        <f>'تکمیل  شده به میلیون ریال'!C27</f>
        <v>تجاری</v>
      </c>
      <c r="D76" s="13">
        <f>'تکمیل  شده به میلیون ریال'!D27</f>
        <v>18</v>
      </c>
      <c r="E76" s="13">
        <f>'تکمیل  شده به میلیون ریال'!E27</f>
        <v>597.82500000000005</v>
      </c>
      <c r="F76" s="44">
        <f>'تکمیل  شده به میلیون ریال'!F27</f>
        <v>1</v>
      </c>
      <c r="G76" s="16">
        <f>'تکمیل  شده به میلیون ریال'!G27</f>
        <v>4094000000</v>
      </c>
      <c r="H76" s="16">
        <f>'تکمیل  شده به میلیون ریال'!H27</f>
        <v>0</v>
      </c>
      <c r="I76" s="16">
        <f>'تکمیل  شده به میلیون ریال'!I27</f>
        <v>4094000000</v>
      </c>
      <c r="J76" s="13">
        <f>'تکمیل  شده به میلیون ریال'!J27</f>
        <v>0</v>
      </c>
      <c r="K76" s="16">
        <f>'تکمیل  شده به میلیون ریال'!K27</f>
        <v>0</v>
      </c>
      <c r="L76" s="44">
        <f>'تکمیل  شده به میلیون ریال'!L27</f>
        <v>1</v>
      </c>
      <c r="M76" s="16">
        <f>'تکمیل  شده به میلیون ریال'!M27</f>
        <v>4094000000</v>
      </c>
      <c r="N76" s="16">
        <f>'تکمیل  شده به میلیون ریال'!N27</f>
        <v>0</v>
      </c>
      <c r="O76" s="16">
        <f>'تکمیل  شده به میلیون ریال'!O27</f>
        <v>4094000000</v>
      </c>
      <c r="P76" s="4"/>
    </row>
    <row r="77" spans="1:16" s="21" customFormat="1" ht="21.75">
      <c r="A77" s="13" t="str">
        <f>'تکمیل  شده به میلیون ریال'!A28</f>
        <v>تجاری یاقوت</v>
      </c>
      <c r="B77" s="13" t="str">
        <f>'تکمیل  شده به میلیون ریال'!B28</f>
        <v>پردیس</v>
      </c>
      <c r="C77" s="13" t="str">
        <f>'تکمیل  شده به میلیون ریال'!C28</f>
        <v>تجاری</v>
      </c>
      <c r="D77" s="13">
        <f>'تکمیل  شده به میلیون ریال'!D28</f>
        <v>66</v>
      </c>
      <c r="E77" s="13">
        <f>'تکمیل  شده به میلیون ریال'!E28</f>
        <v>4423</v>
      </c>
      <c r="F77" s="44">
        <f>'تکمیل  شده به میلیون ریال'!F28</f>
        <v>0.99836148585088746</v>
      </c>
      <c r="G77" s="16">
        <f>'تکمیل  شده به میلیون ریال'!G28</f>
        <v>96962922240.069733</v>
      </c>
      <c r="H77" s="16">
        <f>'تکمیل  شده به میلیون ریال'!H28</f>
        <v>149394112.93026733</v>
      </c>
      <c r="I77" s="16">
        <f>'تکمیل  شده به میلیون ریال'!I28</f>
        <v>97112316353</v>
      </c>
      <c r="J77" s="13">
        <f>'تکمیل  شده به میلیون ریال'!J28</f>
        <v>0</v>
      </c>
      <c r="K77" s="16">
        <f>'تکمیل  شده به میلیون ریال'!K28</f>
        <v>0</v>
      </c>
      <c r="L77" s="44">
        <f>'تکمیل  شده به میلیون ریال'!L28</f>
        <v>0.99990000000000001</v>
      </c>
      <c r="M77" s="16">
        <f>'تکمیل  شده به میلیون ریال'!M28</f>
        <v>97098273597.537109</v>
      </c>
      <c r="N77" s="16">
        <f>'تکمیل  شده به میلیون ریال'!N28</f>
        <v>14042755.462890625</v>
      </c>
      <c r="O77" s="16">
        <f>'تکمیل  شده به میلیون ریال'!O28</f>
        <v>97112316353</v>
      </c>
      <c r="P77" s="4"/>
    </row>
    <row r="78" spans="1:16" s="21" customFormat="1" ht="21.75">
      <c r="A78" s="13" t="str">
        <f>'تکمیل  شده به میلیون ریال'!A29</f>
        <v xml:space="preserve"> مسکونی گلایل</v>
      </c>
      <c r="B78" s="13" t="str">
        <f>'تکمیل  شده به میلیون ریال'!B29</f>
        <v>پردیس</v>
      </c>
      <c r="C78" s="13" t="str">
        <f>'تکمیل  شده به میلیون ریال'!C29</f>
        <v>مسکونی</v>
      </c>
      <c r="D78" s="13">
        <f>'تکمیل  شده به میلیون ریال'!D29</f>
        <v>105</v>
      </c>
      <c r="E78" s="13">
        <f>'تکمیل  شده به میلیون ریال'!E29</f>
        <v>7863.99</v>
      </c>
      <c r="F78" s="44">
        <f>'تکمیل  شده به میلیون ریال'!F29</f>
        <v>0.93200000000000005</v>
      </c>
      <c r="G78" s="16">
        <f>'تکمیل  شده به میلیون ریال'!G29</f>
        <v>117221334285.17845</v>
      </c>
      <c r="H78" s="16">
        <f>'تکمیل  شده به میلیون ریال'!H29</f>
        <v>9233497819.8215485</v>
      </c>
      <c r="I78" s="16">
        <f>'تکمیل  شده به میلیون ریال'!I29</f>
        <v>126454832105</v>
      </c>
      <c r="J78" s="13">
        <f>'تکمیل  شده به میلیون ریال'!J29</f>
        <v>0</v>
      </c>
      <c r="K78" s="16">
        <f>'تکمیل  شده به میلیون ریال'!K29</f>
        <v>379549258.25149536</v>
      </c>
      <c r="L78" s="44">
        <f>'تکمیل  شده به میلیون ریال'!L29</f>
        <v>0.93500000000000005</v>
      </c>
      <c r="M78" s="16">
        <f>'تکمیل  شده به میلیون ریال'!M29</f>
        <v>117232731686.97554</v>
      </c>
      <c r="N78" s="16">
        <f>'تکمیل  شده به میلیون ریال'!N29</f>
        <v>9222100418.0244598</v>
      </c>
      <c r="O78" s="16">
        <f>'تکمیل  شده به میلیون ریال'!O29</f>
        <v>126454832105</v>
      </c>
      <c r="P78" s="4"/>
    </row>
    <row r="79" spans="1:16" s="21" customFormat="1" ht="21.75">
      <c r="A79" s="13" t="str">
        <f>'تکمیل  شده به میلیون ریال'!A30</f>
        <v>مسکونی یاسمن</v>
      </c>
      <c r="B79" s="13" t="str">
        <f>'تکمیل  شده به میلیون ریال'!B30</f>
        <v>پردیس</v>
      </c>
      <c r="C79" s="13" t="str">
        <f>'تکمیل  شده به میلیون ریال'!C30</f>
        <v>مسکونی</v>
      </c>
      <c r="D79" s="13">
        <f>'تکمیل  شده به میلیون ریال'!D30</f>
        <v>86</v>
      </c>
      <c r="E79" s="13">
        <f>'تکمیل  شده به میلیون ریال'!E30</f>
        <v>6438.8</v>
      </c>
      <c r="F79" s="44">
        <f>'تکمیل  شده به میلیون ریال'!F30</f>
        <v>0.98199999999999998</v>
      </c>
      <c r="G79" s="16">
        <f>'تکمیل  شده به میلیون ریال'!G30</f>
        <v>97682262656.595215</v>
      </c>
      <c r="H79" s="16">
        <f>'تکمیل  شده به میلیون ریال'!H30</f>
        <v>2450623575.4047852</v>
      </c>
      <c r="I79" s="16">
        <f>'تکمیل  شده به میلیون ریال'!I30</f>
        <v>100132886232</v>
      </c>
      <c r="J79" s="13">
        <f>'تکمیل  شده به میلیون ریال'!J30</f>
        <v>0</v>
      </c>
      <c r="K79" s="16">
        <f>'تکمیل  شده به میلیون ریال'!K30</f>
        <v>200271993.05703735</v>
      </c>
      <c r="L79" s="44">
        <f>'تکمیل  شده به میلیون ریال'!L30</f>
        <v>0.98399999999999999</v>
      </c>
      <c r="M79" s="16">
        <f>'تکمیل  شده به میلیون ریال'!M30</f>
        <v>100017239113.07315</v>
      </c>
      <c r="N79" s="16">
        <f>'تکمیل  شده به میلیون ریال'!N30</f>
        <v>115647118.92684937</v>
      </c>
      <c r="O79" s="16">
        <f>'تکمیل  شده به میلیون ریال'!O30</f>
        <v>100132886232</v>
      </c>
      <c r="P79" s="4"/>
    </row>
    <row r="80" spans="1:16" s="21" customFormat="1" ht="21.75">
      <c r="A80" s="13" t="str">
        <f>'تکمیل  شده به میلیون ریال'!A31</f>
        <v>تجاری آفتاب ومهتاب</v>
      </c>
      <c r="B80" s="13" t="str">
        <f>'تکمیل  شده به میلیون ریال'!B31</f>
        <v>پردیس</v>
      </c>
      <c r="C80" s="13" t="str">
        <f>'تکمیل  شده به میلیون ریال'!C31</f>
        <v>تجاری</v>
      </c>
      <c r="D80" s="13">
        <f>'تکمیل  شده به میلیون ریال'!D31</f>
        <v>22</v>
      </c>
      <c r="E80" s="13">
        <f>'تکمیل  شده به میلیون ریال'!E31</f>
        <v>800</v>
      </c>
      <c r="F80" s="44">
        <f>'تکمیل  شده به میلیون ریال'!F31</f>
        <v>1</v>
      </c>
      <c r="G80" s="16">
        <f>'تکمیل  شده به میلیون ریال'!G31</f>
        <v>8796977535</v>
      </c>
      <c r="H80" s="16">
        <f>'تکمیل  شده به میلیون ریال'!H31</f>
        <v>0</v>
      </c>
      <c r="I80" s="16">
        <f>'تکمیل  شده به میلیون ریال'!I31</f>
        <v>8796977535</v>
      </c>
      <c r="J80" s="13">
        <f>'تکمیل  شده به میلیون ریال'!J31</f>
        <v>0</v>
      </c>
      <c r="K80" s="16">
        <f>'تکمیل  شده به میلیون ریال'!K31</f>
        <v>0</v>
      </c>
      <c r="L80" s="44">
        <f>'تکمیل  شده به میلیون ریال'!L31</f>
        <v>1</v>
      </c>
      <c r="M80" s="16">
        <f>'تکمیل  شده به میلیون ریال'!M31</f>
        <v>8796977535</v>
      </c>
      <c r="N80" s="16">
        <f>'تکمیل  شده به میلیون ریال'!N31</f>
        <v>0</v>
      </c>
      <c r="O80" s="16">
        <f>'تکمیل  شده به میلیون ریال'!O31</f>
        <v>8796977535</v>
      </c>
      <c r="P80" s="4"/>
    </row>
    <row r="81" spans="1:16" s="21" customFormat="1" ht="21.75">
      <c r="A81" s="13" t="str">
        <f>'تکمیل  شده به میلیون ریال'!A32</f>
        <v>تجاری مروارید</v>
      </c>
      <c r="B81" s="13" t="str">
        <f>'تکمیل  شده به میلیون ریال'!B32</f>
        <v>پردیس</v>
      </c>
      <c r="C81" s="13" t="str">
        <f>'تکمیل  شده به میلیون ریال'!C32</f>
        <v>تجاری</v>
      </c>
      <c r="D81" s="13">
        <f>'تکمیل  شده به میلیون ریال'!D32</f>
        <v>99</v>
      </c>
      <c r="E81" s="13">
        <f>'تکمیل  شده به میلیون ریال'!E32</f>
        <v>4852.4800000000005</v>
      </c>
      <c r="F81" s="44">
        <f>'تکمیل  شده به میلیون ریال'!F32</f>
        <v>0.4088</v>
      </c>
      <c r="G81" s="16">
        <f>'تکمیل  شده به میلیون ریال'!G32</f>
        <v>131495666931.74304</v>
      </c>
      <c r="H81" s="16">
        <f>'تکمیل  شده به میلیون ریال'!H32</f>
        <v>154788969457.25696</v>
      </c>
      <c r="I81" s="16">
        <f>'تکمیل  شده به میلیون ریال'!I32</f>
        <v>286284636389</v>
      </c>
      <c r="J81" s="13">
        <f>'تکمیل  شده به میلیون ریال'!J32</f>
        <v>0</v>
      </c>
      <c r="K81" s="16">
        <f>'تکمیل  شده به میلیون ریال'!K32</f>
        <v>0</v>
      </c>
      <c r="L81" s="44">
        <f>'تکمیل  شده به میلیون ریال'!L32</f>
        <v>0.4088</v>
      </c>
      <c r="M81" s="16">
        <f>'تکمیل  شده به میلیون ریال'!M32</f>
        <v>131568996204.91905</v>
      </c>
      <c r="N81" s="16">
        <f>'تکمیل  شده به میلیون ریال'!N32</f>
        <v>154715640184.08093</v>
      </c>
      <c r="O81" s="16">
        <f>'تکمیل  شده به میلیون ریال'!O32</f>
        <v>286284636389</v>
      </c>
      <c r="P81" s="4"/>
    </row>
    <row r="82" spans="1:16" s="21" customFormat="1" ht="21.75">
      <c r="A82" s="13" t="str">
        <f>'تکمیل  شده به میلیون ریال'!A33</f>
        <v>مسکونی نگین</v>
      </c>
      <c r="B82" s="13" t="str">
        <f>'تکمیل  شده به میلیون ریال'!B33</f>
        <v>پردیس</v>
      </c>
      <c r="C82" s="13" t="str">
        <f>'تکمیل  شده به میلیون ریال'!C33</f>
        <v>مسکونی</v>
      </c>
      <c r="D82" s="13">
        <f>'تکمیل  شده به میلیون ریال'!D33</f>
        <v>168</v>
      </c>
      <c r="E82" s="13">
        <f>'تکمیل  شده به میلیون ریال'!E33</f>
        <v>15984.8</v>
      </c>
      <c r="F82" s="44">
        <f>'تکمیل  شده به میلیون ریال'!F33</f>
        <v>0.99990000000000001</v>
      </c>
      <c r="G82" s="16">
        <f>'تکمیل  شده به میلیون ریال'!G33</f>
        <v>215126949789.71149</v>
      </c>
      <c r="H82" s="16">
        <f>'تکمیل  شده به میلیون ریال'!H33</f>
        <v>17560890.288513184</v>
      </c>
      <c r="I82" s="16">
        <f>'تکمیل  شده به میلیون ریال'!I33</f>
        <v>215144510680</v>
      </c>
      <c r="J82" s="13">
        <f>'تکمیل  شده به میلیون ریال'!J33</f>
        <v>0</v>
      </c>
      <c r="K82" s="16">
        <f>'تکمیل  شده به میلیون ریال'!K33</f>
        <v>-737285837.00048828</v>
      </c>
      <c r="L82" s="44">
        <f>'تکمیل  شده به میلیون ریال'!L33</f>
        <v>0.99647372833393255</v>
      </c>
      <c r="M82" s="16">
        <f>'تکمیل  شده به میلیون ریال'!M33</f>
        <v>214409920200.97464</v>
      </c>
      <c r="N82" s="16">
        <f>'تکمیل  شده به میلیون ریال'!N33</f>
        <v>734590479.02536011</v>
      </c>
      <c r="O82" s="16">
        <f>'تکمیل  شده به میلیون ریال'!O33</f>
        <v>215144510680</v>
      </c>
      <c r="P82" s="4"/>
    </row>
    <row r="83" spans="1:16" s="21" customFormat="1" ht="21.75">
      <c r="A83" s="13" t="str">
        <f>'تکمیل  شده به میلیون ریال'!A34</f>
        <v>مهر 2621واحدی</v>
      </c>
      <c r="B83" s="13" t="str">
        <f>'تکمیل  شده به میلیون ریال'!B34</f>
        <v>پردیس</v>
      </c>
      <c r="C83" s="13" t="str">
        <f>'تکمیل  شده به میلیون ریال'!C34</f>
        <v>مسکونی</v>
      </c>
      <c r="D83" s="13">
        <f>'تکمیل  شده به میلیون ریال'!D34</f>
        <v>2621</v>
      </c>
      <c r="E83" s="13">
        <f>'تکمیل  شده به میلیون ریال'!E34</f>
        <v>240685</v>
      </c>
      <c r="F83" s="44">
        <f>'تکمیل  شده به میلیون ریال'!F34</f>
        <v>0.998</v>
      </c>
      <c r="G83" s="16">
        <f>'تکمیل  شده به میلیون ریال'!G34</f>
        <v>1222772902435</v>
      </c>
      <c r="H83" s="16">
        <f>'تکمیل  شده به میلیون ریال'!H34</f>
        <v>2307823632</v>
      </c>
      <c r="I83" s="16">
        <f>'تکمیل  شده به میلیون ریال'!I34</f>
        <v>1225080726067</v>
      </c>
      <c r="J83" s="13">
        <f>'تکمیل  شده به میلیون ریال'!J34</f>
        <v>0</v>
      </c>
      <c r="K83" s="16">
        <f>'تکمیل  شده به میلیون ریال'!K34</f>
        <v>0</v>
      </c>
      <c r="L83" s="44">
        <f>'تکمیل  شده به میلیون ریال'!L34</f>
        <v>0.99801701704583323</v>
      </c>
      <c r="M83" s="16">
        <f>'تکمیل  شده به میلیون ریال'!M34</f>
        <v>1222772902435</v>
      </c>
      <c r="N83" s="16">
        <f>'تکمیل  شده به میلیون ریال'!N34</f>
        <v>2307823632</v>
      </c>
      <c r="O83" s="16">
        <f>'تکمیل  شده به میلیون ریال'!O34</f>
        <v>1225080726067</v>
      </c>
      <c r="P83" s="4"/>
    </row>
    <row r="84" spans="1:16" s="21" customFormat="1" ht="21.75">
      <c r="A84" s="13" t="str">
        <f>'تکمیل  شده به میلیون ریال'!A35</f>
        <v>مهر3474 واحدی</v>
      </c>
      <c r="B84" s="13" t="str">
        <f>'تکمیل  شده به میلیون ریال'!B35</f>
        <v>پردیس</v>
      </c>
      <c r="C84" s="13" t="str">
        <f>'تکمیل  شده به میلیون ریال'!C35</f>
        <v>مسکونی</v>
      </c>
      <c r="D84" s="13">
        <f>'تکمیل  شده به میلیون ریال'!D35</f>
        <v>3474</v>
      </c>
      <c r="E84" s="13">
        <f>'تکمیل  شده به میلیون ریال'!E35</f>
        <v>340985</v>
      </c>
      <c r="F84" s="44">
        <f>'تکمیل  شده به میلیون ریال'!F35</f>
        <v>0.99650000000000005</v>
      </c>
      <c r="G84" s="16">
        <f>'تکمیل  شده به میلیون ریال'!G35</f>
        <v>1593882506249.5264</v>
      </c>
      <c r="H84" s="16">
        <f>'تکمیل  شده به میلیون ریال'!H35</f>
        <v>5314329599.4736328</v>
      </c>
      <c r="I84" s="16">
        <f>'تکمیل  شده به میلیون ریال'!I35</f>
        <v>1599196835849</v>
      </c>
      <c r="J84" s="13">
        <f>'تکمیل  شده به میلیون ریال'!J35</f>
        <v>0</v>
      </c>
      <c r="K84" s="16">
        <f>'تکمیل  شده به میلیون ریال'!K35</f>
        <v>240218840.80053711</v>
      </c>
      <c r="L84" s="44">
        <f>'تکمیل  شده به میلیون ریال'!L35</f>
        <v>0.99664194605434564</v>
      </c>
      <c r="M84" s="16">
        <f>'تکمیل  شده به میلیون ریال'!M35</f>
        <v>1594110048003.4609</v>
      </c>
      <c r="N84" s="16">
        <f>'تکمیل  شده به میلیون ریال'!N35</f>
        <v>5086787845.5390625</v>
      </c>
      <c r="O84" s="16">
        <f>'تکمیل  شده به میلیون ریال'!O35</f>
        <v>1599196835849</v>
      </c>
      <c r="P84" s="4"/>
    </row>
    <row r="85" spans="1:16" s="21" customFormat="1" ht="21.75">
      <c r="A85" s="13" t="str">
        <f>'تکمیل  شده به میلیون ریال'!A36</f>
        <v>فاز دو پارک سمنان</v>
      </c>
      <c r="B85" s="13" t="str">
        <f>'تکمیل  شده به میلیون ریال'!B36</f>
        <v xml:space="preserve">سمنان </v>
      </c>
      <c r="C85" s="13" t="str">
        <f>'تکمیل  شده به میلیون ریال'!C36</f>
        <v>مسکونی</v>
      </c>
      <c r="D85" s="13">
        <f>'تکمیل  شده به میلیون ریال'!D36</f>
        <v>55</v>
      </c>
      <c r="E85" s="13">
        <f>'تکمیل  شده به میلیون ریال'!E36</f>
        <v>4855</v>
      </c>
      <c r="F85" s="44">
        <f>'تکمیل  شده به میلیون ریال'!F36</f>
        <v>1</v>
      </c>
      <c r="G85" s="16">
        <f>'تکمیل  شده به میلیون ریال'!G36</f>
        <v>40225533038</v>
      </c>
      <c r="H85" s="16">
        <f>'تکمیل  شده به میلیون ریال'!H36</f>
        <v>0</v>
      </c>
      <c r="I85" s="16">
        <f>'تکمیل  شده به میلیون ریال'!I36</f>
        <v>40225533038</v>
      </c>
      <c r="J85" s="13">
        <f>'تکمیل  شده به میلیون ریال'!J36</f>
        <v>0</v>
      </c>
      <c r="K85" s="16">
        <f>'تکمیل  شده به میلیون ریال'!K36</f>
        <v>0</v>
      </c>
      <c r="L85" s="44">
        <f>'تکمیل  شده به میلیون ریال'!L36</f>
        <v>1</v>
      </c>
      <c r="M85" s="16">
        <f>'تکمیل  شده به میلیون ریال'!M36</f>
        <v>40225533038</v>
      </c>
      <c r="N85" s="16">
        <f>'تکمیل  شده به میلیون ریال'!N36</f>
        <v>0</v>
      </c>
      <c r="O85" s="16">
        <f>'تکمیل  شده به میلیون ریال'!O36</f>
        <v>40225533038</v>
      </c>
      <c r="P85" s="4"/>
    </row>
    <row r="86" spans="1:16" s="21" customFormat="1" ht="21.75">
      <c r="A86" s="13" t="str">
        <f>'تکمیل  شده به میلیون ریال'!A37</f>
        <v>فاز سه پارک تجاری سمنان</v>
      </c>
      <c r="B86" s="13" t="str">
        <f>'تکمیل  شده به میلیون ریال'!B37</f>
        <v xml:space="preserve">سمنان </v>
      </c>
      <c r="C86" s="13" t="str">
        <f>'تکمیل  شده به میلیون ریال'!C37</f>
        <v>تجاری</v>
      </c>
      <c r="D86" s="13">
        <f>'تکمیل  شده به میلیون ریال'!D37</f>
        <v>13</v>
      </c>
      <c r="E86" s="13">
        <f>'تکمیل  شده به میلیون ریال'!E37</f>
        <v>762.66</v>
      </c>
      <c r="F86" s="44">
        <f>'تکمیل  شده به میلیون ریال'!F37</f>
        <v>0.99990000000000001</v>
      </c>
      <c r="G86" s="16">
        <f>'تکمیل  شده به میلیون ریال'!G37</f>
        <v>7329491759</v>
      </c>
      <c r="H86" s="16">
        <f>'تکمیل  شده به میلیون ریال'!H37</f>
        <v>1061698</v>
      </c>
      <c r="I86" s="16">
        <f>'تکمیل  شده به میلیون ریال'!I37</f>
        <v>7330553457</v>
      </c>
      <c r="J86" s="13">
        <f>'تکمیل  شده به میلیون ریال'!J37</f>
        <v>0</v>
      </c>
      <c r="K86" s="16">
        <f>'تکمیل  شده به میلیون ریال'!K37</f>
        <v>0</v>
      </c>
      <c r="L86" s="44">
        <f>'تکمیل  شده به میلیون ریال'!L37</f>
        <v>0.99985159137898194</v>
      </c>
      <c r="M86" s="16">
        <f>'تکمیل  شده به میلیون ریال'!M37</f>
        <v>7329491759</v>
      </c>
      <c r="N86" s="16">
        <f>'تکمیل  شده به میلیون ریال'!N37</f>
        <v>1061698</v>
      </c>
      <c r="O86" s="16">
        <f>'تکمیل  شده به میلیون ریال'!O37</f>
        <v>7330553457</v>
      </c>
      <c r="P86" s="4"/>
    </row>
    <row r="87" spans="1:16" s="21" customFormat="1" ht="21.75">
      <c r="A87" s="13" t="str">
        <f>'تکمیل  شده به میلیون ریال'!A38</f>
        <v>فاز سه پارک اداری سمنان</v>
      </c>
      <c r="B87" s="13" t="str">
        <f>'تکمیل  شده به میلیون ریال'!B38</f>
        <v xml:space="preserve">سمنان </v>
      </c>
      <c r="C87" s="13" t="str">
        <f>'تکمیل  شده به میلیون ریال'!C38</f>
        <v>اداری</v>
      </c>
      <c r="D87" s="13">
        <f>'تکمیل  شده به میلیون ریال'!D38</f>
        <v>2</v>
      </c>
      <c r="E87" s="13">
        <f>'تکمیل  شده به میلیون ریال'!E38</f>
        <v>375.3</v>
      </c>
      <c r="F87" s="44">
        <f>'تکمیل  شده به میلیون ریال'!F38</f>
        <v>0.99360000000000004</v>
      </c>
      <c r="G87" s="16">
        <f>'تکمیل  شده به میلیون ریال'!G38</f>
        <v>3631081125</v>
      </c>
      <c r="H87" s="16">
        <f>'تکمیل  شده به میلیون ریال'!H38</f>
        <v>22872396</v>
      </c>
      <c r="I87" s="16">
        <f>'تکمیل  شده به میلیون ریال'!I38</f>
        <v>3653953521</v>
      </c>
      <c r="J87" s="13">
        <f>'تکمیل  شده به میلیون ریال'!J38</f>
        <v>0</v>
      </c>
      <c r="K87" s="16">
        <f>'تکمیل  شده به میلیون ریال'!K38</f>
        <v>0</v>
      </c>
      <c r="L87" s="44">
        <f>'تکمیل  شده به میلیون ریال'!L38</f>
        <v>0.99358504324001462</v>
      </c>
      <c r="M87" s="16">
        <f>'تکمیل  شده به میلیون ریال'!M38</f>
        <v>3631081125</v>
      </c>
      <c r="N87" s="16">
        <f>'تکمیل  شده به میلیون ریال'!N38</f>
        <v>22872396</v>
      </c>
      <c r="O87" s="16">
        <f>'تکمیل  شده به میلیون ریال'!O38</f>
        <v>3653953521</v>
      </c>
      <c r="P87" s="4"/>
    </row>
    <row r="88" spans="1:16" s="21" customFormat="1" ht="21.75">
      <c r="A88" s="13" t="str">
        <f>'تکمیل  شده به میلیون ریال'!A39</f>
        <v>تجاری  لادن  - مشارکتی</v>
      </c>
      <c r="B88" s="13" t="str">
        <f>'تکمیل  شده به میلیون ریال'!B39</f>
        <v xml:space="preserve">سمنان </v>
      </c>
      <c r="C88" s="13" t="str">
        <f>'تکمیل  شده به میلیون ریال'!C39</f>
        <v>تجاری</v>
      </c>
      <c r="D88" s="13">
        <f>'تکمیل  شده به میلیون ریال'!D39</f>
        <v>4.5999999999999996</v>
      </c>
      <c r="E88" s="13">
        <f>'تکمیل  شده به میلیون ریال'!E39</f>
        <v>138.43</v>
      </c>
      <c r="F88" s="44">
        <f>'تکمیل  شده به میلیون ریال'!F39</f>
        <v>1</v>
      </c>
      <c r="G88" s="16">
        <f>'تکمیل  شده به میلیون ریال'!G39</f>
        <v>521566211</v>
      </c>
      <c r="H88" s="16">
        <f>'تکمیل  شده به میلیون ریال'!H39</f>
        <v>0</v>
      </c>
      <c r="I88" s="16">
        <f>'تکمیل  شده به میلیون ریال'!I39</f>
        <v>521566211</v>
      </c>
      <c r="J88" s="13">
        <f>'تکمیل  شده به میلیون ریال'!J39</f>
        <v>0</v>
      </c>
      <c r="K88" s="16">
        <f>'تکمیل  شده به میلیون ریال'!K39</f>
        <v>0</v>
      </c>
      <c r="L88" s="44">
        <f>'تکمیل  شده به میلیون ریال'!L39</f>
        <v>1</v>
      </c>
      <c r="M88" s="16">
        <f>'تکمیل  شده به میلیون ریال'!M39</f>
        <v>521566211</v>
      </c>
      <c r="N88" s="16">
        <f>'تکمیل  شده به میلیون ریال'!N39</f>
        <v>0</v>
      </c>
      <c r="O88" s="16">
        <f>'تکمیل  شده به میلیون ریال'!O39</f>
        <v>521566211</v>
      </c>
      <c r="P88" s="4"/>
    </row>
    <row r="89" spans="1:16" s="21" customFormat="1" ht="21.75">
      <c r="A89" s="13" t="str">
        <f>'تکمیل  شده به میلیون ریال'!A40</f>
        <v>فاز سه پارک مسکونی سمنان</v>
      </c>
      <c r="B89" s="13" t="str">
        <f>'تکمیل  شده به میلیون ریال'!B40</f>
        <v xml:space="preserve">سمنان </v>
      </c>
      <c r="C89" s="13" t="str">
        <f>'تکمیل  شده به میلیون ریال'!C40</f>
        <v>مسکونی</v>
      </c>
      <c r="D89" s="13">
        <f>'تکمیل  شده به میلیون ریال'!D40</f>
        <v>19</v>
      </c>
      <c r="E89" s="13">
        <f>'تکمیل  شده به میلیون ریال'!E40</f>
        <v>1751.51</v>
      </c>
      <c r="F89" s="44">
        <f>'تکمیل  شده به میلیون ریال'!F40</f>
        <v>0.99730256975836762</v>
      </c>
      <c r="G89" s="16">
        <f>'تکمیل  شده به میلیون ریال'!G40</f>
        <v>17290837043</v>
      </c>
      <c r="H89" s="16">
        <f>'تکمیل  شده به میلیون ریال'!H40</f>
        <v>39351697</v>
      </c>
      <c r="I89" s="16">
        <f>'تکمیل  شده به میلیون ریال'!I40</f>
        <v>17330188740</v>
      </c>
      <c r="J89" s="13">
        <f>'تکمیل  شده به میلیون ریال'!J40</f>
        <v>0</v>
      </c>
      <c r="K89" s="16">
        <f>'تکمیل  شده به میلیون ریال'!K40</f>
        <v>0</v>
      </c>
      <c r="L89" s="44">
        <f>'تکمیل  شده به میلیون ریال'!L40</f>
        <v>1</v>
      </c>
      <c r="M89" s="16">
        <f>'تکمیل  شده به میلیون ریال'!M40</f>
        <v>17290837043</v>
      </c>
      <c r="N89" s="16">
        <f>'تکمیل  شده به میلیون ریال'!N40</f>
        <v>39351697</v>
      </c>
      <c r="O89" s="16">
        <f>'تکمیل  شده به میلیون ریال'!O40</f>
        <v>17330188740</v>
      </c>
      <c r="P89" s="4"/>
    </row>
    <row r="90" spans="1:16" s="21" customFormat="1" ht="21.75">
      <c r="A90" s="13" t="str">
        <f>'تکمیل  شده به میلیون ریال'!A45</f>
        <v>كوهك</v>
      </c>
      <c r="B90" s="13">
        <f>'تکمیل  شده به میلیون ریال'!B45</f>
        <v>0</v>
      </c>
      <c r="C90" s="13" t="str">
        <f>'تکمیل  شده به میلیون ریال'!C45</f>
        <v>تجاری مسکونی</v>
      </c>
      <c r="D90" s="13">
        <f>'تکمیل  شده به میلیون ریال'!D45</f>
        <v>75</v>
      </c>
      <c r="E90" s="13">
        <f>'تکمیل  شده به میلیون ریال'!E45</f>
        <v>3357</v>
      </c>
      <c r="F90" s="44">
        <f>'تکمیل  شده به میلیون ریال'!F45</f>
        <v>8.2000000000000003E-2</v>
      </c>
      <c r="G90" s="16">
        <f>'تکمیل  شده به میلیون ریال'!G45</f>
        <v>9395019818.8563213</v>
      </c>
      <c r="H90" s="16">
        <f>'تکمیل  شده به میلیون ریال'!H45</f>
        <v>110604980181.14368</v>
      </c>
      <c r="I90" s="16">
        <f>'تکمیل  شده به میلیون ریال'!I45</f>
        <v>120000000000</v>
      </c>
      <c r="J90" s="13">
        <f>'تکمیل  شده به میلیون ریال'!J45</f>
        <v>0</v>
      </c>
      <c r="K90" s="16">
        <f>'تکمیل  شده به میلیون ریال'!K45</f>
        <v>0</v>
      </c>
      <c r="L90" s="44">
        <f>'تکمیل  شده به میلیون ریال'!L45</f>
        <v>8.2000000000000003E-2</v>
      </c>
      <c r="M90" s="16">
        <f>'تکمیل  شده به میلیون ریال'!M45</f>
        <v>9423707453.2923489</v>
      </c>
      <c r="N90" s="16">
        <f>'تکمیل  شده به میلیون ریال'!N45</f>
        <v>110576292546.70766</v>
      </c>
      <c r="O90" s="16">
        <f>'تکمیل  شده به میلیون ریال'!O45</f>
        <v>120000000000</v>
      </c>
      <c r="P90" s="4"/>
    </row>
    <row r="91" spans="1:16" s="21" customFormat="1" ht="21.75">
      <c r="A91" s="13" t="str">
        <f>'تکمیل  شده به میلیون ریال'!A46</f>
        <v>گلبرگ 1</v>
      </c>
      <c r="B91" s="13" t="str">
        <f>'تکمیل  شده به میلیون ریال'!B46</f>
        <v>پردیس</v>
      </c>
      <c r="C91" s="13" t="str">
        <f>'تکمیل  شده به میلیون ریال'!C46</f>
        <v>مسکونی</v>
      </c>
      <c r="D91" s="13">
        <f>'تکمیل  شده به میلیون ریال'!D46</f>
        <v>28</v>
      </c>
      <c r="E91" s="13">
        <f>'تکمیل  شده به میلیون ریال'!E46</f>
        <v>2685</v>
      </c>
      <c r="F91" s="44">
        <f>'تکمیل  شده به میلیون ریال'!F46</f>
        <v>0.1658</v>
      </c>
      <c r="G91" s="16">
        <f>'تکمیل  شده به میلیون ریال'!G46</f>
        <v>13244724051.055698</v>
      </c>
      <c r="H91" s="16">
        <f>'تکمیل  شده به میلیون ریال'!H46</f>
        <v>-644724051.05569839</v>
      </c>
      <c r="I91" s="16">
        <f>'تکمیل  شده به میلیون ریال'!I46</f>
        <v>12600000000</v>
      </c>
      <c r="J91" s="13">
        <f>'تکمیل  شده به میلیون ریال'!J46</f>
        <v>0</v>
      </c>
      <c r="K91" s="16">
        <f>'تکمیل  شده به میلیون ریال'!K46</f>
        <v>0</v>
      </c>
      <c r="L91" s="44">
        <f>'تکمیل  شده به میلیون ریال'!L46</f>
        <v>0.17</v>
      </c>
      <c r="M91" s="16">
        <f>'تکمیل  شده به میلیون ریال'!M46</f>
        <v>13296283302.138103</v>
      </c>
      <c r="N91" s="16">
        <f>'تکمیل  شده به میلیون ریال'!N46</f>
        <v>-696283302.13810349</v>
      </c>
      <c r="O91" s="16">
        <f>'تکمیل  شده به میلیون ریال'!O46</f>
        <v>12600000000</v>
      </c>
      <c r="P91" s="4"/>
    </row>
    <row r="92" spans="1:16" s="21" customFormat="1" ht="21.75">
      <c r="A92" s="13" t="str">
        <f>'تکمیل  شده به میلیون ریال'!A47</f>
        <v>گلبرگ2</v>
      </c>
      <c r="B92" s="13" t="str">
        <f>'تکمیل  شده به میلیون ریال'!B47</f>
        <v>پردیس</v>
      </c>
      <c r="C92" s="13" t="str">
        <f>'تکمیل  شده به میلیون ریال'!C47</f>
        <v>مسکونی</v>
      </c>
      <c r="D92" s="13">
        <f>'تکمیل  شده به میلیون ریال'!D47</f>
        <v>32</v>
      </c>
      <c r="E92" s="13">
        <f>'تکمیل  شده به میلیون ریال'!E47</f>
        <v>3069</v>
      </c>
      <c r="F92" s="44">
        <f>'تکمیل  شده به میلیون ریال'!F47</f>
        <v>0.1158</v>
      </c>
      <c r="G92" s="16">
        <f>'تکمیل  شده به میلیون ریال'!G47</f>
        <v>13936436157.060282</v>
      </c>
      <c r="H92" s="16">
        <f>'تکمیل  شده به میلیون ریال'!H47</f>
        <v>63563842.939718246</v>
      </c>
      <c r="I92" s="16">
        <f>'تکمیل  شده به میلیون ریال'!I47</f>
        <v>14000000000</v>
      </c>
      <c r="J92" s="13">
        <f>'تکمیل  شده به میلیون ریال'!J47</f>
        <v>0</v>
      </c>
      <c r="K92" s="16">
        <f>'تکمیل  شده به میلیون ریال'!K47</f>
        <v>0</v>
      </c>
      <c r="L92" s="44">
        <f>'تکمیل  شده به میلیون ریال'!L47</f>
        <v>0.154</v>
      </c>
      <c r="M92" s="16">
        <f>'تکمیل  شده به میلیون ریال'!M47</f>
        <v>15090436310.556564</v>
      </c>
      <c r="N92" s="16">
        <f>'تکمیل  شده به میلیون ریال'!N47</f>
        <v>-1090436310.5565643</v>
      </c>
      <c r="O92" s="16">
        <f>'تکمیل  شده به میلیون ریال'!O47</f>
        <v>14000000000</v>
      </c>
      <c r="P92" s="4"/>
    </row>
    <row r="93" spans="1:16" s="21" customFormat="1" ht="21.75">
      <c r="A93" s="13" t="str">
        <f>'تکمیل  شده به میلیون ریال'!A48</f>
        <v>ارکید 1 ( 82 واحدی )</v>
      </c>
      <c r="B93" s="13" t="str">
        <f>'تکمیل  شده به میلیون ریال'!B48</f>
        <v>پردیس</v>
      </c>
      <c r="C93" s="13" t="str">
        <f>'تکمیل  شده به میلیون ریال'!C48</f>
        <v>مسکونی</v>
      </c>
      <c r="D93" s="13">
        <f>'تکمیل  شده به میلیون ریال'!D48</f>
        <v>84</v>
      </c>
      <c r="E93" s="13">
        <f>'تکمیل  شده به میلیون ریال'!E48</f>
        <v>7448</v>
      </c>
      <c r="F93" s="44">
        <f>'تکمیل  شده به میلیون ریال'!F48</f>
        <v>5.8000000000000003E-2</v>
      </c>
      <c r="G93" s="16">
        <f>'تکمیل  شده به میلیون ریال'!G48</f>
        <v>7184887249.8192492</v>
      </c>
      <c r="H93" s="16">
        <f>'تکمیل  شده به میلیون ریال'!H48</f>
        <v>153205217245.18076</v>
      </c>
      <c r="I93" s="16">
        <f>'تکمیل  شده به میلیون ریال'!I48</f>
        <v>160390104495</v>
      </c>
      <c r="J93" s="13">
        <f>'تکمیل  شده به میلیون ریال'!J48</f>
        <v>0</v>
      </c>
      <c r="K93" s="16">
        <f>'تکمیل  شده به میلیون ریال'!K48</f>
        <v>0</v>
      </c>
      <c r="L93" s="44">
        <f>'تکمیل  شده به میلیون ریال'!L48</f>
        <v>5.8999999999999997E-2</v>
      </c>
      <c r="M93" s="16">
        <f>'تکمیل  شده به میلیون ریال'!M48</f>
        <v>8300819032.3189688</v>
      </c>
      <c r="N93" s="16">
        <f>'تکمیل  شده به میلیون ریال'!N48</f>
        <v>152089285462.68103</v>
      </c>
      <c r="O93" s="16">
        <f>'تکمیل  شده به میلیون ریال'!O48</f>
        <v>160390104495</v>
      </c>
      <c r="P93" s="4"/>
    </row>
    <row r="94" spans="1:16" s="21" customFormat="1" ht="21.75">
      <c r="A94" s="13" t="str">
        <f>'تکمیل  شده به میلیون ریال'!A49</f>
        <v>ارکید 2 ( 219 واحدی )</v>
      </c>
      <c r="B94" s="13" t="str">
        <f>'تکمیل  شده به میلیون ریال'!B49</f>
        <v>پردیس</v>
      </c>
      <c r="C94" s="13" t="str">
        <f>'تکمیل  شده به میلیون ریال'!C49</f>
        <v>مسکونی</v>
      </c>
      <c r="D94" s="13">
        <f>'تکمیل  شده به میلیون ریال'!D49</f>
        <v>231</v>
      </c>
      <c r="E94" s="13">
        <f>'تکمیل  شده به میلیون ریال'!E49</f>
        <v>20666</v>
      </c>
      <c r="F94" s="44">
        <f>'تکمیل  شده به میلیون ریال'!F49</f>
        <v>0.06</v>
      </c>
      <c r="G94" s="16">
        <f>'تکمیل  شده به میلیون ریال'!G49</f>
        <v>26701568272.903061</v>
      </c>
      <c r="H94" s="16">
        <f>'تکمیل  شده به میلیون ریال'!H49</f>
        <v>396136283977.09692</v>
      </c>
      <c r="I94" s="16">
        <f>'تکمیل  شده به میلیون ریال'!I49</f>
        <v>422837852250</v>
      </c>
      <c r="J94" s="13">
        <f>'تکمیل  شده به میلیون ریال'!J49</f>
        <v>0</v>
      </c>
      <c r="K94" s="16">
        <f>'تکمیل  شده به میلیون ریال'!K49</f>
        <v>0</v>
      </c>
      <c r="L94" s="44">
        <f>'تکمیل  شده به میلیون ریال'!L49</f>
        <v>0.06</v>
      </c>
      <c r="M94" s="16">
        <f>'تکمیل  شده به میلیون ریال'!M49</f>
        <v>27556630415.094528</v>
      </c>
      <c r="N94" s="16">
        <f>'تکمیل  شده به میلیون ریال'!N49</f>
        <v>395281221834.90546</v>
      </c>
      <c r="O94" s="16">
        <f>'تکمیل  شده به میلیون ریال'!O49</f>
        <v>422837852250</v>
      </c>
      <c r="P94" s="4"/>
    </row>
    <row r="95" spans="1:16" s="21" customFormat="1" ht="22.5" thickBot="1">
      <c r="A95" s="13" t="str">
        <f>'تکمیل  شده به میلیون ریال'!A53</f>
        <v>تخفیف فروش</v>
      </c>
      <c r="B95" s="13">
        <f>'تکمیل  شده به میلیون ریال'!B53</f>
        <v>0</v>
      </c>
      <c r="C95" s="13">
        <f>'تکمیل  شده به میلیون ریال'!C53</f>
        <v>0</v>
      </c>
      <c r="D95" s="13">
        <f>'تکمیل  شده به میلیون ریال'!D53</f>
        <v>0</v>
      </c>
      <c r="E95" s="13">
        <f>'تکمیل  شده به میلیون ریال'!E53</f>
        <v>0</v>
      </c>
      <c r="F95" s="44">
        <f>'تکمیل  شده به میلیون ریال'!F53</f>
        <v>0</v>
      </c>
      <c r="G95" s="13">
        <f>'تکمیل  شده به میلیون ریال'!G53</f>
        <v>0</v>
      </c>
      <c r="H95" s="13">
        <f>'تکمیل  شده به میلیون ریال'!H53</f>
        <v>0</v>
      </c>
      <c r="I95" s="13">
        <f>'تکمیل  شده به میلیون ریال'!I53</f>
        <v>0</v>
      </c>
      <c r="J95" s="13">
        <f>'تکمیل  شده به میلیون ریال'!J53</f>
        <v>0</v>
      </c>
      <c r="K95" s="16">
        <f>'تکمیل  شده به میلیون ریال'!K53</f>
        <v>0</v>
      </c>
      <c r="L95" s="44">
        <f>'تکمیل  شده به میلیون ریال'!L53</f>
        <v>0</v>
      </c>
      <c r="M95" s="45">
        <f>'تکمیل  شده به میلیون ریال'!M53</f>
        <v>0</v>
      </c>
      <c r="N95" s="45">
        <f>'تکمیل  شده به میلیون ریال'!N53</f>
        <v>0</v>
      </c>
      <c r="O95" s="45">
        <f>'تکمیل  شده به میلیون ریال'!O53</f>
        <v>0</v>
      </c>
      <c r="P95" s="4"/>
    </row>
    <row r="96" spans="1:16" ht="22.5" thickBot="1">
      <c r="A96" s="29" t="s">
        <v>21</v>
      </c>
      <c r="B96" s="30"/>
      <c r="C96" s="30"/>
      <c r="D96" s="30"/>
      <c r="E96" s="31"/>
      <c r="F96" s="31"/>
      <c r="H96" s="16">
        <f>SUM(H59:H95)</f>
        <v>3001779000435.7949</v>
      </c>
      <c r="I96" s="16">
        <f>SUM(I59:I95)</f>
        <v>8619419542835</v>
      </c>
      <c r="J96" s="32">
        <f>SUM(J59:J95)</f>
        <v>0</v>
      </c>
      <c r="K96" s="16">
        <f>SUM(K59:K95)</f>
        <v>1887029789.6501732</v>
      </c>
      <c r="L96" s="33"/>
      <c r="M96" s="34">
        <f>SUM(M59:M95)</f>
        <v>5628025091534.0029</v>
      </c>
      <c r="N96" s="34">
        <f>SUM(N59:N95)</f>
        <v>2991394451300.9961</v>
      </c>
      <c r="O96" s="34">
        <f>SUM(O59:O95)</f>
        <v>8619419542835</v>
      </c>
    </row>
    <row r="97" spans="1:14" ht="15.75" thickTop="1"/>
    <row r="100" spans="1:14" customFormat="1" ht="18.75" thickBot="1">
      <c r="A100" s="35" t="s">
        <v>22</v>
      </c>
      <c r="B100" s="35"/>
      <c r="C100" s="35"/>
      <c r="D100" s="36"/>
      <c r="E100" s="37"/>
      <c r="F100" s="38"/>
      <c r="G100" s="38"/>
      <c r="H100" s="39"/>
      <c r="I100" s="39"/>
      <c r="J100" s="39"/>
      <c r="K100" s="39"/>
      <c r="L100" s="39"/>
      <c r="M100" s="39"/>
      <c r="N100" s="39"/>
    </row>
    <row r="101" spans="1:14" customFormat="1" ht="18.75" thickBot="1">
      <c r="A101" s="46"/>
      <c r="B101" s="47"/>
      <c r="C101" s="47"/>
      <c r="D101" s="47"/>
      <c r="E101" s="47"/>
      <c r="F101" s="48"/>
      <c r="G101" s="38"/>
      <c r="H101" s="38"/>
      <c r="I101" s="38"/>
      <c r="J101" s="38"/>
      <c r="K101" s="38"/>
      <c r="L101" s="38"/>
      <c r="M101" s="38"/>
      <c r="N101" s="39"/>
    </row>
    <row r="102" spans="1:14" customFormat="1" ht="18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 customFormat="1" ht="18.75" thickBot="1">
      <c r="A103" s="49" t="s">
        <v>23</v>
      </c>
      <c r="B103" s="49"/>
      <c r="C103" s="49"/>
      <c r="D103" s="49"/>
      <c r="E103" s="49"/>
      <c r="F103" s="41"/>
      <c r="G103" s="41"/>
      <c r="H103" s="39"/>
      <c r="I103" s="39"/>
      <c r="J103" s="39"/>
      <c r="K103" s="39"/>
      <c r="L103" s="39"/>
      <c r="M103" s="39"/>
      <c r="N103" s="39"/>
    </row>
    <row r="104" spans="1:14" customFormat="1" ht="18.75" thickBot="1">
      <c r="A104" s="46"/>
      <c r="B104" s="47"/>
      <c r="C104" s="47"/>
      <c r="D104" s="47"/>
      <c r="E104" s="47"/>
      <c r="F104" s="48"/>
      <c r="G104" s="39"/>
      <c r="H104" s="39"/>
      <c r="I104" s="39"/>
      <c r="J104" s="39"/>
      <c r="K104" s="39"/>
      <c r="L104" s="39"/>
      <c r="M104" s="39"/>
      <c r="N104" s="39"/>
    </row>
  </sheetData>
  <mergeCells count="30">
    <mergeCell ref="L57:O57"/>
    <mergeCell ref="A56:J56"/>
    <mergeCell ref="A57:A58"/>
    <mergeCell ref="B57:B58"/>
    <mergeCell ref="C57:C58"/>
    <mergeCell ref="D57:D58"/>
    <mergeCell ref="E57:E58"/>
    <mergeCell ref="F57:I57"/>
    <mergeCell ref="J57:K57"/>
    <mergeCell ref="A1:G1"/>
    <mergeCell ref="H1:M1"/>
    <mergeCell ref="A2:G2"/>
    <mergeCell ref="H2:M2"/>
    <mergeCell ref="A3:G3"/>
    <mergeCell ref="H3:M3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A101:F101"/>
    <mergeCell ref="A103:E103"/>
    <mergeCell ref="A104:F104"/>
    <mergeCell ref="A51:F51"/>
    <mergeCell ref="A53:E53"/>
    <mergeCell ref="A54:F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60"/>
  <sheetViews>
    <sheetView rightToLeft="1" topLeftCell="A43" workbookViewId="0">
      <selection activeCell="A9" sqref="A9"/>
    </sheetView>
  </sheetViews>
  <sheetFormatPr defaultColWidth="8.85546875" defaultRowHeight="15"/>
  <cols>
    <col min="1" max="1" width="23.7109375" style="4" customWidth="1"/>
    <col min="2" max="2" width="8.85546875" style="4"/>
    <col min="3" max="3" width="12.140625" style="4" bestFit="1" customWidth="1"/>
    <col min="4" max="4" width="13" style="4" customWidth="1"/>
    <col min="5" max="5" width="11" style="4" customWidth="1"/>
    <col min="6" max="6" width="14.42578125" style="4" customWidth="1"/>
    <col min="7" max="7" width="19.85546875" style="4" customWidth="1"/>
    <col min="8" max="8" width="20.42578125" style="4" customWidth="1"/>
    <col min="9" max="9" width="19.85546875" style="4" customWidth="1"/>
    <col min="10" max="10" width="14.7109375" style="4" customWidth="1"/>
    <col min="11" max="11" width="15.28515625" style="4" customWidth="1"/>
    <col min="12" max="12" width="8.85546875" style="4"/>
    <col min="13" max="14" width="19.140625" style="5" customWidth="1"/>
    <col min="15" max="15" width="19.28515625" style="4" customWidth="1"/>
    <col min="16" max="16" width="21.7109375" style="4" customWidth="1"/>
    <col min="17" max="16384" width="8.85546875" style="4"/>
  </cols>
  <sheetData>
    <row r="1" spans="1:16" customFormat="1" ht="18.75">
      <c r="A1" s="51" t="s">
        <v>0</v>
      </c>
      <c r="B1" s="51"/>
      <c r="C1" s="51"/>
      <c r="D1" s="51"/>
      <c r="E1" s="51"/>
      <c r="F1" s="51"/>
      <c r="G1" s="51"/>
      <c r="H1" s="51" t="s">
        <v>1</v>
      </c>
      <c r="I1" s="51"/>
      <c r="J1" s="51"/>
      <c r="K1" s="51"/>
      <c r="L1" s="51"/>
      <c r="M1" s="51"/>
      <c r="N1" s="1"/>
    </row>
    <row r="2" spans="1:16" customFormat="1" ht="18.75">
      <c r="A2" s="51" t="s">
        <v>2</v>
      </c>
      <c r="B2" s="51"/>
      <c r="C2" s="51"/>
      <c r="D2" s="51"/>
      <c r="E2" s="51"/>
      <c r="F2" s="51"/>
      <c r="G2" s="51"/>
      <c r="H2" s="51" t="s">
        <v>31</v>
      </c>
      <c r="I2" s="51"/>
      <c r="J2" s="51"/>
      <c r="K2" s="51"/>
      <c r="L2" s="51"/>
      <c r="M2" s="51"/>
      <c r="N2" s="1"/>
    </row>
    <row r="3" spans="1:16" customFormat="1" ht="18.75">
      <c r="A3" s="51" t="s">
        <v>3</v>
      </c>
      <c r="B3" s="51"/>
      <c r="C3" s="51"/>
      <c r="D3" s="51"/>
      <c r="E3" s="51"/>
      <c r="F3" s="51"/>
      <c r="G3" s="51"/>
      <c r="H3" s="51" t="s">
        <v>4</v>
      </c>
      <c r="I3" s="51"/>
      <c r="J3" s="51"/>
      <c r="K3" s="51"/>
      <c r="L3" s="51"/>
      <c r="M3" s="51"/>
      <c r="N3" s="1"/>
    </row>
    <row r="4" spans="1:16" customFormat="1" ht="18.75">
      <c r="A4" s="51" t="s">
        <v>5</v>
      </c>
      <c r="B4" s="51"/>
      <c r="C4" s="51"/>
      <c r="D4" s="51"/>
      <c r="E4" s="51"/>
      <c r="F4" s="51"/>
      <c r="G4" s="51"/>
      <c r="H4" s="51" t="s">
        <v>6</v>
      </c>
      <c r="I4" s="51"/>
      <c r="J4" s="51"/>
      <c r="K4" s="51"/>
      <c r="L4" s="51"/>
      <c r="M4" s="51"/>
      <c r="N4" s="1"/>
    </row>
    <row r="5" spans="1:16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1"/>
    </row>
    <row r="6" spans="1:16" ht="23.25" thickBot="1">
      <c r="A6" s="52" t="s">
        <v>7</v>
      </c>
      <c r="B6" s="52"/>
      <c r="C6" s="52"/>
      <c r="D6" s="52"/>
      <c r="E6" s="52"/>
      <c r="F6" s="52"/>
      <c r="G6" s="52"/>
      <c r="H6" s="52"/>
      <c r="I6" s="52"/>
      <c r="J6" s="52"/>
    </row>
    <row r="7" spans="1:16" ht="22.5">
      <c r="A7" s="53" t="s">
        <v>8</v>
      </c>
      <c r="B7" s="53" t="s">
        <v>9</v>
      </c>
      <c r="C7" s="53" t="s">
        <v>10</v>
      </c>
      <c r="D7" s="53" t="s">
        <v>11</v>
      </c>
      <c r="E7" s="55" t="s">
        <v>12</v>
      </c>
      <c r="F7" s="62" t="s">
        <v>13</v>
      </c>
      <c r="G7" s="60"/>
      <c r="H7" s="60"/>
      <c r="I7" s="60"/>
      <c r="J7" s="63" t="s">
        <v>14</v>
      </c>
      <c r="K7" s="64"/>
      <c r="L7" s="60" t="s">
        <v>15</v>
      </c>
      <c r="M7" s="60"/>
      <c r="N7" s="60"/>
      <c r="O7" s="61"/>
    </row>
    <row r="8" spans="1:16" ht="65.25">
      <c r="A8" s="54"/>
      <c r="B8" s="54"/>
      <c r="C8" s="54"/>
      <c r="D8" s="54"/>
      <c r="E8" s="56"/>
      <c r="F8" s="6" t="s">
        <v>16</v>
      </c>
      <c r="G8" s="7" t="s">
        <v>17</v>
      </c>
      <c r="H8" s="7" t="s">
        <v>18</v>
      </c>
      <c r="I8" s="8" t="s">
        <v>19</v>
      </c>
      <c r="J8" s="9" t="s">
        <v>20</v>
      </c>
      <c r="K8" s="10" t="s">
        <v>17</v>
      </c>
      <c r="L8" s="11" t="s">
        <v>16</v>
      </c>
      <c r="M8" s="12" t="s">
        <v>17</v>
      </c>
      <c r="N8" s="12" t="s">
        <v>18</v>
      </c>
      <c r="O8" s="10" t="s">
        <v>19</v>
      </c>
    </row>
    <row r="9" spans="1:16" s="21" customFormat="1" ht="21.75">
      <c r="A9" s="13" t="str">
        <f>'[1]صورت ریز پروژه ها'!C6</f>
        <v xml:space="preserve"> مسکونی پردیس المپیک</v>
      </c>
      <c r="B9" s="13" t="str">
        <f>'[1]صورت ریز پروژه ها'!D6</f>
        <v>تهران</v>
      </c>
      <c r="C9" s="14" t="str">
        <f>'[1]صورت ریز پروژه ها'!H6</f>
        <v>مسکونی</v>
      </c>
      <c r="D9" s="14">
        <f>'[1]صورت ریز پروژه ها'!G6</f>
        <v>194</v>
      </c>
      <c r="E9" s="13">
        <f>'[1]صورت ریز پروژه ها'!E6</f>
        <v>22827</v>
      </c>
      <c r="F9" s="15">
        <f>'[1]صورت ریز پروژه ها'!O6</f>
        <v>0.66679999999999995</v>
      </c>
      <c r="G9" s="16">
        <v>721025132746.22046</v>
      </c>
      <c r="H9" s="16">
        <f>I9-G9</f>
        <v>314964847444.77954</v>
      </c>
      <c r="I9" s="16">
        <f>'[1]صورت ریز پروژه ها'!J6</f>
        <v>1035989980191</v>
      </c>
      <c r="J9" s="17">
        <v>0</v>
      </c>
      <c r="K9" s="16">
        <v>1002799740.2332153</v>
      </c>
      <c r="L9" s="18">
        <f>'[1]صورت ریز پروژه ها'!P6</f>
        <v>0.66872136136272953</v>
      </c>
      <c r="M9" s="19">
        <f>'[1]صورت ریز پروژه ها'!AA6</f>
        <v>722859617978.23145</v>
      </c>
      <c r="N9" s="19">
        <f>O9-M9</f>
        <v>313130362212.76855</v>
      </c>
      <c r="O9" s="20">
        <f>'[1]صورت ریز پروژه ها'!J6</f>
        <v>1035989980191</v>
      </c>
      <c r="P9" s="4"/>
    </row>
    <row r="10" spans="1:16" s="21" customFormat="1" ht="21.75">
      <c r="A10" s="13" t="str">
        <f>'[1]صورت ریز پروژه ها'!C7</f>
        <v>تجاری  پردیس المپیک</v>
      </c>
      <c r="B10" s="13" t="str">
        <f>'[1]صورت ریز پروژه ها'!D7</f>
        <v>تهران</v>
      </c>
      <c r="C10" s="14" t="str">
        <f>'[1]صورت ریز پروژه ها'!H7</f>
        <v>تجاری</v>
      </c>
      <c r="D10" s="14">
        <f>'[1]صورت ریز پروژه ها'!G7</f>
        <v>12</v>
      </c>
      <c r="E10" s="13">
        <f>'[1]صورت ریز پروژه ها'!E7</f>
        <v>883</v>
      </c>
      <c r="F10" s="15">
        <f>'[1]صورت ریز پروژه ها'!O7</f>
        <v>0.03</v>
      </c>
      <c r="G10" s="16">
        <v>38196017158</v>
      </c>
      <c r="H10" s="16">
        <f t="shared" ref="H10:H53" si="0">I10-G10</f>
        <v>34710557342</v>
      </c>
      <c r="I10" s="16">
        <f>'[1]صورت ریز پروژه ها'!J7</f>
        <v>72906574500</v>
      </c>
      <c r="J10" s="17">
        <v>0</v>
      </c>
      <c r="K10" s="16">
        <v>0</v>
      </c>
      <c r="L10" s="18">
        <f>'[1]صورت ریز پروژه ها'!P7</f>
        <v>3.2000000000000001E-2</v>
      </c>
      <c r="M10" s="19">
        <f>'[1]صورت ریز پروژه ها'!AA7</f>
        <v>38196017158</v>
      </c>
      <c r="N10" s="19">
        <f t="shared" ref="N10:N53" si="1">O10-M10</f>
        <v>34710557342</v>
      </c>
      <c r="O10" s="20">
        <f>'[1]صورت ریز پروژه ها'!J7</f>
        <v>72906574500</v>
      </c>
      <c r="P10" s="4"/>
    </row>
    <row r="11" spans="1:16" s="21" customFormat="1" ht="21.75">
      <c r="A11" s="13" t="str">
        <f>'[1]صورت ریز پروژه ها'!C8</f>
        <v>اداری وتجاری  عتیق</v>
      </c>
      <c r="B11" s="13" t="str">
        <f>'[1]صورت ریز پروژه ها'!D8</f>
        <v>تهران</v>
      </c>
      <c r="C11" s="14" t="str">
        <f>'[1]صورت ریز پروژه ها'!H8</f>
        <v>اداری-تجاری</v>
      </c>
      <c r="D11" s="14">
        <f>'[1]صورت ریز پروژه ها'!G8</f>
        <v>22</v>
      </c>
      <c r="E11" s="13">
        <f>'[1]صورت ریز پروژه ها'!E8</f>
        <v>788</v>
      </c>
      <c r="F11" s="15">
        <f>'[1]صورت ریز پروژه ها'!O8</f>
        <v>0.68669999999999998</v>
      </c>
      <c r="G11" s="16">
        <v>59854059003.585709</v>
      </c>
      <c r="H11" s="16">
        <f t="shared" si="0"/>
        <v>24569186996.414291</v>
      </c>
      <c r="I11" s="16">
        <f>'[1]صورت ریز پروژه ها'!J8</f>
        <v>84423246000</v>
      </c>
      <c r="J11" s="17">
        <v>0</v>
      </c>
      <c r="K11" s="16">
        <v>0</v>
      </c>
      <c r="L11" s="18">
        <f>'[1]صورت ریز پروژه ها'!P8</f>
        <v>0.68886067201681422</v>
      </c>
      <c r="M11" s="19">
        <f>'[1]صورت ریز پروژه ها'!AA8</f>
        <v>60026367395.02626</v>
      </c>
      <c r="N11" s="19">
        <f t="shared" si="1"/>
        <v>24396878604.97374</v>
      </c>
      <c r="O11" s="20">
        <f>'[1]صورت ریز پروژه ها'!J8</f>
        <v>84423246000</v>
      </c>
      <c r="P11" s="4"/>
    </row>
    <row r="12" spans="1:16" s="21" customFormat="1" ht="43.5">
      <c r="A12" s="13" t="str">
        <f>'[1]صورت ریز پروژه ها'!C9</f>
        <v xml:space="preserve"> اداری وتجاری سپهر تهرانپارس</v>
      </c>
      <c r="B12" s="13" t="str">
        <f>'[1]صورت ریز پروژه ها'!D9</f>
        <v>تهران</v>
      </c>
      <c r="C12" s="14" t="str">
        <f>'[1]صورت ریز پروژه ها'!H9</f>
        <v>اداری وتجاری</v>
      </c>
      <c r="D12" s="14">
        <f>'[1]صورت ریز پروژه ها'!G9</f>
        <v>33</v>
      </c>
      <c r="E12" s="13">
        <f>'[1]صورت ریز پروژه ها'!E9</f>
        <v>3164</v>
      </c>
      <c r="F12" s="15">
        <f>'[1]صورت ریز پروژه ها'!O9</f>
        <v>0.37659999999999999</v>
      </c>
      <c r="G12" s="16">
        <v>511675122269.40021</v>
      </c>
      <c r="H12" s="16">
        <f t="shared" si="0"/>
        <v>12416123730.599792</v>
      </c>
      <c r="I12" s="16">
        <f>'[1]صورت ریز پروژه ها'!J9</f>
        <v>524091246000</v>
      </c>
      <c r="J12" s="17">
        <v>0</v>
      </c>
      <c r="K12" s="16">
        <v>0</v>
      </c>
      <c r="L12" s="18">
        <f>'[1]صورت ریز پروژه ها'!P9</f>
        <v>0.37719999999999998</v>
      </c>
      <c r="M12" s="19">
        <f>'[1]صورت ریز پروژه ها'!AA9</f>
        <v>511724443329.33344</v>
      </c>
      <c r="N12" s="19">
        <f t="shared" si="1"/>
        <v>12366802670.666565</v>
      </c>
      <c r="O12" s="20">
        <f>'[1]صورت ریز پروژه ها'!J9</f>
        <v>524091246000</v>
      </c>
      <c r="P12" s="4"/>
    </row>
    <row r="13" spans="1:16" s="21" customFormat="1" ht="43.5">
      <c r="A13" s="13" t="str">
        <f>'[1]صورت ریز پروژه ها'!C10</f>
        <v xml:space="preserve">پروژه مسکونی ویلایی ساحل کلارآباد </v>
      </c>
      <c r="B13" s="13" t="str">
        <f>'[1]صورت ریز پروژه ها'!D10</f>
        <v>شمال</v>
      </c>
      <c r="C13" s="14" t="str">
        <f>'[1]صورت ریز پروژه ها'!H10</f>
        <v>ویلایی
مسکونی</v>
      </c>
      <c r="D13" s="14">
        <f>'[1]صورت ریز پروژه ها'!G10</f>
        <v>49</v>
      </c>
      <c r="E13" s="13">
        <f>'[1]صورت ریز پروژه ها'!E10</f>
        <v>30009</v>
      </c>
      <c r="F13" s="15">
        <f>'[1]صورت ریز پروژه ها'!O10</f>
        <v>0.14099999999999999</v>
      </c>
      <c r="G13" s="16">
        <v>165824560005.15921</v>
      </c>
      <c r="H13" s="16">
        <f t="shared" si="0"/>
        <v>407516439994.84082</v>
      </c>
      <c r="I13" s="16">
        <f>'[1]صورت ریز پروژه ها'!J10</f>
        <v>573341000000</v>
      </c>
      <c r="J13" s="17">
        <v>0</v>
      </c>
      <c r="K13" s="16">
        <v>0</v>
      </c>
      <c r="L13" s="18">
        <f>'[1]صورت ریز پروژه ها'!P10</f>
        <v>0.14099999999999999</v>
      </c>
      <c r="M13" s="19">
        <f>'[1]صورت ریز پروژه ها'!AA10</f>
        <v>165974842863.38513</v>
      </c>
      <c r="N13" s="19">
        <f t="shared" si="1"/>
        <v>407366157136.61487</v>
      </c>
      <c r="O13" s="20">
        <f>'[1]صورت ریز پروژه ها'!J10</f>
        <v>573341000000</v>
      </c>
      <c r="P13" s="4"/>
    </row>
    <row r="14" spans="1:16" s="21" customFormat="1" ht="21.75">
      <c r="A14" s="13" t="str">
        <f>'[1]صورت ریز پروژه ها'!C11</f>
        <v>رز پردیس - مشارکتی</v>
      </c>
      <c r="B14" s="13" t="str">
        <f>'[1]صورت ریز پروژه ها'!D11</f>
        <v>پردیس</v>
      </c>
      <c r="C14" s="14" t="str">
        <f>'[1]صورت ریز پروژه ها'!H11</f>
        <v>مسکونی</v>
      </c>
      <c r="D14" s="14">
        <f>'[1]صورت ریز پروژه ها'!G11</f>
        <v>21</v>
      </c>
      <c r="E14" s="13">
        <f>'[1]صورت ریز پروژه ها'!E11</f>
        <v>1612</v>
      </c>
      <c r="F14" s="15">
        <f>'[1]صورت ریز پروژه ها'!O11</f>
        <v>0.99009999999999998</v>
      </c>
      <c r="G14" s="16">
        <v>10199397057.098602</v>
      </c>
      <c r="H14" s="16">
        <f t="shared" si="0"/>
        <v>997125163.90139771</v>
      </c>
      <c r="I14" s="16">
        <f>'[1]صورت ریز پروژه ها'!J11</f>
        <v>11196522221</v>
      </c>
      <c r="J14" s="17">
        <v>0</v>
      </c>
      <c r="K14" s="16">
        <v>0</v>
      </c>
      <c r="L14" s="18">
        <f>'[1]صورت ریز پروژه ها'!P11</f>
        <v>0.99009999999999998</v>
      </c>
      <c r="M14" s="19">
        <f>'[1]صورت ریز پروژه ها'!AA11</f>
        <v>10220200869.337463</v>
      </c>
      <c r="N14" s="19">
        <f t="shared" si="1"/>
        <v>976321351.66253662</v>
      </c>
      <c r="O14" s="20">
        <f>'[1]صورت ریز پروژه ها'!J11</f>
        <v>11196522221</v>
      </c>
      <c r="P14" s="4"/>
    </row>
    <row r="15" spans="1:16" s="21" customFormat="1" ht="21.75">
      <c r="A15" s="13" t="str">
        <f>'[1]صورت ریز پروژه ها'!C12</f>
        <v>پونه پردیس  - مشارکتی</v>
      </c>
      <c r="B15" s="13" t="str">
        <f>'[1]صورت ریز پروژه ها'!D12</f>
        <v>پردیس</v>
      </c>
      <c r="C15" s="14" t="str">
        <f>'[1]صورت ریز پروژه ها'!H12</f>
        <v>مسکونی</v>
      </c>
      <c r="D15" s="14">
        <f>'[1]صورت ریز پروژه ها'!G12</f>
        <v>37</v>
      </c>
      <c r="E15" s="13">
        <f>'[1]صورت ریز پروژه ها'!E12</f>
        <v>2982.84</v>
      </c>
      <c r="F15" s="15">
        <f>'[1]صورت ریز پروژه ها'!O12</f>
        <v>0.75019999999999998</v>
      </c>
      <c r="G15" s="16">
        <v>19213882103.782059</v>
      </c>
      <c r="H15" s="16">
        <f t="shared" si="0"/>
        <v>39655384.217941284</v>
      </c>
      <c r="I15" s="16">
        <f>'[1]صورت ریز پروژه ها'!J12</f>
        <v>19253537488</v>
      </c>
      <c r="J15" s="17">
        <v>0</v>
      </c>
      <c r="K15" s="16">
        <v>76591491.802480698</v>
      </c>
      <c r="L15" s="18">
        <f>'[1]صورت ریز پروژه ها'!P12</f>
        <v>0.754</v>
      </c>
      <c r="M15" s="19">
        <f>'[1]صورت ریز پروژه ها'!AA12</f>
        <v>19248243682.908443</v>
      </c>
      <c r="N15" s="19">
        <f t="shared" si="1"/>
        <v>5293805.0915565491</v>
      </c>
      <c r="O15" s="20">
        <f>'[1]صورت ریز پروژه ها'!J12</f>
        <v>19253537488</v>
      </c>
      <c r="P15" s="4"/>
    </row>
    <row r="16" spans="1:16" s="21" customFormat="1" ht="21.75">
      <c r="A16" s="13" t="str">
        <f>'[1]صورت ریز پروژه ها'!C13</f>
        <v>گل یخ پردیس  - مشارکتی</v>
      </c>
      <c r="B16" s="13" t="str">
        <f>'[1]صورت ریز پروژه ها'!D13</f>
        <v>پردیس</v>
      </c>
      <c r="C16" s="14" t="str">
        <f>'[1]صورت ریز پروژه ها'!H13</f>
        <v>مسکونی</v>
      </c>
      <c r="D16" s="14">
        <f>'[1]صورت ریز پروژه ها'!G13</f>
        <v>30</v>
      </c>
      <c r="E16" s="13">
        <f>'[1]صورت ریز پروژه ها'!E13</f>
        <v>2278</v>
      </c>
      <c r="F16" s="15">
        <f>'[1]صورت ریز پروژه ها'!O13</f>
        <v>0.995</v>
      </c>
      <c r="G16" s="16">
        <v>14420463562.335432</v>
      </c>
      <c r="H16" s="16">
        <f t="shared" si="0"/>
        <v>2045046585.6645679</v>
      </c>
      <c r="I16" s="16">
        <f>'[1]صورت ریز پروژه ها'!J13</f>
        <v>16465510148</v>
      </c>
      <c r="J16" s="17">
        <v>0</v>
      </c>
      <c r="K16" s="16">
        <v>0</v>
      </c>
      <c r="L16" s="18">
        <f>'[1]صورت ریز پروژه ها'!P13</f>
        <v>0.99819999999999998</v>
      </c>
      <c r="M16" s="19">
        <f>'[1]صورت ریز پروژه ها'!AA13</f>
        <v>14470538434.853264</v>
      </c>
      <c r="N16" s="19">
        <f t="shared" si="1"/>
        <v>1994971713.1467361</v>
      </c>
      <c r="O16" s="20">
        <f>'[1]صورت ریز پروژه ها'!J13</f>
        <v>16465510148</v>
      </c>
      <c r="P16" s="4"/>
    </row>
    <row r="17" spans="1:16" s="21" customFormat="1" ht="21.75">
      <c r="A17" s="13" t="str">
        <f>'[1]صورت ریز پروژه ها'!C14</f>
        <v>سپید 1  - مشارکتی</v>
      </c>
      <c r="B17" s="13" t="str">
        <f>'[1]صورت ریز پروژه ها'!D14</f>
        <v>پردیس</v>
      </c>
      <c r="C17" s="14" t="str">
        <f>'[1]صورت ریز پروژه ها'!H14</f>
        <v>تجاری</v>
      </c>
      <c r="D17" s="14">
        <f>'[1]صورت ریز پروژه ها'!G14</f>
        <v>4</v>
      </c>
      <c r="E17" s="13">
        <f>'[1]صورت ریز پروژه ها'!E14</f>
        <v>343.26</v>
      </c>
      <c r="F17" s="15">
        <f>'[1]صورت ریز پروژه ها'!O14</f>
        <v>1</v>
      </c>
      <c r="G17" s="16">
        <v>13087972057</v>
      </c>
      <c r="H17" s="16">
        <f t="shared" si="0"/>
        <v>1153456577</v>
      </c>
      <c r="I17" s="16">
        <f>'[1]صورت ریز پروژه ها'!J14</f>
        <v>14241428634</v>
      </c>
      <c r="J17" s="17">
        <v>0</v>
      </c>
      <c r="K17" s="16">
        <v>0</v>
      </c>
      <c r="L17" s="18">
        <f>'[1]صورت ریز پروژه ها'!P14</f>
        <v>1</v>
      </c>
      <c r="M17" s="19">
        <f>'[1]صورت ریز پروژه ها'!AA14</f>
        <v>13095311031</v>
      </c>
      <c r="N17" s="19">
        <f t="shared" si="1"/>
        <v>1146117603</v>
      </c>
      <c r="O17" s="20">
        <f>'[1]صورت ریز پروژه ها'!J14</f>
        <v>14241428634</v>
      </c>
      <c r="P17" s="4"/>
    </row>
    <row r="18" spans="1:16" s="21" customFormat="1" ht="21.75">
      <c r="A18" s="13" t="str">
        <f>'[1]صورت ریز پروژه ها'!C15</f>
        <v>سپید2  - مشارکتی</v>
      </c>
      <c r="B18" s="13" t="str">
        <f>'[1]صورت ریز پروژه ها'!D15</f>
        <v>پردیس</v>
      </c>
      <c r="C18" s="14" t="str">
        <f>'[1]صورت ریز پروژه ها'!H15</f>
        <v>تجاری</v>
      </c>
      <c r="D18" s="14">
        <f>'[1]صورت ریز پروژه ها'!G15</f>
        <v>19</v>
      </c>
      <c r="E18" s="13">
        <f>'[1]صورت ریز پروژه ها'!E15</f>
        <v>857.32</v>
      </c>
      <c r="F18" s="15">
        <f>'[1]صورت ریز پروژه ها'!O15</f>
        <v>0.95789999999999997</v>
      </c>
      <c r="G18" s="16">
        <v>18471914461.627724</v>
      </c>
      <c r="H18" s="16">
        <f t="shared" si="0"/>
        <v>971085538.37227631</v>
      </c>
      <c r="I18" s="16">
        <f>'[1]صورت ریز پروژه ها'!J15</f>
        <v>19443000000</v>
      </c>
      <c r="J18" s="17">
        <v>0</v>
      </c>
      <c r="K18" s="16">
        <v>0</v>
      </c>
      <c r="L18" s="18">
        <f>'[1]صورت ریز پروژه ها'!P15</f>
        <v>0.99009999999999998</v>
      </c>
      <c r="M18" s="19">
        <f>'[1]صورت ریز پروژه ها'!AA15</f>
        <v>18464337669.093029</v>
      </c>
      <c r="N18" s="19">
        <f t="shared" si="1"/>
        <v>978662330.90697098</v>
      </c>
      <c r="O18" s="20">
        <f>'[1]صورت ریز پروژه ها'!J15</f>
        <v>19443000000</v>
      </c>
      <c r="P18" s="4"/>
    </row>
    <row r="19" spans="1:16" s="21" customFormat="1" ht="21.75">
      <c r="A19" s="13" t="str">
        <f>'[1]صورت ریز پروژه ها'!C16</f>
        <v>نیلوفر 2  - مشارکتی</v>
      </c>
      <c r="B19" s="13" t="str">
        <f>'[1]صورت ریز پروژه ها'!D16</f>
        <v>پردیس</v>
      </c>
      <c r="C19" s="14" t="str">
        <f>'[1]صورت ریز پروژه ها'!H16</f>
        <v>مسکونی</v>
      </c>
      <c r="D19" s="14">
        <f>'[1]صورت ریز پروژه ها'!G16</f>
        <v>22</v>
      </c>
      <c r="E19" s="13">
        <f>'[1]صورت ریز پروژه ها'!E16</f>
        <v>2429</v>
      </c>
      <c r="F19" s="15">
        <f>'[1]صورت ریز پروژه ها'!O16</f>
        <v>1</v>
      </c>
      <c r="G19" s="16">
        <v>9616080208</v>
      </c>
      <c r="H19" s="16">
        <f t="shared" si="0"/>
        <v>0</v>
      </c>
      <c r="I19" s="16">
        <f>'[1]صورت ریز پروژه ها'!J16</f>
        <v>9616080208</v>
      </c>
      <c r="J19" s="17">
        <v>0</v>
      </c>
      <c r="K19" s="16">
        <v>0</v>
      </c>
      <c r="L19" s="18">
        <f>'[1]صورت ریز پروژه ها'!P16</f>
        <v>1</v>
      </c>
      <c r="M19" s="19">
        <f>'[1]صورت ریز پروژه ها'!AA16</f>
        <v>9616080208</v>
      </c>
      <c r="N19" s="19">
        <f t="shared" si="1"/>
        <v>0</v>
      </c>
      <c r="O19" s="20">
        <f>'[1]صورت ریز پروژه ها'!J16</f>
        <v>9616080208</v>
      </c>
      <c r="P19" s="4"/>
    </row>
    <row r="20" spans="1:16" s="21" customFormat="1" ht="21.75">
      <c r="A20" s="13" t="str">
        <f>'[1]صورت ریز پروژه ها'!C17</f>
        <v>نیلوفر1  - مشارکتی</v>
      </c>
      <c r="B20" s="13" t="str">
        <f>'[1]صورت ریز پروژه ها'!D17</f>
        <v>پردیس</v>
      </c>
      <c r="C20" s="14" t="str">
        <f>'[1]صورت ریز پروژه ها'!H17</f>
        <v>مسکونی</v>
      </c>
      <c r="D20" s="14">
        <f>'[1]صورت ریز پروژه ها'!G17</f>
        <v>200</v>
      </c>
      <c r="E20" s="13">
        <f>'[1]صورت ریز پروژه ها'!E17</f>
        <v>15069</v>
      </c>
      <c r="F20" s="15">
        <f>'[1]صورت ریز پروژه ها'!O17</f>
        <v>0.36359999999999998</v>
      </c>
      <c r="G20" s="16">
        <v>96378945457.157333</v>
      </c>
      <c r="H20" s="16">
        <f t="shared" si="0"/>
        <v>155682054542.84265</v>
      </c>
      <c r="I20" s="16">
        <f>'[1]صورت ریز پروژه ها'!J17</f>
        <v>252061000000</v>
      </c>
      <c r="J20" s="17">
        <v>0</v>
      </c>
      <c r="K20" s="16">
        <v>700437983.81694031</v>
      </c>
      <c r="L20" s="18">
        <f>'[1]صورت ریز پروژه ها'!P17</f>
        <v>0.37045327014089852</v>
      </c>
      <c r="M20" s="19">
        <f>'[1]صورت ریز پروژه ها'!AA17</f>
        <v>98047608366.734589</v>
      </c>
      <c r="N20" s="19">
        <f t="shared" si="1"/>
        <v>154013391633.26541</v>
      </c>
      <c r="O20" s="20">
        <f>'[1]صورت ریز پروژه ها'!J17</f>
        <v>252061000000</v>
      </c>
      <c r="P20" s="4"/>
    </row>
    <row r="21" spans="1:16" s="21" customFormat="1" ht="21.75">
      <c r="A21" s="13" t="str">
        <f>'[1]صورت ریز پروژه ها'!C18</f>
        <v>تجاری امید - مشارکتی</v>
      </c>
      <c r="B21" s="13" t="str">
        <f>'[1]صورت ریز پروژه ها'!D18</f>
        <v>پردیس</v>
      </c>
      <c r="C21" s="14" t="str">
        <f>'[1]صورت ریز پروژه ها'!H18</f>
        <v>تجاری</v>
      </c>
      <c r="D21" s="14">
        <f>'[1]صورت ریز پروژه ها'!G18</f>
        <v>21</v>
      </c>
      <c r="E21" s="13">
        <f>'[1]صورت ریز پروژه ها'!E18</f>
        <v>799</v>
      </c>
      <c r="F21" s="15">
        <f>'[1]صورت ریز پروژه ها'!O18</f>
        <v>1</v>
      </c>
      <c r="G21" s="16">
        <v>4006045039</v>
      </c>
      <c r="H21" s="16">
        <f t="shared" si="0"/>
        <v>0</v>
      </c>
      <c r="I21" s="16">
        <f>'[1]صورت ریز پروژه ها'!J18</f>
        <v>4006045039</v>
      </c>
      <c r="J21" s="17">
        <v>0</v>
      </c>
      <c r="K21" s="16">
        <v>0</v>
      </c>
      <c r="L21" s="18">
        <f>'[1]صورت ریز پروژه ها'!P18</f>
        <v>1</v>
      </c>
      <c r="M21" s="19">
        <f>'[1]صورت ریز پروژه ها'!AA18</f>
        <v>4006045039</v>
      </c>
      <c r="N21" s="19">
        <f t="shared" si="1"/>
        <v>0</v>
      </c>
      <c r="O21" s="20">
        <f>'[1]صورت ریز پروژه ها'!J18</f>
        <v>4006045039</v>
      </c>
      <c r="P21" s="4"/>
    </row>
    <row r="22" spans="1:16" s="21" customFormat="1" ht="43.5">
      <c r="A22" s="13" t="str">
        <f>'[1]صورت ریز پروژه ها'!C19</f>
        <v>پروژه ویلایی تجاری آفتاب رویان</v>
      </c>
      <c r="B22" s="13" t="str">
        <f>'[1]صورت ریز پروژه ها'!D19</f>
        <v>پردیس</v>
      </c>
      <c r="C22" s="14" t="str">
        <f>'[1]صورت ریز پروژه ها'!H19</f>
        <v>ویلایی وتجاری</v>
      </c>
      <c r="D22" s="14">
        <f>'[1]صورت ریز پروژه ها'!G19</f>
        <v>67</v>
      </c>
      <c r="E22" s="13">
        <f>'[1]صورت ریز پروژه ها'!E19</f>
        <v>21867</v>
      </c>
      <c r="F22" s="15">
        <f>'[1]صورت ریز پروژه ها'!O19</f>
        <v>0.1113</v>
      </c>
      <c r="G22" s="16">
        <v>111009023412.85138</v>
      </c>
      <c r="H22" s="16">
        <f t="shared" si="0"/>
        <v>367270967463.14862</v>
      </c>
      <c r="I22" s="16">
        <f>'[1]صورت ریز پروژه ها'!J19</f>
        <v>478279990876</v>
      </c>
      <c r="J22" s="17">
        <v>0</v>
      </c>
      <c r="K22" s="16">
        <v>0</v>
      </c>
      <c r="L22" s="18">
        <f>'[1]صورت ریز پروژه ها'!P19</f>
        <v>0.11271284067343119</v>
      </c>
      <c r="M22" s="19">
        <f>'[1]صورت ریز پروژه ها'!AA19</f>
        <v>111581961765.12369</v>
      </c>
      <c r="N22" s="19">
        <f t="shared" si="1"/>
        <v>366698029110.87634</v>
      </c>
      <c r="O22" s="20">
        <f>'[1]صورت ریز پروژه ها'!J19</f>
        <v>478279990876</v>
      </c>
      <c r="P22" s="4"/>
    </row>
    <row r="23" spans="1:16" s="21" customFormat="1" ht="21.75">
      <c r="A23" s="13" t="str">
        <f>'[1]صورت ریز پروژه ها'!C20</f>
        <v>ویلایی سروستان مشارکتی</v>
      </c>
      <c r="B23" s="13" t="str">
        <f>'[1]صورت ریز پروژه ها'!D20</f>
        <v>پردیس</v>
      </c>
      <c r="C23" s="14" t="str">
        <f>'[1]صورت ریز پروژه ها'!H20</f>
        <v>ویلایی</v>
      </c>
      <c r="D23" s="14">
        <f>'[1]صورت ریز پروژه ها'!G20</f>
        <v>40</v>
      </c>
      <c r="E23" s="13">
        <f>'[1]صورت ریز پروژه ها'!E20</f>
        <v>7025</v>
      </c>
      <c r="F23" s="15">
        <f>'[1]صورت ریز پروژه ها'!O20</f>
        <v>0.82199999999999995</v>
      </c>
      <c r="G23" s="16">
        <v>17883934015.269009</v>
      </c>
      <c r="H23" s="16">
        <f t="shared" si="0"/>
        <v>304212424.73099136</v>
      </c>
      <c r="I23" s="16">
        <f>'[1]صورت ریز پروژه ها'!J20</f>
        <v>18188146440</v>
      </c>
      <c r="J23" s="17">
        <v>0</v>
      </c>
      <c r="K23" s="16">
        <v>24446318.688955307</v>
      </c>
      <c r="L23" s="18">
        <f>'[1]صورت ریز پروژه ها'!P20</f>
        <v>0.83</v>
      </c>
      <c r="M23" s="19">
        <f>'[1]صورت ریز پروژه ها'!AA20</f>
        <v>18129628496.157124</v>
      </c>
      <c r="N23" s="19">
        <f>O23-M23</f>
        <v>58517943.842876434</v>
      </c>
      <c r="O23" s="20">
        <f>'[1]صورت ریز پروژه ها'!J20</f>
        <v>18188146440</v>
      </c>
      <c r="P23" s="4"/>
    </row>
    <row r="24" spans="1:16" s="21" customFormat="1" ht="43.5">
      <c r="A24" s="13" t="str">
        <f>'[1]صورت ریز پروژه ها'!C21</f>
        <v>پردیس ترنج شاهین شمالی  - مشارکتی</v>
      </c>
      <c r="B24" s="13" t="str">
        <f>'[1]صورت ریز پروژه ها'!D21</f>
        <v>تهران</v>
      </c>
      <c r="C24" s="14">
        <f>'[1]صورت ریز پروژه ها'!H21</f>
        <v>0</v>
      </c>
      <c r="D24" s="14">
        <f>'[1]صورت ریز پروژه ها'!G21</f>
        <v>60</v>
      </c>
      <c r="E24" s="13">
        <f>'[1]صورت ریز پروژه ها'!E21</f>
        <v>9214</v>
      </c>
      <c r="F24" s="15">
        <f>'[1]صورت ریز پروژه ها'!O21</f>
        <v>0.1017</v>
      </c>
      <c r="G24" s="16">
        <v>70007558700.200027</v>
      </c>
      <c r="H24" s="16">
        <f t="shared" si="0"/>
        <v>554721203467.79993</v>
      </c>
      <c r="I24" s="16">
        <f>'[1]صورت ریز پروژه ها'!J21</f>
        <v>624728762168</v>
      </c>
      <c r="J24" s="17">
        <v>0</v>
      </c>
      <c r="K24" s="16">
        <v>0</v>
      </c>
      <c r="L24" s="18">
        <f>'[1]صورت ریز پروژه ها'!P21</f>
        <v>0.1017</v>
      </c>
      <c r="M24" s="19">
        <f>'[1]صورت ریز پروژه ها'!AA21</f>
        <v>70175997280.966995</v>
      </c>
      <c r="N24" s="19">
        <f t="shared" si="1"/>
        <v>554552764887.03296</v>
      </c>
      <c r="O24" s="20">
        <f>'[1]صورت ریز پروژه ها'!J21</f>
        <v>624728762168</v>
      </c>
      <c r="P24" s="4"/>
    </row>
    <row r="25" spans="1:16" s="21" customFormat="1" ht="43.5">
      <c r="A25" s="13" t="str">
        <f>'[1]صورت ریز پروژه ها'!C22</f>
        <v>پروژه تجاری کوهسار-مشارکتی</v>
      </c>
      <c r="B25" s="13" t="str">
        <f>'[1]صورت ریز پروژه ها'!D22</f>
        <v>پردیس</v>
      </c>
      <c r="C25" s="14">
        <f>'[1]صورت ریز پروژه ها'!H22</f>
        <v>0</v>
      </c>
      <c r="D25" s="14">
        <f>'[1]صورت ریز پروژه ها'!G22</f>
        <v>157</v>
      </c>
      <c r="E25" s="13">
        <f>'[1]صورت ریز پروژه ها'!E22</f>
        <v>6350</v>
      </c>
      <c r="F25" s="15">
        <f>'[1]صورت ریز پروژه ها'!O22</f>
        <v>0.20200000000000001</v>
      </c>
      <c r="G25" s="16">
        <v>109273768293.99886</v>
      </c>
      <c r="H25" s="16">
        <f t="shared" si="0"/>
        <v>290726231706.00116</v>
      </c>
      <c r="I25" s="16">
        <f>'[1]صورت ریز پروژه ها'!J22</f>
        <v>400000000000</v>
      </c>
      <c r="J25" s="17">
        <v>0</v>
      </c>
      <c r="K25" s="16">
        <v>0</v>
      </c>
      <c r="L25" s="18">
        <f>'[1]صورت ریز پروژه ها'!P22</f>
        <v>0.20200000000000001</v>
      </c>
      <c r="M25" s="19">
        <f>'[1]صورت ریز پروژه ها'!AA22</f>
        <v>109420375500.51155</v>
      </c>
      <c r="N25" s="19">
        <f>O25-M25</f>
        <v>290579624499.48846</v>
      </c>
      <c r="O25" s="20">
        <f>'[1]صورت ریز پروژه ها'!J22</f>
        <v>400000000000</v>
      </c>
      <c r="P25" s="4"/>
    </row>
    <row r="26" spans="1:16" s="21" customFormat="1" ht="21.75">
      <c r="A26" s="22" t="str">
        <f>'[1]صورت ریز پروژه ها'!C23</f>
        <v>پروژه سوهانک</v>
      </c>
      <c r="B26" s="22">
        <f>'[1]صورت ریز پروژه ها'!D23</f>
        <v>0</v>
      </c>
      <c r="C26" s="23">
        <f>'[1]صورت ریز پروژه ها'!H23</f>
        <v>0</v>
      </c>
      <c r="D26" s="23">
        <f>'[1]صورت ریز پروژه ها'!G23</f>
        <v>0</v>
      </c>
      <c r="E26" s="22">
        <f>'[1]صورت ریز پروژه ها'!E23</f>
        <v>0</v>
      </c>
      <c r="F26" s="24">
        <f>'[1]صورت ریز پروژه ها'!O23</f>
        <v>0</v>
      </c>
      <c r="G26" s="25">
        <v>129646519.09463504</v>
      </c>
      <c r="H26" s="25">
        <f t="shared" si="0"/>
        <v>-129646519.09463504</v>
      </c>
      <c r="I26" s="25">
        <f>'[1]صورت ریز پروژه ها'!J23</f>
        <v>0</v>
      </c>
      <c r="J26" s="17">
        <v>0</v>
      </c>
      <c r="K26" s="16">
        <v>0</v>
      </c>
      <c r="L26" s="26">
        <f>'[1]صورت ریز پروژه ها'!P23</f>
        <v>0</v>
      </c>
      <c r="M26" s="27">
        <f>'[1]صورت ریز پروژه ها'!AA23</f>
        <v>107791917.26811755</v>
      </c>
      <c r="N26" s="27">
        <f t="shared" si="1"/>
        <v>-107791917.26811755</v>
      </c>
      <c r="O26" s="28">
        <f>'[1]صورت ریز پروژه ها'!J23</f>
        <v>0</v>
      </c>
      <c r="P26" s="4"/>
    </row>
    <row r="27" spans="1:16" s="21" customFormat="1" ht="21.75">
      <c r="A27" s="13" t="str">
        <f>'[1]صورت ریز پروژه ها'!C24</f>
        <v>ویونا</v>
      </c>
      <c r="B27" s="13" t="str">
        <f>'[1]صورت ریز پروژه ها'!D24</f>
        <v>پردیس</v>
      </c>
      <c r="C27" s="14" t="str">
        <f>'[1]صورت ریز پروژه ها'!H24</f>
        <v>تجاری</v>
      </c>
      <c r="D27" s="14">
        <f>'[1]صورت ریز پروژه ها'!G24</f>
        <v>18</v>
      </c>
      <c r="E27" s="13">
        <f>'[1]صورت ریز پروژه ها'!E24</f>
        <v>597.82500000000005</v>
      </c>
      <c r="F27" s="15">
        <f>'[1]صورت ریز پروژه ها'!O24</f>
        <v>1</v>
      </c>
      <c r="G27" s="16">
        <v>4094000000</v>
      </c>
      <c r="H27" s="16">
        <f t="shared" si="0"/>
        <v>0</v>
      </c>
      <c r="I27" s="16">
        <f>'[1]صورت ریز پروژه ها'!J24</f>
        <v>4094000000</v>
      </c>
      <c r="J27" s="17">
        <v>0</v>
      </c>
      <c r="K27" s="16">
        <v>0</v>
      </c>
      <c r="L27" s="18">
        <f>'[1]صورت ریز پروژه ها'!P24</f>
        <v>1</v>
      </c>
      <c r="M27" s="19">
        <f>'[1]صورت ریز پروژه ها'!AA24</f>
        <v>4094000000</v>
      </c>
      <c r="N27" s="19">
        <f>O27-M27</f>
        <v>0</v>
      </c>
      <c r="O27" s="20">
        <f>'[1]صورت ریز پروژه ها'!J24</f>
        <v>4094000000</v>
      </c>
      <c r="P27" s="4"/>
    </row>
    <row r="28" spans="1:16" s="21" customFormat="1" ht="21.75">
      <c r="A28" s="13" t="str">
        <f>'[1]صورت ریز پروژه ها'!C25</f>
        <v>تجاری یاقوت</v>
      </c>
      <c r="B28" s="13" t="str">
        <f>'[1]صورت ریز پروژه ها'!D25</f>
        <v>پردیس</v>
      </c>
      <c r="C28" s="14" t="str">
        <f>'[1]صورت ریز پروژه ها'!H25</f>
        <v>تجاری</v>
      </c>
      <c r="D28" s="14">
        <f>'[1]صورت ریز پروژه ها'!G25</f>
        <v>66</v>
      </c>
      <c r="E28" s="13">
        <f>'[1]صورت ریز پروژه ها'!E25</f>
        <v>4423</v>
      </c>
      <c r="F28" s="15">
        <f>'[1]صورت ریز پروژه ها'!O25</f>
        <v>0.99836148585088746</v>
      </c>
      <c r="G28" s="16">
        <v>96962922240.069733</v>
      </c>
      <c r="H28" s="16">
        <f t="shared" si="0"/>
        <v>149394112.93026733</v>
      </c>
      <c r="I28" s="16">
        <f>'[1]صورت ریز پروژه ها'!J25</f>
        <v>97112316353</v>
      </c>
      <c r="J28" s="17">
        <v>0</v>
      </c>
      <c r="K28" s="16">
        <v>0</v>
      </c>
      <c r="L28" s="18">
        <f>'[1]صورت ریز پروژه ها'!P25</f>
        <v>0.99990000000000001</v>
      </c>
      <c r="M28" s="19">
        <f>'[1]صورت ریز پروژه ها'!AA25</f>
        <v>97098273597.537109</v>
      </c>
      <c r="N28" s="19">
        <f t="shared" si="1"/>
        <v>14042755.462890625</v>
      </c>
      <c r="O28" s="20">
        <f>'[1]صورت ریز پروژه ها'!J25</f>
        <v>97112316353</v>
      </c>
      <c r="P28" s="4"/>
    </row>
    <row r="29" spans="1:16" s="21" customFormat="1" ht="21.75">
      <c r="A29" s="13" t="str">
        <f>'[1]صورت ریز پروژه ها'!C26</f>
        <v xml:space="preserve"> مسکونی گلایل</v>
      </c>
      <c r="B29" s="13" t="str">
        <f>'[1]صورت ریز پروژه ها'!D26</f>
        <v>پردیس</v>
      </c>
      <c r="C29" s="14" t="str">
        <f>'[1]صورت ریز پروژه ها'!H26</f>
        <v>مسکونی</v>
      </c>
      <c r="D29" s="14">
        <f>'[1]صورت ریز پروژه ها'!G26</f>
        <v>105</v>
      </c>
      <c r="E29" s="13">
        <f>'[1]صورت ریز پروژه ها'!E26</f>
        <v>7863.99</v>
      </c>
      <c r="F29" s="15">
        <f>'[1]صورت ریز پروژه ها'!O26</f>
        <v>0.93200000000000005</v>
      </c>
      <c r="G29" s="16">
        <v>117221334285.17845</v>
      </c>
      <c r="H29" s="16">
        <f t="shared" si="0"/>
        <v>9233497819.8215485</v>
      </c>
      <c r="I29" s="16">
        <f>'[1]صورت ریز پروژه ها'!J26</f>
        <v>126454832105</v>
      </c>
      <c r="J29" s="17">
        <v>0</v>
      </c>
      <c r="K29" s="16">
        <v>379549258.25149536</v>
      </c>
      <c r="L29" s="18">
        <f>'[1]صورت ریز پروژه ها'!P26</f>
        <v>0.93500000000000005</v>
      </c>
      <c r="M29" s="19">
        <f>'[1]صورت ریز پروژه ها'!AA26</f>
        <v>117232731686.97554</v>
      </c>
      <c r="N29" s="19">
        <f t="shared" si="1"/>
        <v>9222100418.0244598</v>
      </c>
      <c r="O29" s="20">
        <f>'[1]صورت ریز پروژه ها'!J26</f>
        <v>126454832105</v>
      </c>
      <c r="P29" s="4"/>
    </row>
    <row r="30" spans="1:16" s="21" customFormat="1" ht="21.75">
      <c r="A30" s="13" t="str">
        <f>'[1]صورت ریز پروژه ها'!C27</f>
        <v>مسکونی یاسمن</v>
      </c>
      <c r="B30" s="13" t="str">
        <f>'[1]صورت ریز پروژه ها'!D27</f>
        <v>پردیس</v>
      </c>
      <c r="C30" s="14" t="str">
        <f>'[1]صورت ریز پروژه ها'!H27</f>
        <v>مسکونی</v>
      </c>
      <c r="D30" s="14">
        <f>'[1]صورت ریز پروژه ها'!G27</f>
        <v>86</v>
      </c>
      <c r="E30" s="13">
        <f>'[1]صورت ریز پروژه ها'!E27</f>
        <v>6438.8</v>
      </c>
      <c r="F30" s="15">
        <f>'[1]صورت ریز پروژه ها'!O27</f>
        <v>0.98199999999999998</v>
      </c>
      <c r="G30" s="16">
        <v>97682262656.595215</v>
      </c>
      <c r="H30" s="16">
        <f t="shared" si="0"/>
        <v>2450623575.4047852</v>
      </c>
      <c r="I30" s="16">
        <f>'[1]صورت ریز پروژه ها'!J27</f>
        <v>100132886232</v>
      </c>
      <c r="J30" s="17">
        <v>0</v>
      </c>
      <c r="K30" s="16">
        <v>200271993.05703735</v>
      </c>
      <c r="L30" s="18">
        <f>'[1]صورت ریز پروژه ها'!P27</f>
        <v>0.98399999999999999</v>
      </c>
      <c r="M30" s="19">
        <f>'[1]صورت ریز پروژه ها'!AA27</f>
        <v>100017239113.07315</v>
      </c>
      <c r="N30" s="19">
        <f t="shared" si="1"/>
        <v>115647118.92684937</v>
      </c>
      <c r="O30" s="20">
        <f>'[1]صورت ریز پروژه ها'!J27</f>
        <v>100132886232</v>
      </c>
      <c r="P30" s="4"/>
    </row>
    <row r="31" spans="1:16" s="21" customFormat="1" ht="21.75">
      <c r="A31" s="13" t="str">
        <f>'[1]صورت ریز پروژه ها'!C28</f>
        <v>تجاری آفتاب ومهتاب</v>
      </c>
      <c r="B31" s="13" t="str">
        <f>'[1]صورت ریز پروژه ها'!D28</f>
        <v>پردیس</v>
      </c>
      <c r="C31" s="14" t="str">
        <f>'[1]صورت ریز پروژه ها'!H28</f>
        <v>تجاری</v>
      </c>
      <c r="D31" s="14">
        <f>'[1]صورت ریز پروژه ها'!G28</f>
        <v>22</v>
      </c>
      <c r="E31" s="13">
        <f>'[1]صورت ریز پروژه ها'!E28</f>
        <v>800</v>
      </c>
      <c r="F31" s="15">
        <f>'[1]صورت ریز پروژه ها'!O28</f>
        <v>1</v>
      </c>
      <c r="G31" s="16">
        <v>8796977535</v>
      </c>
      <c r="H31" s="16">
        <f t="shared" si="0"/>
        <v>0</v>
      </c>
      <c r="I31" s="16">
        <f>'[1]صورت ریز پروژه ها'!J28</f>
        <v>8796977535</v>
      </c>
      <c r="J31" s="17">
        <v>0</v>
      </c>
      <c r="K31" s="16">
        <v>0</v>
      </c>
      <c r="L31" s="18">
        <f>'[1]صورت ریز پروژه ها'!P28</f>
        <v>1</v>
      </c>
      <c r="M31" s="19">
        <f>'[1]صورت ریز پروژه ها'!AA28</f>
        <v>8796977535</v>
      </c>
      <c r="N31" s="19">
        <f t="shared" si="1"/>
        <v>0</v>
      </c>
      <c r="O31" s="20">
        <f>'[1]صورت ریز پروژه ها'!J28</f>
        <v>8796977535</v>
      </c>
      <c r="P31" s="4"/>
    </row>
    <row r="32" spans="1:16" s="21" customFormat="1" ht="21.75">
      <c r="A32" s="13" t="str">
        <f>'[1]صورت ریز پروژه ها'!C29</f>
        <v>تجاری مروارید</v>
      </c>
      <c r="B32" s="13" t="str">
        <f>'[1]صورت ریز پروژه ها'!D29</f>
        <v>پردیس</v>
      </c>
      <c r="C32" s="14" t="str">
        <f>'[1]صورت ریز پروژه ها'!H29</f>
        <v>تجاری</v>
      </c>
      <c r="D32" s="14">
        <f>'[1]صورت ریز پروژه ها'!G29</f>
        <v>99</v>
      </c>
      <c r="E32" s="13">
        <f>'[1]صورت ریز پروژه ها'!E29</f>
        <v>4852.4800000000005</v>
      </c>
      <c r="F32" s="15">
        <f>'[1]صورت ریز پروژه ها'!O29</f>
        <v>0.4088</v>
      </c>
      <c r="G32" s="16">
        <v>131495666931.74304</v>
      </c>
      <c r="H32" s="16">
        <f t="shared" si="0"/>
        <v>154788969457.25696</v>
      </c>
      <c r="I32" s="16">
        <f>'[1]صورت ریز پروژه ها'!J29</f>
        <v>286284636389</v>
      </c>
      <c r="J32" s="17">
        <v>0</v>
      </c>
      <c r="K32" s="16">
        <v>0</v>
      </c>
      <c r="L32" s="18">
        <f>'[1]صورت ریز پروژه ها'!P29</f>
        <v>0.4088</v>
      </c>
      <c r="M32" s="19">
        <f>'[1]صورت ریز پروژه ها'!AA29</f>
        <v>131568996204.91905</v>
      </c>
      <c r="N32" s="19">
        <f>O32-M32</f>
        <v>154715640184.08093</v>
      </c>
      <c r="O32" s="20">
        <f>'[1]صورت ریز پروژه ها'!J29</f>
        <v>286284636389</v>
      </c>
      <c r="P32" s="4"/>
    </row>
    <row r="33" spans="1:16" s="21" customFormat="1" ht="21.75">
      <c r="A33" s="13" t="str">
        <f>'[1]صورت ریز پروژه ها'!C30</f>
        <v>مسکونی نگین</v>
      </c>
      <c r="B33" s="13" t="str">
        <f>'[1]صورت ریز پروژه ها'!D30</f>
        <v>پردیس</v>
      </c>
      <c r="C33" s="14" t="str">
        <f>'[1]صورت ریز پروژه ها'!H30</f>
        <v>مسکونی</v>
      </c>
      <c r="D33" s="14">
        <f>'[1]صورت ریز پروژه ها'!G30</f>
        <v>168</v>
      </c>
      <c r="E33" s="13">
        <f>'[1]صورت ریز پروژه ها'!E30</f>
        <v>15984.8</v>
      </c>
      <c r="F33" s="15">
        <f>'[1]صورت ریز پروژه ها'!O30</f>
        <v>0.99990000000000001</v>
      </c>
      <c r="G33" s="16">
        <v>215126949789.71149</v>
      </c>
      <c r="H33" s="16">
        <f t="shared" si="0"/>
        <v>17560890.288513184</v>
      </c>
      <c r="I33" s="16">
        <f>'[1]صورت ریز پروژه ها'!J30</f>
        <v>215144510680</v>
      </c>
      <c r="J33" s="17">
        <v>0</v>
      </c>
      <c r="K33" s="16">
        <v>-737285837.00048828</v>
      </c>
      <c r="L33" s="18">
        <f>'[1]صورت ریز پروژه ها'!P30</f>
        <v>0.99647372833393255</v>
      </c>
      <c r="M33" s="19">
        <f>'[1]صورت ریز پروژه ها'!AA30</f>
        <v>214409920200.97464</v>
      </c>
      <c r="N33" s="19">
        <f t="shared" si="1"/>
        <v>734590479.02536011</v>
      </c>
      <c r="O33" s="20">
        <f>'[1]صورت ریز پروژه ها'!J30</f>
        <v>215144510680</v>
      </c>
      <c r="P33" s="4"/>
    </row>
    <row r="34" spans="1:16" s="21" customFormat="1" ht="21.75">
      <c r="A34" s="13" t="str">
        <f>'[1]صورت ریز پروژه ها'!C31</f>
        <v>مهر 2621واحدی</v>
      </c>
      <c r="B34" s="13" t="str">
        <f>'[1]صورت ریز پروژه ها'!D31</f>
        <v>پردیس</v>
      </c>
      <c r="C34" s="14" t="str">
        <f>'[1]صورت ریز پروژه ها'!H31</f>
        <v>مسکونی</v>
      </c>
      <c r="D34" s="14">
        <f>'[1]صورت ریز پروژه ها'!G31</f>
        <v>2621</v>
      </c>
      <c r="E34" s="13">
        <f>'[1]صورت ریز پروژه ها'!E31</f>
        <v>240685</v>
      </c>
      <c r="F34" s="15">
        <f>'[1]صورت ریز پروژه ها'!O31</f>
        <v>0.998</v>
      </c>
      <c r="G34" s="16">
        <v>1222772902435</v>
      </c>
      <c r="H34" s="16">
        <f t="shared" si="0"/>
        <v>2307823632</v>
      </c>
      <c r="I34" s="16">
        <f>'[1]صورت ریز پروژه ها'!J31</f>
        <v>1225080726067</v>
      </c>
      <c r="J34" s="17">
        <v>0</v>
      </c>
      <c r="K34" s="16">
        <v>0</v>
      </c>
      <c r="L34" s="18">
        <f>'[1]صورت ریز پروژه ها'!P31</f>
        <v>0.99801701704583323</v>
      </c>
      <c r="M34" s="19">
        <f>'[1]صورت ریز پروژه ها'!AA31</f>
        <v>1222772902435</v>
      </c>
      <c r="N34" s="19">
        <f t="shared" si="1"/>
        <v>2307823632</v>
      </c>
      <c r="O34" s="20">
        <f>'[1]صورت ریز پروژه ها'!J31</f>
        <v>1225080726067</v>
      </c>
      <c r="P34" s="4"/>
    </row>
    <row r="35" spans="1:16" s="21" customFormat="1" ht="21.75">
      <c r="A35" s="13" t="str">
        <f>'[1]صورت ریز پروژه ها'!C32</f>
        <v>مهر3474 واحدی</v>
      </c>
      <c r="B35" s="13" t="str">
        <f>'[1]صورت ریز پروژه ها'!D32</f>
        <v>پردیس</v>
      </c>
      <c r="C35" s="14" t="str">
        <f>'[1]صورت ریز پروژه ها'!H32</f>
        <v>مسکونی</v>
      </c>
      <c r="D35" s="14">
        <f>'[1]صورت ریز پروژه ها'!G32</f>
        <v>3474</v>
      </c>
      <c r="E35" s="13">
        <f>'[1]صورت ریز پروژه ها'!E32</f>
        <v>340985</v>
      </c>
      <c r="F35" s="15">
        <f>'[1]صورت ریز پروژه ها'!O32</f>
        <v>0.99650000000000005</v>
      </c>
      <c r="G35" s="16">
        <v>1593882506249.5264</v>
      </c>
      <c r="H35" s="16">
        <f t="shared" si="0"/>
        <v>5314329599.4736328</v>
      </c>
      <c r="I35" s="16">
        <f>'[1]صورت ریز پروژه ها'!J32</f>
        <v>1599196835849</v>
      </c>
      <c r="J35" s="17">
        <v>0</v>
      </c>
      <c r="K35" s="16">
        <v>240218840.80053711</v>
      </c>
      <c r="L35" s="18">
        <f>'[1]صورت ریز پروژه ها'!P32</f>
        <v>0.99664194605434564</v>
      </c>
      <c r="M35" s="19">
        <f>'[1]صورت ریز پروژه ها'!AA32</f>
        <v>1594110048003.4609</v>
      </c>
      <c r="N35" s="19">
        <f t="shared" si="1"/>
        <v>5086787845.5390625</v>
      </c>
      <c r="O35" s="20">
        <f>'[1]صورت ریز پروژه ها'!J32</f>
        <v>1599196835849</v>
      </c>
      <c r="P35" s="4"/>
    </row>
    <row r="36" spans="1:16" s="21" customFormat="1" ht="21.75">
      <c r="A36" s="13" t="str">
        <f>'[1]صورت ریز پروژه ها'!C33</f>
        <v>فاز دو پارک سمنان</v>
      </c>
      <c r="B36" s="13" t="str">
        <f>'[1]صورت ریز پروژه ها'!D33</f>
        <v xml:space="preserve">سمنان </v>
      </c>
      <c r="C36" s="14" t="str">
        <f>'[1]صورت ریز پروژه ها'!H33</f>
        <v>مسکونی</v>
      </c>
      <c r="D36" s="14">
        <f>'[1]صورت ریز پروژه ها'!G33</f>
        <v>55</v>
      </c>
      <c r="E36" s="13">
        <f>'[1]صورت ریز پروژه ها'!E33</f>
        <v>4855</v>
      </c>
      <c r="F36" s="15">
        <f>'[1]صورت ریز پروژه ها'!O33</f>
        <v>1</v>
      </c>
      <c r="G36" s="16">
        <v>40225533038</v>
      </c>
      <c r="H36" s="16">
        <f t="shared" si="0"/>
        <v>0</v>
      </c>
      <c r="I36" s="16">
        <f>'[1]صورت ریز پروژه ها'!J33</f>
        <v>40225533038</v>
      </c>
      <c r="J36" s="17">
        <v>0</v>
      </c>
      <c r="K36" s="16">
        <v>0</v>
      </c>
      <c r="L36" s="18">
        <f>'[1]صورت ریز پروژه ها'!P33</f>
        <v>1</v>
      </c>
      <c r="M36" s="19">
        <f>'[1]صورت ریز پروژه ها'!AA33</f>
        <v>40225533038</v>
      </c>
      <c r="N36" s="19">
        <f>O36-M36</f>
        <v>0</v>
      </c>
      <c r="O36" s="20">
        <f>'[1]صورت ریز پروژه ها'!J33</f>
        <v>40225533038</v>
      </c>
      <c r="P36" s="4"/>
    </row>
    <row r="37" spans="1:16" s="21" customFormat="1" ht="21.75">
      <c r="A37" s="13" t="str">
        <f>'[1]صورت ریز پروژه ها'!C34</f>
        <v>فاز سه پارک تجاری سمنان</v>
      </c>
      <c r="B37" s="13" t="str">
        <f>'[1]صورت ریز پروژه ها'!D34</f>
        <v xml:space="preserve">سمنان </v>
      </c>
      <c r="C37" s="14" t="str">
        <f>'[1]صورت ریز پروژه ها'!H34</f>
        <v>تجاری</v>
      </c>
      <c r="D37" s="14">
        <f>'[1]صورت ریز پروژه ها'!G34</f>
        <v>13</v>
      </c>
      <c r="E37" s="13">
        <f>'[1]صورت ریز پروژه ها'!E34</f>
        <v>762.66</v>
      </c>
      <c r="F37" s="15">
        <f>'[1]صورت ریز پروژه ها'!O34</f>
        <v>0.99990000000000001</v>
      </c>
      <c r="G37" s="16">
        <v>7329491759</v>
      </c>
      <c r="H37" s="16">
        <f t="shared" si="0"/>
        <v>1061698</v>
      </c>
      <c r="I37" s="16">
        <f>'[1]صورت ریز پروژه ها'!J34</f>
        <v>7330553457</v>
      </c>
      <c r="J37" s="17">
        <v>0</v>
      </c>
      <c r="K37" s="16">
        <v>0</v>
      </c>
      <c r="L37" s="18">
        <f>'[1]صورت ریز پروژه ها'!P34</f>
        <v>0.99985159137898194</v>
      </c>
      <c r="M37" s="19">
        <f>'[1]صورت ریز پروژه ها'!AA34</f>
        <v>7329491759</v>
      </c>
      <c r="N37" s="19">
        <f t="shared" si="1"/>
        <v>1061698</v>
      </c>
      <c r="O37" s="20">
        <f>'[1]صورت ریز پروژه ها'!J34</f>
        <v>7330553457</v>
      </c>
      <c r="P37" s="4"/>
    </row>
    <row r="38" spans="1:16" s="21" customFormat="1" ht="21.75">
      <c r="A38" s="13" t="str">
        <f>'[1]صورت ریز پروژه ها'!C35</f>
        <v>فاز سه پارک اداری سمنان</v>
      </c>
      <c r="B38" s="13" t="str">
        <f>'[1]صورت ریز پروژه ها'!D35</f>
        <v xml:space="preserve">سمنان </v>
      </c>
      <c r="C38" s="14" t="str">
        <f>'[1]صورت ریز پروژه ها'!H35</f>
        <v>اداری</v>
      </c>
      <c r="D38" s="14">
        <f>'[1]صورت ریز پروژه ها'!G35</f>
        <v>2</v>
      </c>
      <c r="E38" s="13">
        <f>'[1]صورت ریز پروژه ها'!E35</f>
        <v>375.3</v>
      </c>
      <c r="F38" s="15">
        <f>'[1]صورت ریز پروژه ها'!O35</f>
        <v>0.99360000000000004</v>
      </c>
      <c r="G38" s="16">
        <v>3631081125</v>
      </c>
      <c r="H38" s="16">
        <f t="shared" si="0"/>
        <v>22872396</v>
      </c>
      <c r="I38" s="16">
        <f>'[1]صورت ریز پروژه ها'!J35</f>
        <v>3653953521</v>
      </c>
      <c r="J38" s="17">
        <v>0</v>
      </c>
      <c r="K38" s="16">
        <v>0</v>
      </c>
      <c r="L38" s="18">
        <f>'[1]صورت ریز پروژه ها'!P35</f>
        <v>0.99358504324001462</v>
      </c>
      <c r="M38" s="19">
        <f>'[1]صورت ریز پروژه ها'!AA35</f>
        <v>3631081125</v>
      </c>
      <c r="N38" s="19">
        <f t="shared" si="1"/>
        <v>22872396</v>
      </c>
      <c r="O38" s="20">
        <f>'[1]صورت ریز پروژه ها'!J35</f>
        <v>3653953521</v>
      </c>
      <c r="P38" s="4"/>
    </row>
    <row r="39" spans="1:16" s="21" customFormat="1" ht="21.75">
      <c r="A39" s="13" t="str">
        <f>'[1]صورت ریز پروژه ها'!C36</f>
        <v>تجاری  لادن  - مشارکتی</v>
      </c>
      <c r="B39" s="13" t="str">
        <f>'[1]صورت ریز پروژه ها'!D36</f>
        <v xml:space="preserve">سمنان </v>
      </c>
      <c r="C39" s="14" t="str">
        <f>'[1]صورت ریز پروژه ها'!H36</f>
        <v>تجاری</v>
      </c>
      <c r="D39" s="14">
        <f>'[1]صورت ریز پروژه ها'!G36</f>
        <v>4.5999999999999996</v>
      </c>
      <c r="E39" s="13">
        <f>'[1]صورت ریز پروژه ها'!E36</f>
        <v>138.43</v>
      </c>
      <c r="F39" s="15">
        <f>'[1]صورت ریز پروژه ها'!O36</f>
        <v>1</v>
      </c>
      <c r="G39" s="16">
        <v>521566211</v>
      </c>
      <c r="H39" s="16">
        <f t="shared" si="0"/>
        <v>0</v>
      </c>
      <c r="I39" s="16">
        <f>'[1]صورت ریز پروژه ها'!J36</f>
        <v>521566211</v>
      </c>
      <c r="J39" s="17">
        <v>0</v>
      </c>
      <c r="K39" s="16">
        <v>0</v>
      </c>
      <c r="L39" s="18">
        <f>'[1]صورت ریز پروژه ها'!P36</f>
        <v>1</v>
      </c>
      <c r="M39" s="19">
        <f>'[1]صورت ریز پروژه ها'!AA36</f>
        <v>521566211</v>
      </c>
      <c r="N39" s="19">
        <f t="shared" si="1"/>
        <v>0</v>
      </c>
      <c r="O39" s="20">
        <f>'[1]صورت ریز پروژه ها'!J36</f>
        <v>521566211</v>
      </c>
      <c r="P39" s="4"/>
    </row>
    <row r="40" spans="1:16" s="21" customFormat="1" ht="21.75">
      <c r="A40" s="13" t="str">
        <f>'[1]صورت ریز پروژه ها'!C37</f>
        <v>فاز سه پارک مسکونی سمنان</v>
      </c>
      <c r="B40" s="13" t="str">
        <f>'[1]صورت ریز پروژه ها'!D37</f>
        <v xml:space="preserve">سمنان </v>
      </c>
      <c r="C40" s="14" t="str">
        <f>'[1]صورت ریز پروژه ها'!H37</f>
        <v>مسکونی</v>
      </c>
      <c r="D40" s="14">
        <f>'[1]صورت ریز پروژه ها'!G37</f>
        <v>19</v>
      </c>
      <c r="E40" s="13">
        <f>'[1]صورت ریز پروژه ها'!E37</f>
        <v>1751.51</v>
      </c>
      <c r="F40" s="15">
        <f>'[1]صورت ریز پروژه ها'!O37</f>
        <v>0.99730256975836762</v>
      </c>
      <c r="G40" s="16">
        <v>17290837043</v>
      </c>
      <c r="H40" s="16">
        <f t="shared" si="0"/>
        <v>39351697</v>
      </c>
      <c r="I40" s="16">
        <f>'[1]صورت ریز پروژه ها'!J37</f>
        <v>17330188740</v>
      </c>
      <c r="J40" s="17">
        <v>0</v>
      </c>
      <c r="K40" s="16">
        <v>0</v>
      </c>
      <c r="L40" s="18">
        <f>'[1]صورت ریز پروژه ها'!P37</f>
        <v>1</v>
      </c>
      <c r="M40" s="19">
        <f>'[1]صورت ریز پروژه ها'!AA37</f>
        <v>17290837043</v>
      </c>
      <c r="N40" s="19">
        <f t="shared" si="1"/>
        <v>39351697</v>
      </c>
      <c r="O40" s="20">
        <f>'[1]صورت ریز پروژه ها'!J37</f>
        <v>17330188740</v>
      </c>
      <c r="P40" s="4"/>
    </row>
    <row r="41" spans="1:16" s="21" customFormat="1" ht="21.75">
      <c r="A41" s="13">
        <f>'[1]صورت ریز پروژه ها'!C38</f>
        <v>0</v>
      </c>
      <c r="B41" s="13">
        <f>'[1]صورت ریز پروژه ها'!D38</f>
        <v>0</v>
      </c>
      <c r="C41" s="14">
        <f>'[1]صورت ریز پروژه ها'!H38</f>
        <v>0</v>
      </c>
      <c r="D41" s="14">
        <f>'[1]صورت ریز پروژه ها'!G38</f>
        <v>0</v>
      </c>
      <c r="E41" s="13">
        <f>'[1]صورت ریز پروژه ها'!E38</f>
        <v>0</v>
      </c>
      <c r="F41" s="15">
        <f>'[1]صورت ریز پروژه ها'!O38</f>
        <v>0</v>
      </c>
      <c r="G41" s="16">
        <v>0</v>
      </c>
      <c r="H41" s="16">
        <f t="shared" si="0"/>
        <v>0</v>
      </c>
      <c r="I41" s="16">
        <f>'[1]صورت ریز پروژه ها'!J38</f>
        <v>0</v>
      </c>
      <c r="J41" s="17">
        <v>0</v>
      </c>
      <c r="K41" s="16">
        <v>0</v>
      </c>
      <c r="L41" s="18">
        <f>'[1]صورت ریز پروژه ها'!P38</f>
        <v>0</v>
      </c>
      <c r="M41" s="19">
        <f>'[1]صورت ریز پروژه ها'!AA38</f>
        <v>0</v>
      </c>
      <c r="N41" s="19">
        <f>O41-M41</f>
        <v>0</v>
      </c>
      <c r="O41" s="20">
        <f>'[1]صورت ریز پروژه ها'!J38</f>
        <v>0</v>
      </c>
      <c r="P41" s="4"/>
    </row>
    <row r="42" spans="1:16" s="21" customFormat="1" ht="21.75">
      <c r="A42" s="13">
        <f>'[1]صورت ریز پروژه ها'!C39</f>
        <v>0</v>
      </c>
      <c r="B42" s="13">
        <f>'[1]صورت ریز پروژه ها'!D39</f>
        <v>0</v>
      </c>
      <c r="C42" s="14">
        <f>'[1]صورت ریز پروژه ها'!H39</f>
        <v>0</v>
      </c>
      <c r="D42" s="14">
        <f>'[1]صورت ریز پروژه ها'!G39</f>
        <v>0</v>
      </c>
      <c r="E42" s="13">
        <f>'[1]صورت ریز پروژه ها'!E39</f>
        <v>0</v>
      </c>
      <c r="F42" s="15">
        <f>'[1]صورت ریز پروژه ها'!O39</f>
        <v>0</v>
      </c>
      <c r="G42" s="16">
        <v>0</v>
      </c>
      <c r="H42" s="16">
        <f t="shared" si="0"/>
        <v>0</v>
      </c>
      <c r="I42" s="16">
        <f>'[1]صورت ریز پروژه ها'!J39</f>
        <v>0</v>
      </c>
      <c r="J42" s="17">
        <v>0</v>
      </c>
      <c r="K42" s="16">
        <v>0</v>
      </c>
      <c r="L42" s="18">
        <f>'[1]صورت ریز پروژه ها'!P39</f>
        <v>0</v>
      </c>
      <c r="M42" s="19">
        <f>'[1]صورت ریز پروژه ها'!AA39</f>
        <v>0</v>
      </c>
      <c r="N42" s="19">
        <f t="shared" si="1"/>
        <v>0</v>
      </c>
      <c r="O42" s="20">
        <f>'[1]صورت ریز پروژه ها'!J39</f>
        <v>0</v>
      </c>
      <c r="P42" s="4"/>
    </row>
    <row r="43" spans="1:16" s="21" customFormat="1" ht="21.75">
      <c r="A43" s="13">
        <f>'[1]صورت ریز پروژه ها'!C40</f>
        <v>0</v>
      </c>
      <c r="B43" s="13">
        <f>'[1]صورت ریز پروژه ها'!D40</f>
        <v>0</v>
      </c>
      <c r="C43" s="14">
        <f>'[1]صورت ریز پروژه ها'!H40</f>
        <v>0</v>
      </c>
      <c r="D43" s="14">
        <f>'[1]صورت ریز پروژه ها'!G40</f>
        <v>0</v>
      </c>
      <c r="E43" s="13">
        <f>'[1]صورت ریز پروژه ها'!E40</f>
        <v>0</v>
      </c>
      <c r="F43" s="15">
        <f>'[1]صورت ریز پروژه ها'!O40</f>
        <v>0</v>
      </c>
      <c r="G43" s="16">
        <v>0</v>
      </c>
      <c r="H43" s="16">
        <f t="shared" si="0"/>
        <v>0</v>
      </c>
      <c r="I43" s="16">
        <f>'[1]صورت ریز پروژه ها'!J40</f>
        <v>0</v>
      </c>
      <c r="J43" s="17">
        <v>0</v>
      </c>
      <c r="K43" s="16">
        <v>0</v>
      </c>
      <c r="L43" s="18">
        <f>'[1]صورت ریز پروژه ها'!P40</f>
        <v>0</v>
      </c>
      <c r="M43" s="19">
        <f>'[1]صورت ریز پروژه ها'!AA40</f>
        <v>0</v>
      </c>
      <c r="N43" s="19">
        <f t="shared" si="1"/>
        <v>0</v>
      </c>
      <c r="O43" s="20">
        <f>'[1]صورت ریز پروژه ها'!J40</f>
        <v>0</v>
      </c>
      <c r="P43" s="4"/>
    </row>
    <row r="44" spans="1:16" s="21" customFormat="1" ht="21.75">
      <c r="A44" s="13" t="str">
        <f>'[1]صورت ریز پروژه ها'!C41</f>
        <v>نسترن</v>
      </c>
      <c r="B44" s="13">
        <f>'[1]صورت ریز پروژه ها'!D41</f>
        <v>0</v>
      </c>
      <c r="C44" s="14">
        <f>'[1]صورت ریز پروژه ها'!H41</f>
        <v>0</v>
      </c>
      <c r="D44" s="14">
        <f>'[1]صورت ریز پروژه ها'!G41</f>
        <v>0</v>
      </c>
      <c r="E44" s="13">
        <f>'[1]صورت ریز پروژه ها'!E41</f>
        <v>0</v>
      </c>
      <c r="F44" s="15">
        <f>'[1]صورت ریز پروژه ها'!O41</f>
        <v>0</v>
      </c>
      <c r="G44" s="16">
        <v>0</v>
      </c>
      <c r="H44" s="16">
        <f t="shared" si="0"/>
        <v>0</v>
      </c>
      <c r="I44" s="16">
        <f>'[1]صورت ریز پروژه ها'!J41</f>
        <v>0</v>
      </c>
      <c r="J44" s="17">
        <v>0</v>
      </c>
      <c r="K44" s="16">
        <v>0</v>
      </c>
      <c r="L44" s="18">
        <f>'[1]صورت ریز پروژه ها'!P41</f>
        <v>0</v>
      </c>
      <c r="M44" s="19">
        <f>'[1]صورت ریز پروژه ها'!AA41</f>
        <v>0</v>
      </c>
      <c r="N44" s="19">
        <f t="shared" si="1"/>
        <v>0</v>
      </c>
      <c r="O44" s="20">
        <f>'[1]صورت ریز پروژه ها'!J41</f>
        <v>0</v>
      </c>
      <c r="P44" s="4"/>
    </row>
    <row r="45" spans="1:16" s="21" customFormat="1" ht="43.5">
      <c r="A45" s="13" t="str">
        <f>'[1]صورت ریز پروژه ها'!C42</f>
        <v>كوهك</v>
      </c>
      <c r="B45" s="13">
        <f>'[1]صورت ریز پروژه ها'!D42</f>
        <v>0</v>
      </c>
      <c r="C45" s="14" t="str">
        <f>'[1]صورت ریز پروژه ها'!H42</f>
        <v>تجاری مسکونی</v>
      </c>
      <c r="D45" s="14">
        <f>'[1]صورت ریز پروژه ها'!G42</f>
        <v>75</v>
      </c>
      <c r="E45" s="13">
        <f>'[1]صورت ریز پروژه ها'!E42</f>
        <v>3357</v>
      </c>
      <c r="F45" s="15">
        <f>'[1]صورت ریز پروژه ها'!O42</f>
        <v>8.2000000000000003E-2</v>
      </c>
      <c r="G45" s="16">
        <v>9395019818.8563213</v>
      </c>
      <c r="H45" s="16">
        <f t="shared" si="0"/>
        <v>110604980181.14368</v>
      </c>
      <c r="I45" s="16">
        <f>'[1]صورت ریز پروژه ها'!J42</f>
        <v>120000000000</v>
      </c>
      <c r="J45" s="17">
        <v>0</v>
      </c>
      <c r="K45" s="16">
        <v>0</v>
      </c>
      <c r="L45" s="18">
        <f>'[1]صورت ریز پروژه ها'!P42</f>
        <v>8.2000000000000003E-2</v>
      </c>
      <c r="M45" s="19">
        <f>'[1]صورت ریز پروژه ها'!AA42</f>
        <v>9423707453.2923489</v>
      </c>
      <c r="N45" s="19">
        <f t="shared" si="1"/>
        <v>110576292546.70766</v>
      </c>
      <c r="O45" s="20">
        <f>'[1]صورت ریز پروژه ها'!J42</f>
        <v>120000000000</v>
      </c>
      <c r="P45" s="4"/>
    </row>
    <row r="46" spans="1:16" s="21" customFormat="1" ht="21.75">
      <c r="A46" s="13" t="str">
        <f>'[1]صورت ریز پروژه ها'!C43</f>
        <v>گلبرگ 1</v>
      </c>
      <c r="B46" s="13" t="str">
        <f>'[1]صورت ریز پروژه ها'!D43</f>
        <v>پردیس</v>
      </c>
      <c r="C46" s="14" t="str">
        <f>'[1]صورت ریز پروژه ها'!H43</f>
        <v>مسکونی</v>
      </c>
      <c r="D46" s="14">
        <f>'[1]صورت ریز پروژه ها'!G43</f>
        <v>28</v>
      </c>
      <c r="E46" s="13">
        <f>'[1]صورت ریز پروژه ها'!E43</f>
        <v>2685</v>
      </c>
      <c r="F46" s="15">
        <f>'[1]صورت ریز پروژه ها'!O43</f>
        <v>0.1658</v>
      </c>
      <c r="G46" s="16">
        <v>13244724051.055698</v>
      </c>
      <c r="H46" s="16">
        <f t="shared" si="0"/>
        <v>-644724051.05569839</v>
      </c>
      <c r="I46" s="16">
        <f>'[1]صورت ریز پروژه ها'!J43</f>
        <v>12600000000</v>
      </c>
      <c r="J46" s="17">
        <v>0</v>
      </c>
      <c r="K46" s="16">
        <v>0</v>
      </c>
      <c r="L46" s="18">
        <f>'[1]صورت ریز پروژه ها'!P43</f>
        <v>0.17</v>
      </c>
      <c r="M46" s="19">
        <f>'[1]صورت ریز پروژه ها'!AA43</f>
        <v>13296283302.138103</v>
      </c>
      <c r="N46" s="19">
        <f>O46-M46</f>
        <v>-696283302.13810349</v>
      </c>
      <c r="O46" s="20">
        <f>'[1]صورت ریز پروژه ها'!J43</f>
        <v>12600000000</v>
      </c>
      <c r="P46" s="4"/>
    </row>
    <row r="47" spans="1:16" s="21" customFormat="1" ht="21.75">
      <c r="A47" s="13" t="str">
        <f>'[1]صورت ریز پروژه ها'!C44</f>
        <v>گلبرگ2</v>
      </c>
      <c r="B47" s="13" t="str">
        <f>'[1]صورت ریز پروژه ها'!D44</f>
        <v>پردیس</v>
      </c>
      <c r="C47" s="14" t="str">
        <f>'[1]صورت ریز پروژه ها'!H44</f>
        <v>مسکونی</v>
      </c>
      <c r="D47" s="14">
        <f>'[1]صورت ریز پروژه ها'!G44</f>
        <v>32</v>
      </c>
      <c r="E47" s="13">
        <f>'[1]صورت ریز پروژه ها'!E44</f>
        <v>3069</v>
      </c>
      <c r="F47" s="15">
        <f>'[1]صورت ریز پروژه ها'!O44</f>
        <v>0.1158</v>
      </c>
      <c r="G47" s="16">
        <v>13936436157.060282</v>
      </c>
      <c r="H47" s="16">
        <f t="shared" si="0"/>
        <v>63563842.939718246</v>
      </c>
      <c r="I47" s="16">
        <f>'[1]صورت ریز پروژه ها'!J44</f>
        <v>14000000000</v>
      </c>
      <c r="J47" s="17">
        <v>0</v>
      </c>
      <c r="K47" s="16">
        <v>0</v>
      </c>
      <c r="L47" s="18">
        <f>'[1]صورت ریز پروژه ها'!P44</f>
        <v>0.154</v>
      </c>
      <c r="M47" s="19">
        <f>'[1]صورت ریز پروژه ها'!AA44</f>
        <v>15090436310.556564</v>
      </c>
      <c r="N47" s="19">
        <f t="shared" si="1"/>
        <v>-1090436310.5565643</v>
      </c>
      <c r="O47" s="20">
        <f>'[1]صورت ریز پروژه ها'!J44</f>
        <v>14000000000</v>
      </c>
      <c r="P47" s="4"/>
    </row>
    <row r="48" spans="1:16" s="21" customFormat="1" ht="21.75">
      <c r="A48" s="13" t="str">
        <f>'[1]صورت ریز پروژه ها'!C45</f>
        <v>ارکید 1 ( 82 واحدی )</v>
      </c>
      <c r="B48" s="13" t="str">
        <f>'[1]صورت ریز پروژه ها'!D45</f>
        <v>پردیس</v>
      </c>
      <c r="C48" s="14" t="str">
        <f>'[1]صورت ریز پروژه ها'!H45</f>
        <v>مسکونی</v>
      </c>
      <c r="D48" s="14">
        <f>'[1]صورت ریز پروژه ها'!G45</f>
        <v>84</v>
      </c>
      <c r="E48" s="13">
        <f>'[1]صورت ریز پروژه ها'!E45</f>
        <v>7448</v>
      </c>
      <c r="F48" s="15">
        <f>'[1]صورت ریز پروژه ها'!O45</f>
        <v>5.8000000000000003E-2</v>
      </c>
      <c r="G48" s="16">
        <v>7184887249.8192492</v>
      </c>
      <c r="H48" s="16">
        <f t="shared" si="0"/>
        <v>153205217245.18076</v>
      </c>
      <c r="I48" s="16">
        <f>'[1]صورت ریز پروژه ها'!J45</f>
        <v>160390104495</v>
      </c>
      <c r="J48" s="17">
        <v>0</v>
      </c>
      <c r="K48" s="16">
        <v>0</v>
      </c>
      <c r="L48" s="18">
        <f>'[1]صورت ریز پروژه ها'!P45</f>
        <v>5.8999999999999997E-2</v>
      </c>
      <c r="M48" s="19">
        <f>'[1]صورت ریز پروژه ها'!AA45</f>
        <v>8300819032.3189688</v>
      </c>
      <c r="N48" s="19">
        <f t="shared" si="1"/>
        <v>152089285462.68103</v>
      </c>
      <c r="O48" s="20">
        <f>'[1]صورت ریز پروژه ها'!J45</f>
        <v>160390104495</v>
      </c>
      <c r="P48" s="4"/>
    </row>
    <row r="49" spans="1:16" s="21" customFormat="1" ht="21.75">
      <c r="A49" s="13" t="str">
        <f>'[1]صورت ریز پروژه ها'!C46</f>
        <v>ارکید 2 ( 219 واحدی )</v>
      </c>
      <c r="B49" s="13" t="str">
        <f>'[1]صورت ریز پروژه ها'!D46</f>
        <v>پردیس</v>
      </c>
      <c r="C49" s="14" t="str">
        <f>'[1]صورت ریز پروژه ها'!H46</f>
        <v>مسکونی</v>
      </c>
      <c r="D49" s="14">
        <f>'[1]صورت ریز پروژه ها'!G46</f>
        <v>231</v>
      </c>
      <c r="E49" s="13">
        <f>'[1]صورت ریز پروژه ها'!E46</f>
        <v>20666</v>
      </c>
      <c r="F49" s="15">
        <f>'[1]صورت ریز پروژه ها'!O46</f>
        <v>0.06</v>
      </c>
      <c r="G49" s="16">
        <v>26701568272.903061</v>
      </c>
      <c r="H49" s="16">
        <f t="shared" si="0"/>
        <v>396136283977.09692</v>
      </c>
      <c r="I49" s="16">
        <f>'[1]صورت ریز پروژه ها'!J46</f>
        <v>422837852250</v>
      </c>
      <c r="J49" s="17">
        <v>0</v>
      </c>
      <c r="K49" s="16">
        <v>0</v>
      </c>
      <c r="L49" s="18">
        <f>'[1]صورت ریز پروژه ها'!P46</f>
        <v>0.06</v>
      </c>
      <c r="M49" s="19">
        <f>'[1]صورت ریز پروژه ها'!AA46</f>
        <v>27556630415.094528</v>
      </c>
      <c r="N49" s="19">
        <f t="shared" si="1"/>
        <v>395281221834.90546</v>
      </c>
      <c r="O49" s="20">
        <f>'[1]صورت ریز پروژه ها'!J46</f>
        <v>422837852250</v>
      </c>
      <c r="P49" s="4"/>
    </row>
    <row r="50" spans="1:16" s="21" customFormat="1" ht="21.75">
      <c r="A50" s="13" t="str">
        <f>'[1]صورت ریز پروژه ها'!C47</f>
        <v>بام چالوس</v>
      </c>
      <c r="B50" s="13" t="str">
        <f>'[1]صورت ریز پروژه ها'!D47</f>
        <v>شمال</v>
      </c>
      <c r="C50" s="14" t="str">
        <f>'[1]صورت ریز پروژه ها'!H47</f>
        <v>مسکونی</v>
      </c>
      <c r="D50" s="14">
        <f>'[1]صورت ریز پروژه ها'!G47</f>
        <v>3</v>
      </c>
      <c r="E50" s="13">
        <f>'[1]صورت ریز پروژه ها'!E47</f>
        <v>526.52</v>
      </c>
      <c r="F50" s="15">
        <f>'[1]صورت ریز پروژه ها'!O47</f>
        <v>1</v>
      </c>
      <c r="G50" s="16">
        <v>0</v>
      </c>
      <c r="H50" s="16">
        <f t="shared" si="0"/>
        <v>19728710000</v>
      </c>
      <c r="I50" s="16">
        <f>'[1]صورت ریز پروژه ها'!J47</f>
        <v>19728710000</v>
      </c>
      <c r="J50" s="17">
        <v>0</v>
      </c>
      <c r="K50" s="16">
        <v>0</v>
      </c>
      <c r="L50" s="18">
        <f>'[1]صورت ریز پروژه ها'!P47</f>
        <v>1</v>
      </c>
      <c r="M50" s="19">
        <f>'[1]صورت ریز پروژه ها'!AA47</f>
        <v>0</v>
      </c>
      <c r="N50" s="19">
        <f t="shared" si="1"/>
        <v>19728710000</v>
      </c>
      <c r="O50" s="20">
        <f>'[1]صورت ریز پروژه ها'!J47</f>
        <v>19728710000</v>
      </c>
      <c r="P50" s="4"/>
    </row>
    <row r="51" spans="1:16" s="21" customFormat="1" ht="21.75">
      <c r="A51" s="13" t="str">
        <f>'[1]صورت ریز پروژه ها'!C48</f>
        <v>پرستوی بابلسر</v>
      </c>
      <c r="B51" s="13" t="str">
        <f>'[1]صورت ریز پروژه ها'!D48</f>
        <v>شمال</v>
      </c>
      <c r="C51" s="14" t="str">
        <f>'[1]صورت ریز پروژه ها'!H48</f>
        <v>مسکونی</v>
      </c>
      <c r="D51" s="14">
        <f>'[1]صورت ریز پروژه ها'!G48</f>
        <v>2</v>
      </c>
      <c r="E51" s="13">
        <f>'[1]صورت ریز پروژه ها'!E48</f>
        <v>384</v>
      </c>
      <c r="F51" s="15">
        <f>'[1]صورت ریز پروژه ها'!O48</f>
        <v>1</v>
      </c>
      <c r="G51" s="16">
        <v>0</v>
      </c>
      <c r="H51" s="16">
        <f t="shared" si="0"/>
        <v>10005040000</v>
      </c>
      <c r="I51" s="16">
        <f>'[1]صورت ریز پروژه ها'!J48</f>
        <v>10005040000</v>
      </c>
      <c r="J51" s="17">
        <v>0</v>
      </c>
      <c r="K51" s="16">
        <v>0</v>
      </c>
      <c r="L51" s="18">
        <f>'[1]صورت ریز پروژه ها'!P48</f>
        <v>1</v>
      </c>
      <c r="M51" s="19">
        <f>'[1]صورت ریز پروژه ها'!AA48</f>
        <v>0</v>
      </c>
      <c r="N51" s="19">
        <f t="shared" si="1"/>
        <v>10005040000</v>
      </c>
      <c r="O51" s="20">
        <f>'[1]صورت ریز پروژه ها'!J48</f>
        <v>10005040000</v>
      </c>
      <c r="P51" s="4"/>
    </row>
    <row r="52" spans="1:16" s="21" customFormat="1" ht="21.75">
      <c r="A52" s="13" t="str">
        <f>'[1]صورت ریز پروژه ها'!C49</f>
        <v>سایر</v>
      </c>
      <c r="B52" s="13" t="str">
        <f>'[1]صورت ریز پروژه ها'!D49</f>
        <v>تهران</v>
      </c>
      <c r="C52" s="14">
        <f>'[1]صورت ریز پروژه ها'!H49</f>
        <v>0</v>
      </c>
      <c r="D52" s="14">
        <f>'[1]صورت ریز پروژه ها'!G49</f>
        <v>0</v>
      </c>
      <c r="E52" s="13">
        <f>'[1]صورت ریز پروژه ها'!E49</f>
        <v>0</v>
      </c>
      <c r="F52" s="15">
        <f>'[1]صورت ریز پروژه ها'!O49</f>
        <v>0</v>
      </c>
      <c r="G52" s="16">
        <v>235490000</v>
      </c>
      <c r="H52" s="16">
        <f t="shared" si="0"/>
        <v>-235490000</v>
      </c>
      <c r="I52" s="16">
        <f>'[1]صورت ریز پروژه ها'!J49</f>
        <v>0</v>
      </c>
      <c r="J52" s="17">
        <v>0</v>
      </c>
      <c r="K52" s="16">
        <v>0</v>
      </c>
      <c r="L52" s="18">
        <f>'[1]صورت ریز پروژه ها'!P49</f>
        <v>0</v>
      </c>
      <c r="M52" s="19">
        <f>'[1]صورت ریز پروژه ها'!AA49</f>
        <v>235490000</v>
      </c>
      <c r="N52" s="19">
        <f t="shared" si="1"/>
        <v>-235490000</v>
      </c>
      <c r="O52" s="20">
        <f>'[1]صورت ریز پروژه ها'!J49</f>
        <v>0</v>
      </c>
      <c r="P52" s="4"/>
    </row>
    <row r="53" spans="1:16" s="21" customFormat="1" ht="22.5" thickBot="1">
      <c r="A53" s="13" t="str">
        <f>'[1]صورت ریز پروژه ها'!C50</f>
        <v>تخفیف فروش</v>
      </c>
      <c r="B53" s="13">
        <f>'[1]صورت ریز پروژه ها'!D50</f>
        <v>0</v>
      </c>
      <c r="C53" s="14">
        <f>'[1]صورت ریز پروژه ها'!H50</f>
        <v>0</v>
      </c>
      <c r="D53" s="14">
        <f>'[1]صورت ریز پروژه ها'!G50</f>
        <v>0</v>
      </c>
      <c r="E53" s="13">
        <f>'[1]صورت ریز پروژه ها'!E50</f>
        <v>0</v>
      </c>
      <c r="F53" s="15">
        <f>'[1]صورت ریز پروژه ها'!O50</f>
        <v>0</v>
      </c>
      <c r="G53" s="16">
        <v>0</v>
      </c>
      <c r="H53" s="16">
        <f t="shared" si="0"/>
        <v>0</v>
      </c>
      <c r="I53" s="16">
        <f>'[1]صورت ریز پروژه ها'!J50</f>
        <v>0</v>
      </c>
      <c r="J53" s="17">
        <v>0</v>
      </c>
      <c r="K53" s="16">
        <v>0</v>
      </c>
      <c r="L53" s="18">
        <f>'[1]صورت ریز پروژه ها'!P50</f>
        <v>0</v>
      </c>
      <c r="M53" s="19">
        <f>'[1]صورت ریز پروژه ها'!AA50</f>
        <v>0</v>
      </c>
      <c r="N53" s="19">
        <f t="shared" si="1"/>
        <v>0</v>
      </c>
      <c r="O53" s="20">
        <f>'[1]صورت ریز پروژه ها'!J50</f>
        <v>0</v>
      </c>
      <c r="P53" s="4"/>
    </row>
    <row r="54" spans="1:16" ht="22.5" thickBot="1">
      <c r="A54" s="29" t="s">
        <v>21</v>
      </c>
      <c r="B54" s="30"/>
      <c r="C54" s="30"/>
      <c r="D54" s="30"/>
      <c r="E54" s="31"/>
      <c r="F54" s="31"/>
      <c r="H54" s="16">
        <f>SUM(H9:H53)</f>
        <v>3031147613916.7002</v>
      </c>
      <c r="I54" s="16">
        <f>SUM(I9:I53)</f>
        <v>8649153292835</v>
      </c>
      <c r="J54" s="32">
        <f>SUM(J9:J53)</f>
        <v>0</v>
      </c>
      <c r="K54" s="16">
        <f>SUM(K9:K53)</f>
        <v>1887029789.6501732</v>
      </c>
      <c r="L54" s="33"/>
      <c r="M54" s="34">
        <f>SUM(M9:M53)</f>
        <v>5628368373451.2715</v>
      </c>
      <c r="N54" s="34">
        <f>SUM(N9:N53)</f>
        <v>3020784919383.728</v>
      </c>
      <c r="O54" s="34">
        <f>SUM(O9:O53)</f>
        <v>8649153292835</v>
      </c>
    </row>
    <row r="55" spans="1:16" ht="15.75" thickTop="1"/>
    <row r="56" spans="1:16" customFormat="1" ht="18.75" thickBot="1">
      <c r="A56" s="35" t="s">
        <v>22</v>
      </c>
      <c r="B56" s="35"/>
      <c r="C56" s="35"/>
      <c r="D56" s="36"/>
      <c r="E56" s="37"/>
      <c r="F56" s="38"/>
      <c r="G56" s="38"/>
      <c r="H56" s="39"/>
      <c r="I56" s="39"/>
      <c r="J56" s="39"/>
      <c r="K56" s="39"/>
      <c r="L56" s="39"/>
      <c r="M56" s="1"/>
      <c r="N56" s="1"/>
    </row>
    <row r="57" spans="1:16" customFormat="1" ht="18.75" thickBot="1">
      <c r="A57" s="46"/>
      <c r="B57" s="47"/>
      <c r="C57" s="47"/>
      <c r="D57" s="47"/>
      <c r="E57" s="47"/>
      <c r="F57" s="48"/>
      <c r="G57" s="38"/>
      <c r="H57" s="38"/>
      <c r="I57" s="38"/>
      <c r="J57" s="38"/>
      <c r="K57" s="38"/>
      <c r="L57" s="38"/>
      <c r="M57" s="40"/>
      <c r="N57" s="1"/>
    </row>
    <row r="58" spans="1:16" customFormat="1" ht="1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1"/>
      <c r="N58" s="1"/>
    </row>
    <row r="59" spans="1:16" customFormat="1" ht="18.75" thickBot="1">
      <c r="A59" s="50" t="s">
        <v>23</v>
      </c>
      <c r="B59" s="50"/>
      <c r="C59" s="50"/>
      <c r="D59" s="50"/>
      <c r="E59" s="50"/>
      <c r="F59" s="41"/>
      <c r="G59" s="41"/>
      <c r="H59" s="39"/>
      <c r="I59" s="39"/>
      <c r="J59" s="39"/>
      <c r="K59" s="39"/>
      <c r="L59" s="39"/>
      <c r="M59" s="1"/>
      <c r="N59" s="1"/>
    </row>
    <row r="60" spans="1:16" customFormat="1" ht="18.75" thickBot="1">
      <c r="A60" s="46"/>
      <c r="B60" s="47"/>
      <c r="C60" s="47"/>
      <c r="D60" s="47"/>
      <c r="E60" s="47"/>
      <c r="F60" s="48"/>
      <c r="G60" s="39"/>
      <c r="H60" s="39"/>
      <c r="I60" s="39"/>
      <c r="J60" s="39"/>
      <c r="K60" s="39"/>
      <c r="L60" s="39"/>
      <c r="M60" s="1"/>
      <c r="N60" s="1"/>
    </row>
  </sheetData>
  <mergeCells count="20">
    <mergeCell ref="A1:G1"/>
    <mergeCell ref="H1:M1"/>
    <mergeCell ref="A2:G2"/>
    <mergeCell ref="H2:M2"/>
    <mergeCell ref="A3:G3"/>
    <mergeCell ref="H3:M3"/>
    <mergeCell ref="L7:O7"/>
    <mergeCell ref="A57:F57"/>
    <mergeCell ref="A59:E59"/>
    <mergeCell ref="A60:F60"/>
    <mergeCell ref="A4:G4"/>
    <mergeCell ref="H4:M4"/>
    <mergeCell ref="A6:J6"/>
    <mergeCell ref="A7:A8"/>
    <mergeCell ref="B7:B8"/>
    <mergeCell ref="C7:C8"/>
    <mergeCell ref="D7:D8"/>
    <mergeCell ref="E7:E8"/>
    <mergeCell ref="F7:I7"/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واگذار شده به میلیون ریال</vt:lpstr>
      <vt:lpstr>تکمیل  شده به میلیون ریال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Hemati</dc:creator>
  <cp:lastModifiedBy>Ali Hemati</cp:lastModifiedBy>
  <dcterms:created xsi:type="dcterms:W3CDTF">2017-02-21T20:22:35Z</dcterms:created>
  <dcterms:modified xsi:type="dcterms:W3CDTF">2017-02-26T08:58:23Z</dcterms:modified>
</cp:coreProperties>
</file>