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7" sheetId="1" r:id="rId1"/>
  </sheets>
  <calcPr calcId="152511"/>
</workbook>
</file>

<file path=xl/calcChain.xml><?xml version="1.0" encoding="utf-8"?>
<calcChain xmlns="http://schemas.openxmlformats.org/spreadsheetml/2006/main">
  <c r="H19" i="1" l="1"/>
  <c r="I19" i="1"/>
  <c r="J19" i="1"/>
  <c r="K19" i="1"/>
  <c r="M19" i="1"/>
  <c r="N19" i="1"/>
  <c r="O19" i="1"/>
  <c r="G19" i="1"/>
  <c r="I18" i="1"/>
  <c r="I17" i="1" l="1"/>
  <c r="O18" i="1" l="1"/>
  <c r="O17" i="1"/>
  <c r="N18" i="1"/>
  <c r="N17" i="1"/>
  <c r="H17" i="1"/>
  <c r="J18" i="1"/>
  <c r="K17" i="1" l="1"/>
  <c r="H18" i="1" l="1"/>
  <c r="L17" i="1"/>
  <c r="M18" i="1" l="1"/>
  <c r="M17" i="1"/>
  <c r="L18" i="1"/>
  <c r="J17" i="1"/>
  <c r="H10" i="1" l="1"/>
  <c r="H12" i="1" s="1"/>
  <c r="E10" i="1"/>
  <c r="E12" i="1"/>
  <c r="F12" i="1"/>
  <c r="G12" i="1"/>
  <c r="I12" i="1"/>
  <c r="J12" i="1"/>
  <c r="K12" i="1"/>
  <c r="L10" i="1"/>
  <c r="L12" i="1" s="1"/>
  <c r="K10" i="1"/>
  <c r="J10" i="1"/>
  <c r="I10" i="1"/>
</calcChain>
</file>

<file path=xl/sharedStrings.xml><?xml version="1.0" encoding="utf-8"?>
<sst xmlns="http://schemas.openxmlformats.org/spreadsheetml/2006/main" count="58" uniqueCount="38">
  <si>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</si>
  <si>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</si>
  <si>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</si>
  <si>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</si>
  <si>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</si>
  <si>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</si>
  <si>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</si>
  <si>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</si>
  <si>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</si>
  <si>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</si>
  <si>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</si>
  <si>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</si>
  <si>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</si>
  <si>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</si>
  <si>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</si>
  <si>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</si>
  <si>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</si>
  <si>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</si>
  <si>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</si>
  <si>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</si>
  <si>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</si>
  <si>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</si>
  <si>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شرکت:عمران و توسعه فارس (سهامی عام)</t>
  </si>
  <si>
    <r>
      <t xml:space="preserve">نماد: </t>
    </r>
    <r>
      <rPr>
        <sz val="12"/>
        <rFont val="B Mitra"/>
        <charset val="178"/>
      </rPr>
      <t>ثفارس</t>
    </r>
  </si>
  <si>
    <t>سال مالی منتهی به 1396/06/31</t>
  </si>
  <si>
    <t>گزارش فعالیت ماهانه دوره منتهی 1395/07/30</t>
  </si>
  <si>
    <t>مهر ماه  1395</t>
  </si>
  <si>
    <t>از ابتدای سال مالی تا پایان مهر ماه 1395</t>
  </si>
  <si>
    <r>
      <t xml:space="preserve">وضعیت ناشر: </t>
    </r>
    <r>
      <rPr>
        <sz val="12"/>
        <rFont val="B Mitra"/>
        <charset val="178"/>
      </rPr>
      <t>پذیرفته در بورس تهران</t>
    </r>
  </si>
  <si>
    <r>
      <t xml:space="preserve">کد صنعت: </t>
    </r>
    <r>
      <rPr>
        <sz val="12"/>
        <rFont val="B Mitra"/>
        <charset val="178"/>
      </rPr>
      <t>701007</t>
    </r>
  </si>
  <si>
    <t>سرمایه ثبت شده: 598،437</t>
  </si>
  <si>
    <t>سرمایه ثبت نشده: 401،563</t>
  </si>
  <si>
    <t>نیکان</t>
  </si>
  <si>
    <t>صدرا</t>
  </si>
  <si>
    <t>شیراز</t>
  </si>
  <si>
    <t>تجاری-اداری-فرهنگی -اقامتی</t>
  </si>
  <si>
    <t>مسکونی</t>
  </si>
  <si>
    <t>صدرا فاز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</si>
</sst>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" fontId="4" fillId="3" borderId="1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4" borderId="13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  <xf numFmtId="2" fontId="4" fillId="3" borderId="18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tabSelected="1" topLeftCell="B13" zoomScaleNormal="100" workbookViewId="0">
      <selection activeCell="K24" sqref="K24"/>
    </sheetView>
  </sheetViews>
  <sheetFormatPr defaultColWidth="8.85546875" defaultRowHeight="15" x14ac:dyDescent="0.25"/>
  <cols>
    <col min="1" max="1" width="16.140625" style="3" customWidth="1"/>
    <col min="2" max="2" width="8.85546875" style="3"/>
    <col min="3" max="3" width="16" style="3" customWidth="1"/>
    <col min="4" max="4" width="13" style="3" customWidth="1"/>
    <col min="5" max="5" width="16.28515625" style="3" customWidth="1"/>
    <col min="6" max="6" width="14.42578125" style="3" customWidth="1"/>
    <col min="7" max="7" width="12.42578125" style="3" customWidth="1"/>
    <col min="8" max="8" width="12.140625" style="3" customWidth="1"/>
    <col min="9" max="9" width="12.42578125" style="3" customWidth="1"/>
    <col min="10" max="10" width="14.7109375" style="3" customWidth="1"/>
    <col min="11" max="11" width="13.140625" style="3" customWidth="1"/>
    <col min="12" max="12" width="12.85546875" style="3" bestFit="1" customWidth="1"/>
    <col min="13" max="13" width="8.85546875" style="3"/>
    <col min="14" max="14" width="12.42578125" style="3" customWidth="1"/>
    <col min="15" max="15" width="13.5703125" style="3" customWidth="1"/>
    <col min="16" max="16384" width="8.85546875" style="3"/>
  </cols>
  <sheetData>
    <row r="1" spans="1:15" customFormat="1" ht="18.75" x14ac:dyDescent="0.25">
      <c r="A1" s="45" t="s">
        <v>22</v>
      </c>
      <c r="B1" s="45"/>
      <c r="C1" s="45"/>
      <c r="D1" s="45"/>
      <c r="E1" s="45"/>
      <c r="F1" s="45"/>
      <c r="G1" s="45"/>
      <c r="H1" s="45" t="s">
        <v>30</v>
      </c>
      <c r="I1" s="45"/>
      <c r="J1" s="45"/>
      <c r="K1" s="45"/>
      <c r="L1" s="45"/>
      <c r="M1" s="45"/>
      <c r="N1" s="1"/>
    </row>
    <row r="2" spans="1:15" customFormat="1" ht="18.75" x14ac:dyDescent="0.25">
      <c r="A2" s="45" t="s">
        <v>23</v>
      </c>
      <c r="B2" s="45"/>
      <c r="C2" s="45"/>
      <c r="D2" s="45"/>
      <c r="E2" s="45"/>
      <c r="F2" s="45"/>
      <c r="G2" s="45"/>
      <c r="H2" s="45" t="s">
        <v>31</v>
      </c>
      <c r="I2" s="45"/>
      <c r="J2" s="45"/>
      <c r="K2" s="45"/>
      <c r="L2" s="45"/>
      <c r="M2" s="45"/>
      <c r="N2" s="1"/>
    </row>
    <row r="3" spans="1:15" customFormat="1" ht="18.75" x14ac:dyDescent="0.25">
      <c r="A3" s="45" t="s">
        <v>29</v>
      </c>
      <c r="B3" s="45"/>
      <c r="C3" s="45"/>
      <c r="D3" s="45"/>
      <c r="E3" s="45"/>
      <c r="F3" s="45"/>
      <c r="G3" s="45"/>
      <c r="H3" s="46" t="s">
        <v>25</v>
      </c>
      <c r="I3" s="46"/>
      <c r="J3" s="46"/>
      <c r="K3" s="46"/>
      <c r="L3" s="46"/>
      <c r="M3" s="46"/>
      <c r="N3" s="1"/>
    </row>
    <row r="4" spans="1:15" customFormat="1" ht="18.75" x14ac:dyDescent="0.25">
      <c r="A4" s="45" t="s">
        <v>28</v>
      </c>
      <c r="B4" s="45"/>
      <c r="C4" s="45"/>
      <c r="D4" s="45"/>
      <c r="E4" s="45"/>
      <c r="F4" s="45"/>
      <c r="G4" s="45"/>
      <c r="H4" s="46" t="s">
        <v>24</v>
      </c>
      <c r="I4" s="46"/>
      <c r="J4" s="46"/>
      <c r="K4" s="46"/>
      <c r="L4" s="46"/>
      <c r="M4" s="46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37" t="s">
        <v>0</v>
      </c>
      <c r="B7" s="37"/>
      <c r="C7" s="37"/>
      <c r="D7" s="37"/>
      <c r="E7" s="37"/>
      <c r="F7" s="37"/>
      <c r="G7" s="37"/>
      <c r="H7" s="37"/>
      <c r="I7" s="37"/>
      <c r="J7" s="37"/>
    </row>
    <row r="8" spans="1:15" ht="22.5" x14ac:dyDescent="0.25">
      <c r="A8" s="38" t="s">
        <v>1</v>
      </c>
      <c r="B8" s="38" t="s">
        <v>2</v>
      </c>
      <c r="C8" s="38" t="s">
        <v>3</v>
      </c>
      <c r="D8" s="40" t="s">
        <v>4</v>
      </c>
      <c r="E8" s="47" t="s">
        <v>26</v>
      </c>
      <c r="F8" s="48"/>
      <c r="G8" s="48"/>
      <c r="H8" s="49"/>
      <c r="I8" s="47" t="s">
        <v>27</v>
      </c>
      <c r="J8" s="48"/>
      <c r="K8" s="48"/>
      <c r="L8" s="49"/>
    </row>
    <row r="9" spans="1:15" ht="65.25" x14ac:dyDescent="0.25">
      <c r="A9" s="39"/>
      <c r="B9" s="39"/>
      <c r="C9" s="39"/>
      <c r="D9" s="41"/>
      <c r="E9" s="4" t="s">
        <v>5</v>
      </c>
      <c r="F9" s="5" t="s">
        <v>6</v>
      </c>
      <c r="G9" s="5" t="s">
        <v>7</v>
      </c>
      <c r="H9" s="6" t="s">
        <v>8</v>
      </c>
      <c r="I9" s="4" t="s">
        <v>5</v>
      </c>
      <c r="J9" s="5" t="s">
        <v>6</v>
      </c>
      <c r="K9" s="5" t="s">
        <v>7</v>
      </c>
      <c r="L9" s="6" t="s">
        <v>8</v>
      </c>
    </row>
    <row r="10" spans="1:15" ht="43.5" x14ac:dyDescent="0.25">
      <c r="A10" s="7" t="s">
        <v>32</v>
      </c>
      <c r="B10" s="8" t="s">
        <v>34</v>
      </c>
      <c r="C10" s="8" t="s">
        <v>35</v>
      </c>
      <c r="D10" s="25">
        <v>1</v>
      </c>
      <c r="E10" s="9">
        <f>(72180000*F10)/1000000</f>
        <v>3214.1754000000001</v>
      </c>
      <c r="F10" s="26">
        <v>44.53</v>
      </c>
      <c r="G10" s="10">
        <v>218000000</v>
      </c>
      <c r="H10" s="11">
        <f>(F10*G10/1000000)-1</f>
        <v>9706.5400000000009</v>
      </c>
      <c r="I10" s="9">
        <f>E10</f>
        <v>3214.1754000000001</v>
      </c>
      <c r="J10" s="26">
        <f>F10</f>
        <v>44.53</v>
      </c>
      <c r="K10" s="10">
        <f>G10</f>
        <v>218000000</v>
      </c>
      <c r="L10" s="11">
        <f>H10</f>
        <v>9706.5400000000009</v>
      </c>
    </row>
    <row r="11" spans="1:15" ht="22.5" thickBot="1" x14ac:dyDescent="0.3">
      <c r="A11" s="7" t="s">
        <v>33</v>
      </c>
      <c r="B11" s="8" t="s">
        <v>34</v>
      </c>
      <c r="C11" s="8" t="s">
        <v>36</v>
      </c>
      <c r="D11" s="25">
        <v>0</v>
      </c>
      <c r="E11" s="9">
        <v>0</v>
      </c>
      <c r="F11" s="10">
        <v>0</v>
      </c>
      <c r="G11" s="10">
        <v>0</v>
      </c>
      <c r="H11" s="11">
        <v>0</v>
      </c>
      <c r="I11" s="9">
        <v>0</v>
      </c>
      <c r="J11" s="10">
        <v>0</v>
      </c>
      <c r="K11" s="10">
        <v>0</v>
      </c>
      <c r="L11" s="11">
        <v>0</v>
      </c>
    </row>
    <row r="12" spans="1:15" ht="22.5" thickBot="1" x14ac:dyDescent="0.3">
      <c r="A12" s="12" t="s">
        <v>9</v>
      </c>
      <c r="B12" s="13"/>
      <c r="C12" s="14"/>
      <c r="D12" s="14"/>
      <c r="E12" s="15">
        <f>SUM(E10:E11)</f>
        <v>3214.1754000000001</v>
      </c>
      <c r="F12" s="27">
        <f t="shared" ref="F12:L12" si="0">SUM(F10:F11)</f>
        <v>44.53</v>
      </c>
      <c r="G12" s="15">
        <f t="shared" si="0"/>
        <v>218000000</v>
      </c>
      <c r="H12" s="15">
        <f t="shared" si="0"/>
        <v>9706.5400000000009</v>
      </c>
      <c r="I12" s="15">
        <f t="shared" si="0"/>
        <v>3214.1754000000001</v>
      </c>
      <c r="J12" s="27">
        <f t="shared" si="0"/>
        <v>44.53</v>
      </c>
      <c r="K12" s="15">
        <f t="shared" si="0"/>
        <v>218000000</v>
      </c>
      <c r="L12" s="15">
        <f t="shared" si="0"/>
        <v>9706.5400000000009</v>
      </c>
    </row>
    <row r="13" spans="1:15" ht="15.75" thickTop="1" x14ac:dyDescent="0.25"/>
    <row r="14" spans="1:15" ht="23.25" thickBot="1" x14ac:dyDescent="0.3">
      <c r="A14" s="37" t="s">
        <v>10</v>
      </c>
      <c r="B14" s="37"/>
      <c r="C14" s="37"/>
      <c r="D14" s="37"/>
      <c r="E14" s="37"/>
      <c r="F14" s="37"/>
      <c r="G14" s="37"/>
      <c r="H14" s="37"/>
      <c r="I14" s="37"/>
      <c r="J14" s="37"/>
    </row>
    <row r="15" spans="1:15" ht="22.5" x14ac:dyDescent="0.25">
      <c r="A15" s="38" t="s">
        <v>1</v>
      </c>
      <c r="B15" s="38" t="s">
        <v>2</v>
      </c>
      <c r="C15" s="38" t="s">
        <v>3</v>
      </c>
      <c r="D15" s="38" t="s">
        <v>4</v>
      </c>
      <c r="E15" s="40" t="s">
        <v>11</v>
      </c>
      <c r="F15" s="42" t="s">
        <v>12</v>
      </c>
      <c r="G15" s="31"/>
      <c r="H15" s="31"/>
      <c r="I15" s="31"/>
      <c r="J15" s="43" t="s">
        <v>13</v>
      </c>
      <c r="K15" s="44"/>
      <c r="L15" s="31" t="s">
        <v>14</v>
      </c>
      <c r="M15" s="31"/>
      <c r="N15" s="31"/>
      <c r="O15" s="32"/>
    </row>
    <row r="16" spans="1:15" ht="108.75" x14ac:dyDescent="0.25">
      <c r="A16" s="39"/>
      <c r="B16" s="39"/>
      <c r="C16" s="39"/>
      <c r="D16" s="39"/>
      <c r="E16" s="41"/>
      <c r="F16" s="4" t="s">
        <v>15</v>
      </c>
      <c r="G16" s="5" t="s">
        <v>16</v>
      </c>
      <c r="H16" s="5" t="s">
        <v>17</v>
      </c>
      <c r="I16" s="16" t="s">
        <v>18</v>
      </c>
      <c r="J16" s="17" t="s">
        <v>19</v>
      </c>
      <c r="K16" s="6" t="s">
        <v>16</v>
      </c>
      <c r="L16" s="18" t="s">
        <v>15</v>
      </c>
      <c r="M16" s="5" t="s">
        <v>16</v>
      </c>
      <c r="N16" s="5" t="s">
        <v>17</v>
      </c>
      <c r="O16" s="6" t="s">
        <v>18</v>
      </c>
    </row>
    <row r="17" spans="1:15" ht="43.5" x14ac:dyDescent="0.25">
      <c r="A17" s="7" t="s">
        <v>32</v>
      </c>
      <c r="B17" s="8" t="s">
        <v>34</v>
      </c>
      <c r="C17" s="8" t="s">
        <v>35</v>
      </c>
      <c r="D17" s="8">
        <v>444</v>
      </c>
      <c r="E17" s="19">
        <v>26137</v>
      </c>
      <c r="F17" s="28">
        <v>0.75</v>
      </c>
      <c r="G17" s="10">
        <v>65381</v>
      </c>
      <c r="H17" s="10">
        <f>840051-752284</f>
        <v>87767</v>
      </c>
      <c r="I17" s="19">
        <f>((1024.05+1152.2+1286.38+2536.15)*72180000)/1000000</f>
        <v>432991.94040000008</v>
      </c>
      <c r="J17" s="29">
        <f>F10</f>
        <v>44.53</v>
      </c>
      <c r="K17" s="11">
        <f>I10</f>
        <v>3214.1754000000001</v>
      </c>
      <c r="L17" s="30">
        <f>10/12</f>
        <v>0.83333333333333337</v>
      </c>
      <c r="M17" s="10">
        <f>(G17+K17)*L17</f>
        <v>57162.646166666673</v>
      </c>
      <c r="N17" s="10">
        <f>H17</f>
        <v>87767</v>
      </c>
      <c r="O17" s="11">
        <f>I17-K17</f>
        <v>429777.76500000007</v>
      </c>
    </row>
    <row r="18" spans="1:15" ht="22.5" thickBot="1" x14ac:dyDescent="0.3">
      <c r="A18" s="7" t="s">
        <v>37</v>
      </c>
      <c r="B18" s="8" t="s">
        <v>34</v>
      </c>
      <c r="C18" s="8" t="s">
        <v>36</v>
      </c>
      <c r="D18" s="8">
        <v>656</v>
      </c>
      <c r="E18" s="19">
        <v>61000</v>
      </c>
      <c r="F18" s="28">
        <v>0.9</v>
      </c>
      <c r="G18" s="10">
        <v>77344</v>
      </c>
      <c r="H18" s="10">
        <f>561200-451735</f>
        <v>109465</v>
      </c>
      <c r="I18" s="19">
        <f>(24817.24*10000000)/1000000</f>
        <v>248172.40000000002</v>
      </c>
      <c r="J18" s="9">
        <f>F11</f>
        <v>0</v>
      </c>
      <c r="K18" s="11">
        <v>0</v>
      </c>
      <c r="L18" s="30">
        <f>10/12</f>
        <v>0.83333333333333337</v>
      </c>
      <c r="M18" s="10">
        <f>(G18+K18)*L18</f>
        <v>64453.333333333336</v>
      </c>
      <c r="N18" s="10">
        <f>H18</f>
        <v>109465</v>
      </c>
      <c r="O18" s="11">
        <f>I18-K18</f>
        <v>248172.40000000002</v>
      </c>
    </row>
    <row r="19" spans="1:15" ht="22.5" thickBot="1" x14ac:dyDescent="0.3">
      <c r="A19" s="12" t="s">
        <v>9</v>
      </c>
      <c r="B19" s="13"/>
      <c r="C19" s="13"/>
      <c r="D19" s="13"/>
      <c r="E19" s="14"/>
      <c r="F19" s="14"/>
      <c r="G19" s="15">
        <f>SUM(G17:G18)</f>
        <v>142725</v>
      </c>
      <c r="H19" s="15">
        <f t="shared" ref="H19:O19" si="1">SUM(H17:H18)</f>
        <v>197232</v>
      </c>
      <c r="I19" s="15">
        <f t="shared" si="1"/>
        <v>681164.3404000001</v>
      </c>
      <c r="J19" s="15">
        <f t="shared" si="1"/>
        <v>44.53</v>
      </c>
      <c r="K19" s="15">
        <f t="shared" si="1"/>
        <v>3214.1754000000001</v>
      </c>
      <c r="L19" s="15"/>
      <c r="M19" s="15">
        <f t="shared" si="1"/>
        <v>121615.97950000002</v>
      </c>
      <c r="N19" s="15">
        <f t="shared" si="1"/>
        <v>197232</v>
      </c>
      <c r="O19" s="15">
        <f t="shared" si="1"/>
        <v>677950.16500000004</v>
      </c>
    </row>
    <row r="20" spans="1:15" s="50" customFormat="1" ht="16.5" thickTop="1" x14ac:dyDescent="0.25"/>
    <row r="21" spans="1:15" customFormat="1" ht="18.75" thickBot="1" x14ac:dyDescent="0.3">
      <c r="A21" s="20" t="s">
        <v>20</v>
      </c>
      <c r="B21" s="20"/>
      <c r="C21" s="20"/>
      <c r="D21" s="21"/>
      <c r="E21" s="22"/>
      <c r="F21" s="23"/>
      <c r="G21" s="23"/>
      <c r="H21" s="1"/>
      <c r="I21" s="1"/>
      <c r="J21" s="1"/>
      <c r="K21" s="1"/>
      <c r="L21" s="1"/>
      <c r="M21" s="1"/>
      <c r="N21" s="1"/>
    </row>
    <row r="22" spans="1:15" customFormat="1" ht="18.75" thickBot="1" x14ac:dyDescent="0.3">
      <c r="A22" s="33"/>
      <c r="B22" s="34"/>
      <c r="C22" s="34"/>
      <c r="D22" s="34"/>
      <c r="E22" s="34"/>
      <c r="F22" s="35"/>
      <c r="G22" s="23"/>
      <c r="H22" s="23"/>
      <c r="I22" s="23"/>
      <c r="J22" s="23"/>
      <c r="K22" s="23"/>
      <c r="L22" s="23"/>
      <c r="M22" s="23"/>
      <c r="N22" s="1"/>
    </row>
    <row r="23" spans="1:15" customFormat="1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customFormat="1" ht="18.75" thickBot="1" x14ac:dyDescent="0.3">
      <c r="A24" s="36" t="s">
        <v>21</v>
      </c>
      <c r="B24" s="36"/>
      <c r="C24" s="36"/>
      <c r="D24" s="36"/>
      <c r="E24" s="36"/>
      <c r="F24" s="24"/>
      <c r="G24" s="24"/>
      <c r="H24" s="1"/>
      <c r="I24" s="1"/>
      <c r="J24" s="1"/>
      <c r="K24" s="1"/>
      <c r="L24" s="1"/>
      <c r="M24" s="1"/>
      <c r="N24" s="1"/>
    </row>
    <row r="25" spans="1:15" customFormat="1" ht="18.75" thickBot="1" x14ac:dyDescent="0.3">
      <c r="A25" s="33"/>
      <c r="B25" s="34"/>
      <c r="C25" s="34"/>
      <c r="D25" s="34"/>
      <c r="E25" s="34"/>
      <c r="F25" s="35"/>
      <c r="G25" s="1"/>
      <c r="H25" s="1"/>
      <c r="I25" s="1"/>
      <c r="J25" s="1"/>
      <c r="K25" s="1"/>
      <c r="L25" s="1"/>
      <c r="M25" s="1"/>
      <c r="N25" s="1"/>
    </row>
  </sheetData>
  <mergeCells count="27"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L15:O15"/>
    <mergeCell ref="A22:F22"/>
    <mergeCell ref="A24:E24"/>
    <mergeCell ref="A25:F25"/>
    <mergeCell ref="A14:J14"/>
    <mergeCell ref="A15:A16"/>
    <mergeCell ref="B15:B16"/>
    <mergeCell ref="C15:C16"/>
    <mergeCell ref="D15:D16"/>
    <mergeCell ref="E15:E16"/>
    <mergeCell ref="F15:I15"/>
    <mergeCell ref="J15:K15"/>
  </mergeCells>
  <pageMargins left="0.7" right="0.7" top="0.75" bottom="0.75" header="0.3" footer="0.3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2016-10-25T05:59:54Z</dcterms:modified>
</cp:coreProperties>
</file>