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345" windowWidth="14805" windowHeight="7770"/>
  </bookViews>
  <sheets>
    <sheet name="گزارش ماهانه" sheetId="1" r:id="rId1"/>
  </sheets>
  <calcPr calcId="145621"/>
</workbook>
</file>

<file path=xl/calcChain.xml><?xml version="1.0" encoding="utf-8"?>
<calcChain xmlns="http://schemas.openxmlformats.org/spreadsheetml/2006/main">
  <c r="I25" i="1" l="1"/>
  <c r="I24" i="1"/>
  <c r="I20" i="1"/>
  <c r="I19" i="1"/>
  <c r="I18" i="1"/>
  <c r="I17" i="1"/>
  <c r="O19" i="1" l="1"/>
  <c r="O20" i="1"/>
  <c r="O21" i="1"/>
  <c r="O22" i="1"/>
  <c r="O23" i="1"/>
  <c r="O24" i="1"/>
  <c r="I21" i="1"/>
  <c r="I22" i="1"/>
  <c r="I23" i="1"/>
  <c r="H10" i="1" l="1"/>
  <c r="L12" i="1" l="1"/>
  <c r="I12" i="1"/>
  <c r="H12" i="1"/>
  <c r="E12" i="1"/>
  <c r="I26" i="1" l="1"/>
  <c r="L26" i="1"/>
  <c r="K26" i="1"/>
  <c r="J26" i="1"/>
  <c r="H26" i="1"/>
  <c r="N26" i="1"/>
  <c r="P26" i="1"/>
  <c r="O25" i="1"/>
  <c r="O17" i="1" l="1"/>
  <c r="O18" i="1" l="1"/>
  <c r="D31" i="1"/>
  <c r="D28" i="1"/>
  <c r="E7" i="1"/>
  <c r="K7" i="1"/>
  <c r="O26" i="1" l="1"/>
</calcChain>
</file>

<file path=xl/sharedStrings.xml><?xml version="1.0" encoding="utf-8"?>
<sst xmlns="http://schemas.openxmlformats.org/spreadsheetml/2006/main" count="95" uniqueCount="55">
  <si>
    <t>پروژه های واگذار شده :</t>
  </si>
  <si>
    <t>نام پروژه</t>
  </si>
  <si>
    <t>محل پروژه</t>
  </si>
  <si>
    <t>کاربری</t>
  </si>
  <si>
    <t>واحد</t>
  </si>
  <si>
    <t>بهای تمام شده (میلیون ریال)</t>
  </si>
  <si>
    <t>متراژ فروش</t>
  </si>
  <si>
    <t>نرخ فروش (ریال)</t>
  </si>
  <si>
    <t>جمع</t>
  </si>
  <si>
    <t>آمار وضعیت تکمیل پروژه ها :</t>
  </si>
  <si>
    <t>وضعیت در پایان ماه گذشته</t>
  </si>
  <si>
    <t>پروژه های فروش رفته در طی ماه</t>
  </si>
  <si>
    <t>وضعیت در پایان ماه</t>
  </si>
  <si>
    <t>درصد پیشرفت فیزیکی</t>
  </si>
  <si>
    <t>مبلغ بهای تمام شده (میلیون ریال)</t>
  </si>
  <si>
    <t>برآورد هزینه های تکمیل پروژه (میلیون ریال)</t>
  </si>
  <si>
    <t>مبلغ بهای تمام شده برآوردی (میلیون ریال)</t>
  </si>
  <si>
    <t xml:space="preserve">متراژ </t>
  </si>
  <si>
    <t>سرمایه ثبت نشده : 0</t>
  </si>
  <si>
    <t>جماران</t>
  </si>
  <si>
    <t>ارغوان اریکه</t>
  </si>
  <si>
    <t>تهران</t>
  </si>
  <si>
    <t>اداری</t>
  </si>
  <si>
    <t>مسکونی</t>
  </si>
  <si>
    <t>مسکونی / تجاری / درمانگاه</t>
  </si>
  <si>
    <t xml:space="preserve">از ابتدای سال مالی تا پایان </t>
  </si>
  <si>
    <t>مبلغ فروش 
(میلیون ریال)</t>
  </si>
  <si>
    <t>تجاری</t>
  </si>
  <si>
    <t>گزارش فعالیت ماهانه دوره منتهی به :</t>
  </si>
  <si>
    <t>سال مالی منتهی به:</t>
  </si>
  <si>
    <t>31شهریور ماه 1396</t>
  </si>
  <si>
    <t>سرمایه ثبت شده : 1.200.000.000.000 ریال</t>
  </si>
  <si>
    <t>شرکت : سرمایه گذاری مسکن تهران (سهامی عام)</t>
  </si>
  <si>
    <t>نماد : ثتران</t>
  </si>
  <si>
    <r>
      <t xml:space="preserve">کد صنعت : </t>
    </r>
    <r>
      <rPr>
        <sz val="12"/>
        <rFont val="B Mitra"/>
        <charset val="178"/>
      </rPr>
      <t xml:space="preserve"> </t>
    </r>
    <r>
      <rPr>
        <b/>
        <sz val="12"/>
        <rFont val="B Mitra"/>
        <charset val="178"/>
      </rPr>
      <t>701056</t>
    </r>
  </si>
  <si>
    <t>وضعیت ناشر : پذیرفته در فرابورس</t>
  </si>
  <si>
    <t xml:space="preserve">کادر توضیحی مربوط به اطلاعات دوره 1 ماهه منتهی به : </t>
  </si>
  <si>
    <t>کادر توضیحی مربوط اطلاعات تجمعی از ابتدای سال تا پایان :</t>
  </si>
  <si>
    <t>اداری خدامی</t>
  </si>
  <si>
    <t>متراژ کل پروژه</t>
  </si>
  <si>
    <t xml:space="preserve"> تعداد کل واحد</t>
  </si>
  <si>
    <t>درصد مشارکت شرکت در پروژه</t>
  </si>
  <si>
    <t>مبلغ بهای تمام شده ارائه شده در پروژه ارغوان اریکه ، مربوط به آورده این شرکت در پروژه یاد شده می باشد و مطابق قرارداد منعقده با شریک، هزینه دیگری برای شرکت متصور نمی باشد. لیکن درصد پیشرفت پروژه با توجه به انجام عملیات ساخت توسط شریک ، در حال افزایش می باشد.</t>
  </si>
  <si>
    <t>پیمانکاری صندوق زمین و ساختمان نگین شهر ری</t>
  </si>
  <si>
    <t>( بامداد دولت آباد)زمین نگین شهر ری</t>
  </si>
  <si>
    <t>طی دی ماه 1395 با توجه به تبدیل پروژه بامداد دولت آباد به صندوق زمین و ساختمان نگین شهر ری ، زمین پروژه یاد شده به صندوق به فروش رسید و همچنین با عنایت به انتخاب این شرکت به عنوان مدیر ساخت پروژه ، ردیف پیمانکاری زمین و ساختمان در جدول بالا ایجاد و از زمین منفک گردید.</t>
  </si>
  <si>
    <t>بهمن ماه 1395</t>
  </si>
  <si>
    <t xml:space="preserve"> سهم الشرکه پروژه حقانی</t>
  </si>
  <si>
    <t>سهم الشرکه پروژه حقانی</t>
  </si>
  <si>
    <t>_</t>
  </si>
  <si>
    <t>پروژه بنفشه زون C</t>
  </si>
  <si>
    <t>شهر اندیشه</t>
  </si>
  <si>
    <t>پروژه جماران</t>
  </si>
  <si>
    <t>پروژه اراج</t>
  </si>
  <si>
    <t>طی بهمن ماه یک واحد از پروژه جماران  و سهم الشرکه پروژه حقانی واگذارگردید.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</si>
</sst>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;\(#,##0\)"/>
    <numFmt numFmtId="165" formatCode="#,##0_-;[Red]\(#,###\)"/>
    <numFmt numFmtId="166" formatCode="0.0"/>
    <numFmt numFmtId="167" formatCode="#,##0.0"/>
    <numFmt numFmtId="168" formatCode="#,##0.0_-;[Red]\(#,###.0\)"/>
  </numFmts>
  <fonts count="14" x14ac:knownFonts="1">
    <font>
      <sz val="11"/>
      <color theme="1"/>
      <name val="Calibri"/>
      <family val="2"/>
      <scheme val="minor"/>
    </font>
    <font>
      <b/>
      <sz val="12"/>
      <name val="B Mitra"/>
      <charset val="178"/>
    </font>
    <font>
      <sz val="12"/>
      <name val="B Mitra"/>
      <charset val="178"/>
    </font>
    <font>
      <sz val="12"/>
      <color theme="1"/>
      <name val="B Mitra"/>
      <charset val="178"/>
    </font>
    <font>
      <sz val="14"/>
      <name val="B Mitra"/>
      <charset val="178"/>
    </font>
    <font>
      <sz val="11"/>
      <name val="B Titr"/>
      <charset val="178"/>
    </font>
    <font>
      <sz val="11"/>
      <name val="Calibri"/>
      <family val="2"/>
      <scheme val="minor"/>
    </font>
    <font>
      <b/>
      <sz val="14"/>
      <name val="B Mitra"/>
      <charset val="178"/>
    </font>
    <font>
      <sz val="13"/>
      <name val="B Mitra"/>
      <charset val="178"/>
    </font>
    <font>
      <b/>
      <sz val="12"/>
      <color theme="1"/>
      <name val="B Mitra"/>
      <charset val="178"/>
    </font>
    <font>
      <b/>
      <sz val="11"/>
      <color theme="1"/>
      <name val="Calibri"/>
      <family val="2"/>
      <scheme val="minor"/>
    </font>
    <font>
      <b/>
      <sz val="11"/>
      <name val="B Titr"/>
      <charset val="178"/>
    </font>
    <font>
      <i/>
      <sz val="14"/>
      <color theme="1"/>
      <name val="B Mitra"/>
      <charset val="178"/>
    </font>
    <font>
      <i/>
      <sz val="16"/>
      <color theme="1"/>
      <name val="B Mitra"/>
      <charset val="178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7">
    <xf numFmtId="0" fontId="0" fillId="0" borderId="0" xfId="0"/>
    <xf numFmtId="0" fontId="3" fillId="0" borderId="0" xfId="0" applyFont="1" applyAlignment="1">
      <alignment horizontal="center" vertical="center" shrinkToFit="1"/>
    </xf>
    <xf numFmtId="0" fontId="0" fillId="0" borderId="0" xfId="0" applyAlignment="1">
      <alignment shrinkToFit="1"/>
    </xf>
    <xf numFmtId="164" fontId="4" fillId="0" borderId="0" xfId="0" applyNumberFormat="1" applyFont="1" applyFill="1" applyBorder="1" applyAlignment="1">
      <alignment horizontal="center" vertical="center" shrinkToFit="1"/>
    </xf>
    <xf numFmtId="0" fontId="6" fillId="0" borderId="0" xfId="0" applyFont="1" applyAlignment="1">
      <alignment shrinkToFit="1"/>
    </xf>
    <xf numFmtId="0" fontId="4" fillId="2" borderId="10" xfId="0" applyFont="1" applyFill="1" applyBorder="1" applyAlignment="1">
      <alignment horizontal="center" vertical="center" shrinkToFit="1"/>
    </xf>
    <xf numFmtId="0" fontId="4" fillId="2" borderId="8" xfId="0" applyFont="1" applyFill="1" applyBorder="1" applyAlignment="1">
      <alignment horizontal="center" vertical="center" shrinkToFit="1"/>
    </xf>
    <xf numFmtId="0" fontId="4" fillId="2" borderId="9" xfId="0" applyFont="1" applyFill="1" applyBorder="1" applyAlignment="1">
      <alignment horizontal="center" vertical="center" shrinkToFit="1"/>
    </xf>
    <xf numFmtId="3" fontId="4" fillId="2" borderId="1" xfId="0" applyNumberFormat="1" applyFont="1" applyFill="1" applyBorder="1" applyAlignment="1">
      <alignment horizontal="center" vertical="center" shrinkToFit="1"/>
    </xf>
    <xf numFmtId="3" fontId="4" fillId="2" borderId="9" xfId="0" applyNumberFormat="1" applyFont="1" applyFill="1" applyBorder="1" applyAlignment="1">
      <alignment horizontal="center" vertical="center" shrinkToFit="1"/>
    </xf>
    <xf numFmtId="0" fontId="4" fillId="2" borderId="11" xfId="0" applyFont="1" applyFill="1" applyBorder="1" applyAlignment="1">
      <alignment horizontal="center" vertical="center" shrinkToFit="1"/>
    </xf>
    <xf numFmtId="0" fontId="4" fillId="0" borderId="0" xfId="0" applyFont="1" applyFill="1" applyBorder="1" applyAlignment="1">
      <alignment horizontal="center" vertical="center" shrinkToFit="1"/>
    </xf>
    <xf numFmtId="3" fontId="4" fillId="2" borderId="10" xfId="0" applyNumberFormat="1" applyFont="1" applyFill="1" applyBorder="1" applyAlignment="1">
      <alignment horizontal="center" vertical="center" shrinkToFit="1"/>
    </xf>
    <xf numFmtId="0" fontId="4" fillId="2" borderId="18" xfId="0" applyFont="1" applyFill="1" applyBorder="1" applyAlignment="1">
      <alignment horizontal="center" vertical="center" shrinkToFit="1"/>
    </xf>
    <xf numFmtId="0" fontId="6" fillId="0" borderId="0" xfId="0" applyFont="1"/>
    <xf numFmtId="0" fontId="6" fillId="0" borderId="0" xfId="0" applyFont="1" applyBorder="1"/>
    <xf numFmtId="3" fontId="4" fillId="2" borderId="1" xfId="0" applyNumberFormat="1" applyFont="1" applyFill="1" applyBorder="1" applyAlignment="1">
      <alignment horizontal="center" vertical="center" wrapText="1"/>
    </xf>
    <xf numFmtId="164" fontId="2" fillId="0" borderId="21" xfId="0" applyNumberFormat="1" applyFont="1" applyFill="1" applyBorder="1" applyAlignment="1">
      <alignment vertical="center" shrinkToFit="1"/>
    </xf>
    <xf numFmtId="164" fontId="2" fillId="0" borderId="31" xfId="0" applyNumberFormat="1" applyFont="1" applyFill="1" applyBorder="1" applyAlignment="1">
      <alignment vertical="center" shrinkToFit="1"/>
    </xf>
    <xf numFmtId="164" fontId="2" fillId="0" borderId="32" xfId="0" applyNumberFormat="1" applyFont="1" applyFill="1" applyBorder="1" applyAlignment="1">
      <alignment vertical="center" shrinkToFit="1"/>
    </xf>
    <xf numFmtId="164" fontId="2" fillId="0" borderId="33" xfId="0" applyNumberFormat="1" applyFont="1" applyFill="1" applyBorder="1" applyAlignment="1">
      <alignment vertical="center" shrinkToFit="1"/>
    </xf>
    <xf numFmtId="164" fontId="1" fillId="0" borderId="21" xfId="0" applyNumberFormat="1" applyFont="1" applyFill="1" applyBorder="1" applyAlignment="1">
      <alignment horizontal="center" vertical="center" shrinkToFit="1"/>
    </xf>
    <xf numFmtId="164" fontId="1" fillId="0" borderId="32" xfId="0" applyNumberFormat="1" applyFont="1" applyFill="1" applyBorder="1" applyAlignment="1">
      <alignment horizontal="center" vertical="center" shrinkToFit="1"/>
    </xf>
    <xf numFmtId="0" fontId="9" fillId="0" borderId="0" xfId="0" applyFont="1" applyBorder="1" applyAlignment="1">
      <alignment vertical="center" shrinkToFit="1"/>
    </xf>
    <xf numFmtId="0" fontId="9" fillId="0" borderId="0" xfId="0" applyFont="1" applyAlignment="1">
      <alignment horizontal="center" vertical="center" shrinkToFit="1"/>
    </xf>
    <xf numFmtId="0" fontId="10" fillId="0" borderId="0" xfId="0" applyFont="1" applyAlignment="1">
      <alignment shrinkToFit="1"/>
    </xf>
    <xf numFmtId="0" fontId="9" fillId="0" borderId="0" xfId="0" applyFont="1" applyBorder="1" applyAlignment="1">
      <alignment horizontal="right" vertical="center" shrinkToFit="1"/>
    </xf>
    <xf numFmtId="3" fontId="4" fillId="2" borderId="13" xfId="0" applyNumberFormat="1" applyFont="1" applyFill="1" applyBorder="1" applyAlignment="1">
      <alignment horizontal="center" vertical="center" shrinkToFit="1"/>
    </xf>
    <xf numFmtId="3" fontId="4" fillId="2" borderId="7" xfId="0" applyNumberFormat="1" applyFont="1" applyFill="1" applyBorder="1" applyAlignment="1">
      <alignment horizontal="center" vertical="center" shrinkToFit="1"/>
    </xf>
    <xf numFmtId="3" fontId="4" fillId="2" borderId="12" xfId="0" applyNumberFormat="1" applyFont="1" applyFill="1" applyBorder="1" applyAlignment="1">
      <alignment horizontal="center" vertical="center" shrinkToFit="1"/>
    </xf>
    <xf numFmtId="3" fontId="4" fillId="2" borderId="18" xfId="0" applyNumberFormat="1" applyFont="1" applyFill="1" applyBorder="1" applyAlignment="1">
      <alignment horizontal="center" vertical="center" shrinkToFit="1"/>
    </xf>
    <xf numFmtId="165" fontId="4" fillId="2" borderId="11" xfId="0" applyNumberFormat="1" applyFont="1" applyFill="1" applyBorder="1" applyAlignment="1">
      <alignment horizontal="center" vertical="center" shrinkToFit="1"/>
    </xf>
    <xf numFmtId="165" fontId="4" fillId="2" borderId="12" xfId="0" applyNumberFormat="1" applyFont="1" applyFill="1" applyBorder="1" applyAlignment="1">
      <alignment horizontal="center" vertical="center" shrinkToFit="1"/>
    </xf>
    <xf numFmtId="165" fontId="4" fillId="2" borderId="13" xfId="0" applyNumberFormat="1" applyFont="1" applyFill="1" applyBorder="1" applyAlignment="1">
      <alignment horizontal="center" vertical="center" shrinkToFit="1"/>
    </xf>
    <xf numFmtId="165" fontId="4" fillId="3" borderId="0" xfId="0" applyNumberFormat="1" applyFont="1" applyFill="1" applyBorder="1" applyAlignment="1">
      <alignment horizontal="center" vertical="center" shrinkToFit="1"/>
    </xf>
    <xf numFmtId="3" fontId="4" fillId="2" borderId="11" xfId="0" applyNumberFormat="1" applyFont="1" applyFill="1" applyBorder="1" applyAlignment="1">
      <alignment horizontal="center" vertical="center" shrinkToFit="1"/>
    </xf>
    <xf numFmtId="3" fontId="4" fillId="2" borderId="8" xfId="0" applyNumberFormat="1" applyFont="1" applyFill="1" applyBorder="1" applyAlignment="1">
      <alignment horizontal="center" vertical="center" shrinkToFit="1"/>
    </xf>
    <xf numFmtId="0" fontId="4" fillId="2" borderId="4" xfId="0" applyFont="1" applyFill="1" applyBorder="1" applyAlignment="1">
      <alignment horizontal="center" vertical="center" shrinkToFit="1"/>
    </xf>
    <xf numFmtId="0" fontId="4" fillId="2" borderId="34" xfId="0" applyFont="1" applyFill="1" applyBorder="1" applyAlignment="1">
      <alignment horizontal="center" vertical="center" shrinkToFit="1"/>
    </xf>
    <xf numFmtId="0" fontId="4" fillId="2" borderId="6" xfId="0" applyFont="1" applyFill="1" applyBorder="1" applyAlignment="1">
      <alignment horizontal="center" vertical="center" shrinkToFit="1"/>
    </xf>
    <xf numFmtId="3" fontId="4" fillId="2" borderId="5" xfId="0" applyNumberFormat="1" applyFont="1" applyFill="1" applyBorder="1" applyAlignment="1">
      <alignment horizontal="center" vertical="center" shrinkToFit="1"/>
    </xf>
    <xf numFmtId="3" fontId="4" fillId="2" borderId="34" xfId="0" applyNumberFormat="1" applyFont="1" applyFill="1" applyBorder="1" applyAlignment="1">
      <alignment horizontal="center" vertical="center" shrinkToFit="1"/>
    </xf>
    <xf numFmtId="3" fontId="4" fillId="2" borderId="4" xfId="0" applyNumberFormat="1" applyFont="1" applyFill="1" applyBorder="1" applyAlignment="1">
      <alignment horizontal="center" vertical="center" shrinkToFit="1"/>
    </xf>
    <xf numFmtId="3" fontId="4" fillId="2" borderId="6" xfId="0" applyNumberFormat="1" applyFont="1" applyFill="1" applyBorder="1" applyAlignment="1">
      <alignment horizontal="center" vertical="center" shrinkToFit="1"/>
    </xf>
    <xf numFmtId="3" fontId="4" fillId="2" borderId="5" xfId="0" applyNumberFormat="1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shrinkToFit="1"/>
    </xf>
    <xf numFmtId="3" fontId="4" fillId="2" borderId="28" xfId="0" applyNumberFormat="1" applyFont="1" applyFill="1" applyBorder="1" applyAlignment="1">
      <alignment horizontal="center" vertical="center" shrinkToFit="1"/>
    </xf>
    <xf numFmtId="3" fontId="4" fillId="2" borderId="12" xfId="0" applyNumberFormat="1" applyFont="1" applyFill="1" applyBorder="1" applyAlignment="1">
      <alignment horizontal="center" vertical="center" wrapText="1"/>
    </xf>
    <xf numFmtId="167" fontId="4" fillId="2" borderId="8" xfId="0" applyNumberFormat="1" applyFont="1" applyFill="1" applyBorder="1" applyAlignment="1">
      <alignment horizontal="center" vertical="center" shrinkToFit="1"/>
    </xf>
    <xf numFmtId="168" fontId="4" fillId="2" borderId="12" xfId="0" applyNumberFormat="1" applyFont="1" applyFill="1" applyBorder="1" applyAlignment="1">
      <alignment horizontal="center" vertical="center" shrinkToFit="1"/>
    </xf>
    <xf numFmtId="166" fontId="4" fillId="0" borderId="8" xfId="0" applyNumberFormat="1" applyFont="1" applyFill="1" applyBorder="1" applyAlignment="1">
      <alignment horizontal="center" vertical="center" shrinkToFit="1"/>
    </xf>
    <xf numFmtId="166" fontId="4" fillId="0" borderId="4" xfId="0" applyNumberFormat="1" applyFont="1" applyFill="1" applyBorder="1" applyAlignment="1">
      <alignment horizontal="center" vertical="center" shrinkToFit="1"/>
    </xf>
    <xf numFmtId="166" fontId="4" fillId="0" borderId="35" xfId="0" applyNumberFormat="1" applyFont="1" applyFill="1" applyBorder="1" applyAlignment="1">
      <alignment horizontal="center" vertical="center" shrinkToFit="1"/>
    </xf>
    <xf numFmtId="166" fontId="4" fillId="0" borderId="17" xfId="0" applyNumberFormat="1" applyFont="1" applyFill="1" applyBorder="1" applyAlignment="1">
      <alignment horizontal="center" vertical="center" shrinkToFit="1"/>
    </xf>
    <xf numFmtId="166" fontId="4" fillId="0" borderId="19" xfId="0" applyNumberFormat="1" applyFont="1" applyFill="1" applyBorder="1" applyAlignment="1">
      <alignment horizontal="center" vertical="center" shrinkToFit="1"/>
    </xf>
    <xf numFmtId="0" fontId="8" fillId="4" borderId="25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4" fillId="4" borderId="18" xfId="0" applyFont="1" applyFill="1" applyBorder="1" applyAlignment="1">
      <alignment horizontal="center" vertical="center" wrapText="1"/>
    </xf>
    <xf numFmtId="0" fontId="4" fillId="4" borderId="30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4" borderId="19" xfId="0" applyFont="1" applyFill="1" applyBorder="1" applyAlignment="1">
      <alignment horizontal="center" vertical="center" wrapText="1"/>
    </xf>
    <xf numFmtId="0" fontId="4" fillId="4" borderId="26" xfId="0" applyFont="1" applyFill="1" applyBorder="1" applyAlignment="1">
      <alignment horizontal="center" vertical="center" shrinkToFit="1"/>
    </xf>
    <xf numFmtId="165" fontId="4" fillId="4" borderId="26" xfId="0" applyNumberFormat="1" applyFont="1" applyFill="1" applyBorder="1" applyAlignment="1">
      <alignment horizontal="center" vertical="center" shrinkToFit="1"/>
    </xf>
    <xf numFmtId="3" fontId="4" fillId="4" borderId="26" xfId="0" applyNumberFormat="1" applyFont="1" applyFill="1" applyBorder="1" applyAlignment="1">
      <alignment horizontal="center" vertical="center" shrinkToFit="1"/>
    </xf>
    <xf numFmtId="167" fontId="4" fillId="4" borderId="26" xfId="0" applyNumberFormat="1" applyFont="1" applyFill="1" applyBorder="1" applyAlignment="1">
      <alignment horizontal="center" vertical="center" shrinkToFit="1"/>
    </xf>
    <xf numFmtId="0" fontId="8" fillId="4" borderId="3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shrinkToFit="1"/>
    </xf>
    <xf numFmtId="166" fontId="4" fillId="0" borderId="0" xfId="0" applyNumberFormat="1" applyFont="1" applyFill="1" applyBorder="1" applyAlignment="1">
      <alignment horizontal="center" vertical="center" shrinkToFit="1"/>
    </xf>
    <xf numFmtId="3" fontId="4" fillId="2" borderId="0" xfId="0" applyNumberFormat="1" applyFont="1" applyFill="1" applyBorder="1" applyAlignment="1">
      <alignment horizontal="center" vertical="center" shrinkToFit="1"/>
    </xf>
    <xf numFmtId="3" fontId="4" fillId="2" borderId="0" xfId="0" applyNumberFormat="1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shrinkToFit="1"/>
    </xf>
    <xf numFmtId="165" fontId="4" fillId="2" borderId="5" xfId="0" applyNumberFormat="1" applyFont="1" applyFill="1" applyBorder="1" applyAlignment="1">
      <alignment horizontal="center" vertical="center" shrinkToFit="1"/>
    </xf>
    <xf numFmtId="168" fontId="4" fillId="2" borderId="5" xfId="0" applyNumberFormat="1" applyFont="1" applyFill="1" applyBorder="1" applyAlignment="1">
      <alignment horizontal="center" vertical="center" shrinkToFit="1"/>
    </xf>
    <xf numFmtId="165" fontId="4" fillId="2" borderId="6" xfId="0" applyNumberFormat="1" applyFont="1" applyFill="1" applyBorder="1" applyAlignment="1">
      <alignment horizontal="center" vertical="center" shrinkToFit="1"/>
    </xf>
    <xf numFmtId="0" fontId="4" fillId="2" borderId="12" xfId="0" applyFont="1" applyFill="1" applyBorder="1" applyAlignment="1">
      <alignment horizontal="center" vertical="center" shrinkToFit="1"/>
    </xf>
    <xf numFmtId="0" fontId="4" fillId="4" borderId="41" xfId="0" applyFont="1" applyFill="1" applyBorder="1" applyAlignment="1">
      <alignment horizontal="center" vertical="center" wrapText="1"/>
    </xf>
    <xf numFmtId="165" fontId="4" fillId="2" borderId="35" xfId="0" applyNumberFormat="1" applyFont="1" applyFill="1" applyBorder="1" applyAlignment="1">
      <alignment horizontal="center" vertical="center" shrinkToFit="1"/>
    </xf>
    <xf numFmtId="165" fontId="4" fillId="2" borderId="19" xfId="0" applyNumberFormat="1" applyFont="1" applyFill="1" applyBorder="1" applyAlignment="1">
      <alignment horizontal="center" vertical="center" shrinkToFit="1"/>
    </xf>
    <xf numFmtId="165" fontId="4" fillId="2" borderId="4" xfId="0" applyNumberFormat="1" applyFont="1" applyFill="1" applyBorder="1" applyAlignment="1">
      <alignment horizontal="center" vertical="center" shrinkToFit="1"/>
    </xf>
    <xf numFmtId="0" fontId="4" fillId="2" borderId="36" xfId="0" applyFont="1" applyFill="1" applyBorder="1" applyAlignment="1">
      <alignment horizontal="center" vertical="center" shrinkToFit="1"/>
    </xf>
    <xf numFmtId="0" fontId="4" fillId="2" borderId="37" xfId="0" applyFont="1" applyFill="1" applyBorder="1" applyAlignment="1">
      <alignment horizontal="center" vertical="center" shrinkToFit="1"/>
    </xf>
    <xf numFmtId="0" fontId="4" fillId="2" borderId="40" xfId="0" applyFont="1" applyFill="1" applyBorder="1" applyAlignment="1">
      <alignment horizontal="center" vertical="center" shrinkToFit="1"/>
    </xf>
    <xf numFmtId="165" fontId="4" fillId="2" borderId="36" xfId="0" applyNumberFormat="1" applyFont="1" applyFill="1" applyBorder="1" applyAlignment="1">
      <alignment horizontal="center" vertical="center" shrinkToFit="1"/>
    </xf>
    <xf numFmtId="168" fontId="4" fillId="2" borderId="37" xfId="0" applyNumberFormat="1" applyFont="1" applyFill="1" applyBorder="1" applyAlignment="1">
      <alignment horizontal="center" vertical="center" shrinkToFit="1"/>
    </xf>
    <xf numFmtId="165" fontId="4" fillId="2" borderId="37" xfId="0" applyNumberFormat="1" applyFont="1" applyFill="1" applyBorder="1" applyAlignment="1">
      <alignment horizontal="center" vertical="center" shrinkToFit="1"/>
    </xf>
    <xf numFmtId="165" fontId="4" fillId="2" borderId="38" xfId="0" applyNumberFormat="1" applyFont="1" applyFill="1" applyBorder="1" applyAlignment="1">
      <alignment horizontal="center" vertical="center" shrinkToFit="1"/>
    </xf>
    <xf numFmtId="165" fontId="4" fillId="2" borderId="42" xfId="0" applyNumberFormat="1" applyFont="1" applyFill="1" applyBorder="1" applyAlignment="1">
      <alignment horizontal="center" vertical="center" shrinkToFit="1"/>
    </xf>
    <xf numFmtId="166" fontId="4" fillId="0" borderId="11" xfId="0" applyNumberFormat="1" applyFont="1" applyFill="1" applyBorder="1" applyAlignment="1">
      <alignment horizontal="center" vertical="center" shrinkToFit="1"/>
    </xf>
    <xf numFmtId="3" fontId="9" fillId="0" borderId="0" xfId="0" applyNumberFormat="1" applyFont="1" applyAlignment="1">
      <alignment horizontal="center" vertical="center" shrinkToFit="1"/>
    </xf>
    <xf numFmtId="3" fontId="10" fillId="0" borderId="0" xfId="0" applyNumberFormat="1" applyFont="1" applyAlignment="1">
      <alignment shrinkToFit="1"/>
    </xf>
    <xf numFmtId="165" fontId="6" fillId="0" borderId="0" xfId="0" applyNumberFormat="1" applyFont="1" applyAlignment="1">
      <alignment shrinkToFit="1"/>
    </xf>
    <xf numFmtId="164" fontId="1" fillId="0" borderId="4" xfId="0" applyNumberFormat="1" applyFont="1" applyFill="1" applyBorder="1" applyAlignment="1">
      <alignment horizontal="right" vertical="center" shrinkToFit="1"/>
    </xf>
    <xf numFmtId="164" fontId="1" fillId="0" borderId="5" xfId="0" applyNumberFormat="1" applyFont="1" applyFill="1" applyBorder="1" applyAlignment="1">
      <alignment horizontal="right" vertical="center" shrinkToFit="1"/>
    </xf>
    <xf numFmtId="164" fontId="1" fillId="0" borderId="6" xfId="0" applyNumberFormat="1" applyFont="1" applyFill="1" applyBorder="1" applyAlignment="1">
      <alignment horizontal="right" vertical="center" shrinkToFit="1"/>
    </xf>
    <xf numFmtId="164" fontId="1" fillId="0" borderId="8" xfId="0" applyNumberFormat="1" applyFont="1" applyFill="1" applyBorder="1" applyAlignment="1">
      <alignment horizontal="right" vertical="center" shrinkToFit="1"/>
    </xf>
    <xf numFmtId="164" fontId="1" fillId="0" borderId="1" xfId="0" applyNumberFormat="1" applyFont="1" applyFill="1" applyBorder="1" applyAlignment="1">
      <alignment horizontal="right" vertical="center" shrinkToFit="1"/>
    </xf>
    <xf numFmtId="164" fontId="1" fillId="0" borderId="9" xfId="0" applyNumberFormat="1" applyFont="1" applyFill="1" applyBorder="1" applyAlignment="1">
      <alignment horizontal="right" vertical="center" shrinkToFit="1"/>
    </xf>
    <xf numFmtId="164" fontId="2" fillId="0" borderId="10" xfId="0" applyNumberFormat="1" applyFont="1" applyFill="1" applyBorder="1" applyAlignment="1">
      <alignment horizontal="right" vertical="center" shrinkToFit="1"/>
    </xf>
    <xf numFmtId="164" fontId="2" fillId="0" borderId="21" xfId="0" applyNumberFormat="1" applyFont="1" applyFill="1" applyBorder="1" applyAlignment="1">
      <alignment horizontal="right" vertical="center" shrinkToFit="1"/>
    </xf>
    <xf numFmtId="0" fontId="7" fillId="4" borderId="15" xfId="0" applyFont="1" applyFill="1" applyBorder="1" applyAlignment="1">
      <alignment horizontal="left" vertical="center" wrapText="1"/>
    </xf>
    <xf numFmtId="164" fontId="7" fillId="4" borderId="15" xfId="0" applyNumberFormat="1" applyFont="1" applyFill="1" applyBorder="1" applyAlignment="1">
      <alignment horizontal="right" vertical="center" wrapText="1"/>
    </xf>
    <xf numFmtId="0" fontId="7" fillId="4" borderId="16" xfId="0" applyFont="1" applyFill="1" applyBorder="1" applyAlignment="1">
      <alignment horizontal="right" vertical="center" wrapText="1"/>
    </xf>
    <xf numFmtId="164" fontId="2" fillId="0" borderId="18" xfId="0" applyNumberFormat="1" applyFont="1" applyFill="1" applyBorder="1" applyAlignment="1">
      <alignment horizontal="right" vertical="center" shrinkToFit="1"/>
    </xf>
    <xf numFmtId="164" fontId="2" fillId="0" borderId="32" xfId="0" applyNumberFormat="1" applyFont="1" applyFill="1" applyBorder="1" applyAlignment="1">
      <alignment horizontal="right" vertical="center" shrinkToFit="1"/>
    </xf>
    <xf numFmtId="0" fontId="9" fillId="0" borderId="20" xfId="0" applyFont="1" applyBorder="1" applyAlignment="1">
      <alignment horizontal="center" vertical="center" shrinkToFit="1"/>
    </xf>
    <xf numFmtId="164" fontId="9" fillId="0" borderId="20" xfId="0" applyNumberFormat="1" applyFont="1" applyBorder="1" applyAlignment="1">
      <alignment horizontal="right" vertical="center" shrinkToFit="1"/>
    </xf>
    <xf numFmtId="164" fontId="1" fillId="0" borderId="11" xfId="0" applyNumberFormat="1" applyFont="1" applyFill="1" applyBorder="1" applyAlignment="1">
      <alignment horizontal="right" vertical="center" shrinkToFit="1"/>
    </xf>
    <xf numFmtId="164" fontId="1" fillId="0" borderId="12" xfId="0" applyNumberFormat="1" applyFont="1" applyFill="1" applyBorder="1" applyAlignment="1">
      <alignment horizontal="right" vertical="center" shrinkToFit="1"/>
    </xf>
    <xf numFmtId="0" fontId="11" fillId="0" borderId="0" xfId="0" applyFont="1" applyAlignment="1">
      <alignment horizontal="right" vertical="center" shrinkToFit="1"/>
    </xf>
    <xf numFmtId="0" fontId="4" fillId="4" borderId="22" xfId="0" applyFont="1" applyFill="1" applyBorder="1" applyAlignment="1">
      <alignment horizontal="center" vertical="center" wrapText="1"/>
    </xf>
    <xf numFmtId="0" fontId="4" fillId="4" borderId="36" xfId="0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 wrapText="1"/>
    </xf>
    <xf numFmtId="0" fontId="4" fillId="4" borderId="37" xfId="0" applyFont="1" applyFill="1" applyBorder="1" applyAlignment="1">
      <alignment horizontal="center" vertical="center" wrapText="1"/>
    </xf>
    <xf numFmtId="0" fontId="4" fillId="4" borderId="39" xfId="0" applyFont="1" applyFill="1" applyBorder="1" applyAlignment="1">
      <alignment horizontal="center" vertical="center" wrapText="1"/>
    </xf>
    <xf numFmtId="0" fontId="4" fillId="4" borderId="40" xfId="0" applyFont="1" applyFill="1" applyBorder="1" applyAlignment="1">
      <alignment horizontal="center" vertical="center" wrapText="1"/>
    </xf>
    <xf numFmtId="164" fontId="7" fillId="4" borderId="4" xfId="0" applyNumberFormat="1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shrinkToFit="1"/>
    </xf>
    <xf numFmtId="0" fontId="13" fillId="0" borderId="0" xfId="0" applyFont="1" applyBorder="1" applyAlignment="1">
      <alignment horizontal="center" vertical="center" shrinkToFit="1"/>
    </xf>
    <xf numFmtId="0" fontId="7" fillId="4" borderId="15" xfId="0" applyFont="1" applyFill="1" applyBorder="1" applyAlignment="1">
      <alignment horizontal="center" vertical="center" wrapText="1"/>
    </xf>
    <xf numFmtId="0" fontId="7" fillId="4" borderId="16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 vertical="center" shrinkToFi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8" xfId="0" applyFont="1" applyFill="1" applyBorder="1" applyAlignment="1">
      <alignment horizontal="center" vertical="center" wrapText="1"/>
    </xf>
    <xf numFmtId="0" fontId="4" fillId="4" borderId="24" xfId="0" applyFont="1" applyFill="1" applyBorder="1" applyAlignment="1">
      <alignment horizontal="center" vertical="center" wrapText="1"/>
    </xf>
    <xf numFmtId="0" fontId="4" fillId="4" borderId="29" xfId="0" applyFont="1" applyFill="1" applyBorder="1" applyAlignment="1">
      <alignment horizontal="center" vertical="center" wrapText="1"/>
    </xf>
    <xf numFmtId="0" fontId="7" fillId="4" borderId="14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 wrapText="1"/>
    </xf>
    <xf numFmtId="0" fontId="12" fillId="3" borderId="0" xfId="0" applyFont="1" applyFill="1" applyBorder="1" applyAlignment="1">
      <alignment horizontal="distributed" vertical="center" shrinkToFit="1"/>
    </xf>
    <xf numFmtId="0" fontId="4" fillId="3" borderId="10" xfId="0" applyFont="1" applyFill="1" applyBorder="1" applyAlignment="1">
      <alignment horizontal="center" vertical="center" shrinkToFit="1"/>
    </xf>
    <xf numFmtId="0" fontId="4" fillId="3" borderId="9" xfId="0" applyFont="1" applyFill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rightToLeft="1" tabSelected="1" view="pageBreakPreview" zoomScale="80" zoomScaleNormal="100" zoomScaleSheetLayoutView="80" workbookViewId="0">
      <selection activeCell="M12" sqref="M12"/>
    </sheetView>
  </sheetViews>
  <sheetFormatPr defaultColWidth="8.875" defaultRowHeight="15" x14ac:dyDescent="0.25"/>
  <cols>
    <col min="1" max="1" width="28.25" style="4" customWidth="1"/>
    <col min="2" max="2" width="7.125" style="4" customWidth="1"/>
    <col min="3" max="3" width="12.625" style="4" customWidth="1"/>
    <col min="4" max="4" width="5.625" style="4" customWidth="1"/>
    <col min="5" max="6" width="10.125" style="4" customWidth="1"/>
    <col min="7" max="9" width="11.625" style="4" customWidth="1"/>
    <col min="10" max="10" width="12.125" style="4" customWidth="1"/>
    <col min="11" max="11" width="9.75" style="4" customWidth="1"/>
    <col min="12" max="12" width="12.125" style="4" customWidth="1"/>
    <col min="13" max="13" width="8.5" style="4" customWidth="1"/>
    <col min="14" max="15" width="12.125" style="4" customWidth="1"/>
    <col min="16" max="16" width="13.125" style="4" customWidth="1"/>
    <col min="17" max="16384" width="8.875" style="4"/>
  </cols>
  <sheetData>
    <row r="1" spans="1:25" s="2" customFormat="1" ht="21.95" customHeight="1" x14ac:dyDescent="0.25">
      <c r="A1" s="95" t="s">
        <v>32</v>
      </c>
      <c r="B1" s="96"/>
      <c r="C1" s="96"/>
      <c r="D1" s="96"/>
      <c r="E1" s="96"/>
      <c r="F1" s="96"/>
      <c r="G1" s="96"/>
      <c r="H1" s="96" t="s">
        <v>31</v>
      </c>
      <c r="I1" s="96"/>
      <c r="J1" s="96"/>
      <c r="K1" s="96"/>
      <c r="L1" s="96"/>
      <c r="M1" s="97"/>
      <c r="N1" s="1"/>
    </row>
    <row r="2" spans="1:25" s="2" customFormat="1" ht="21.95" customHeight="1" x14ac:dyDescent="0.25">
      <c r="A2" s="98" t="s">
        <v>33</v>
      </c>
      <c r="B2" s="99"/>
      <c r="C2" s="99"/>
      <c r="D2" s="99"/>
      <c r="E2" s="99"/>
      <c r="F2" s="99"/>
      <c r="G2" s="99"/>
      <c r="H2" s="99" t="s">
        <v>18</v>
      </c>
      <c r="I2" s="99"/>
      <c r="J2" s="99"/>
      <c r="K2" s="99"/>
      <c r="L2" s="99"/>
      <c r="M2" s="100"/>
      <c r="N2" s="1"/>
    </row>
    <row r="3" spans="1:25" s="2" customFormat="1" ht="21.95" customHeight="1" x14ac:dyDescent="0.25">
      <c r="A3" s="98" t="s">
        <v>34</v>
      </c>
      <c r="B3" s="99"/>
      <c r="C3" s="99"/>
      <c r="D3" s="99"/>
      <c r="E3" s="99"/>
      <c r="F3" s="99"/>
      <c r="G3" s="99"/>
      <c r="H3" s="101" t="s">
        <v>28</v>
      </c>
      <c r="I3" s="102"/>
      <c r="J3" s="21" t="s">
        <v>46</v>
      </c>
      <c r="K3" s="17"/>
      <c r="L3" s="17"/>
      <c r="M3" s="18"/>
      <c r="N3" s="1"/>
    </row>
    <row r="4" spans="1:25" s="2" customFormat="1" ht="21.95" customHeight="1" thickBot="1" x14ac:dyDescent="0.3">
      <c r="A4" s="110" t="s">
        <v>35</v>
      </c>
      <c r="B4" s="111"/>
      <c r="C4" s="111"/>
      <c r="D4" s="111"/>
      <c r="E4" s="111"/>
      <c r="F4" s="111"/>
      <c r="G4" s="111"/>
      <c r="H4" s="106" t="s">
        <v>29</v>
      </c>
      <c r="I4" s="107"/>
      <c r="J4" s="22" t="s">
        <v>30</v>
      </c>
      <c r="K4" s="19"/>
      <c r="L4" s="19"/>
      <c r="M4" s="20"/>
      <c r="N4" s="1"/>
    </row>
    <row r="5" spans="1:25" s="2" customFormat="1" ht="9.9499999999999993" customHeight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"/>
    </row>
    <row r="6" spans="1:25" ht="23.25" thickBot="1" x14ac:dyDescent="0.3">
      <c r="A6" s="112" t="s">
        <v>0</v>
      </c>
      <c r="B6" s="112"/>
      <c r="C6" s="112"/>
      <c r="D6" s="112"/>
      <c r="E6" s="112"/>
      <c r="F6" s="112"/>
      <c r="G6" s="112"/>
      <c r="H6" s="112"/>
      <c r="I6" s="112"/>
      <c r="J6" s="112"/>
    </row>
    <row r="7" spans="1:25" s="14" customFormat="1" ht="22.5" customHeight="1" x14ac:dyDescent="0.25">
      <c r="A7" s="113" t="s">
        <v>1</v>
      </c>
      <c r="B7" s="115" t="s">
        <v>2</v>
      </c>
      <c r="C7" s="115" t="s">
        <v>3</v>
      </c>
      <c r="D7" s="117" t="s">
        <v>4</v>
      </c>
      <c r="E7" s="119" t="str">
        <f>J3</f>
        <v>بهمن ماه 1395</v>
      </c>
      <c r="F7" s="120"/>
      <c r="G7" s="120"/>
      <c r="H7" s="121"/>
      <c r="I7" s="103" t="s">
        <v>25</v>
      </c>
      <c r="J7" s="103"/>
      <c r="K7" s="104" t="str">
        <f>J3</f>
        <v>بهمن ماه 1395</v>
      </c>
      <c r="L7" s="105"/>
    </row>
    <row r="8" spans="1:25" s="14" customFormat="1" ht="60" customHeight="1" thickBot="1" x14ac:dyDescent="0.3">
      <c r="A8" s="114"/>
      <c r="B8" s="116"/>
      <c r="C8" s="116"/>
      <c r="D8" s="118"/>
      <c r="E8" s="55" t="s">
        <v>5</v>
      </c>
      <c r="F8" s="56" t="s">
        <v>6</v>
      </c>
      <c r="G8" s="56" t="s">
        <v>7</v>
      </c>
      <c r="H8" s="57" t="s">
        <v>26</v>
      </c>
      <c r="I8" s="79" t="s">
        <v>5</v>
      </c>
      <c r="J8" s="56" t="s">
        <v>6</v>
      </c>
      <c r="K8" s="56" t="s">
        <v>7</v>
      </c>
      <c r="L8" s="69" t="s">
        <v>26</v>
      </c>
    </row>
    <row r="9" spans="1:25" ht="36" customHeight="1" x14ac:dyDescent="0.25">
      <c r="A9" s="37" t="s">
        <v>44</v>
      </c>
      <c r="B9" s="74" t="s">
        <v>21</v>
      </c>
      <c r="C9" s="74" t="s">
        <v>24</v>
      </c>
      <c r="D9" s="38">
        <v>1</v>
      </c>
      <c r="E9" s="82"/>
      <c r="F9" s="76"/>
      <c r="G9" s="75"/>
      <c r="H9" s="77"/>
      <c r="I9" s="80">
        <v>218708</v>
      </c>
      <c r="J9" s="75">
        <v>5309.6</v>
      </c>
      <c r="K9" s="75">
        <v>32017478</v>
      </c>
      <c r="L9" s="77">
        <v>170000</v>
      </c>
      <c r="M9" s="70"/>
      <c r="N9" s="70"/>
      <c r="O9" s="70"/>
      <c r="P9" s="70"/>
    </row>
    <row r="10" spans="1:25" ht="36" customHeight="1" x14ac:dyDescent="0.25">
      <c r="A10" s="83" t="s">
        <v>52</v>
      </c>
      <c r="B10" s="84" t="s">
        <v>21</v>
      </c>
      <c r="C10" s="84" t="s">
        <v>23</v>
      </c>
      <c r="D10" s="85">
        <v>1</v>
      </c>
      <c r="E10" s="86">
        <v>16049</v>
      </c>
      <c r="F10" s="87">
        <v>130.57</v>
      </c>
      <c r="G10" s="88">
        <v>125188038</v>
      </c>
      <c r="H10" s="89">
        <f>F10*G10/1000000</f>
        <v>16345.802121659999</v>
      </c>
      <c r="I10" s="90">
        <v>16049</v>
      </c>
      <c r="J10" s="88">
        <v>130.57</v>
      </c>
      <c r="K10" s="88">
        <v>125188038</v>
      </c>
      <c r="L10" s="89">
        <v>16345.802121659999</v>
      </c>
      <c r="M10" s="70"/>
      <c r="N10" s="70"/>
      <c r="O10" s="70"/>
      <c r="P10" s="70"/>
    </row>
    <row r="11" spans="1:25" ht="36" customHeight="1" thickBot="1" x14ac:dyDescent="0.3">
      <c r="A11" s="10" t="s">
        <v>47</v>
      </c>
      <c r="B11" s="78" t="s">
        <v>21</v>
      </c>
      <c r="C11" s="78" t="s">
        <v>22</v>
      </c>
      <c r="D11" s="13" t="s">
        <v>49</v>
      </c>
      <c r="E11" s="31">
        <v>149448</v>
      </c>
      <c r="F11" s="49" t="s">
        <v>49</v>
      </c>
      <c r="G11" s="32" t="s">
        <v>49</v>
      </c>
      <c r="H11" s="33">
        <v>106746</v>
      </c>
      <c r="I11" s="81">
        <v>149448</v>
      </c>
      <c r="J11" s="49" t="s">
        <v>49</v>
      </c>
      <c r="K11" s="32" t="s">
        <v>49</v>
      </c>
      <c r="L11" s="33">
        <v>106746</v>
      </c>
      <c r="M11" s="71"/>
      <c r="N11" s="72"/>
      <c r="O11" s="73"/>
      <c r="P11" s="72"/>
    </row>
    <row r="12" spans="1:25" ht="42" customHeight="1" thickBot="1" x14ac:dyDescent="0.3">
      <c r="A12" s="65" t="s">
        <v>8</v>
      </c>
      <c r="B12" s="11"/>
      <c r="C12" s="11"/>
      <c r="D12" s="11"/>
      <c r="E12" s="66">
        <f>SUM(E9:E11)</f>
        <v>165497</v>
      </c>
      <c r="F12" s="34"/>
      <c r="G12" s="34"/>
      <c r="H12" s="66">
        <f>SUM(H9:H11)</f>
        <v>123091.80212166</v>
      </c>
      <c r="I12" s="66">
        <f>SUM(I9:I11)</f>
        <v>384205</v>
      </c>
      <c r="J12" s="34"/>
      <c r="K12" s="34"/>
      <c r="L12" s="66">
        <f>SUM(L9:L11)</f>
        <v>293091.80212165997</v>
      </c>
      <c r="N12" s="94"/>
    </row>
    <row r="13" spans="1:25" ht="9.9499999999999993" customHeight="1" thickTop="1" x14ac:dyDescent="0.25"/>
    <row r="14" spans="1:25" ht="23.25" thickBot="1" x14ac:dyDescent="0.3">
      <c r="A14" s="126" t="s">
        <v>9</v>
      </c>
      <c r="B14" s="126"/>
      <c r="C14" s="126"/>
      <c r="D14" s="126"/>
      <c r="E14" s="126"/>
      <c r="F14" s="126"/>
      <c r="G14" s="126"/>
      <c r="H14" s="126"/>
      <c r="I14" s="126"/>
      <c r="J14" s="126"/>
    </row>
    <row r="15" spans="1:25" s="14" customFormat="1" ht="39" customHeight="1" x14ac:dyDescent="0.25">
      <c r="A15" s="113" t="s">
        <v>1</v>
      </c>
      <c r="B15" s="115" t="s">
        <v>2</v>
      </c>
      <c r="C15" s="115" t="s">
        <v>3</v>
      </c>
      <c r="D15" s="115" t="s">
        <v>40</v>
      </c>
      <c r="E15" s="129" t="s">
        <v>39</v>
      </c>
      <c r="F15" s="129" t="s">
        <v>41</v>
      </c>
      <c r="G15" s="131" t="s">
        <v>10</v>
      </c>
      <c r="H15" s="124"/>
      <c r="I15" s="124"/>
      <c r="J15" s="124"/>
      <c r="K15" s="132" t="s">
        <v>11</v>
      </c>
      <c r="L15" s="133"/>
      <c r="M15" s="124" t="s">
        <v>12</v>
      </c>
      <c r="N15" s="124"/>
      <c r="O15" s="124"/>
      <c r="P15" s="125"/>
    </row>
    <row r="16" spans="1:25" s="14" customFormat="1" ht="93.75" customHeight="1" thickBot="1" x14ac:dyDescent="0.3">
      <c r="A16" s="127"/>
      <c r="B16" s="128"/>
      <c r="C16" s="128"/>
      <c r="D16" s="128"/>
      <c r="E16" s="130"/>
      <c r="F16" s="130"/>
      <c r="G16" s="58" t="s">
        <v>13</v>
      </c>
      <c r="H16" s="59" t="s">
        <v>14</v>
      </c>
      <c r="I16" s="60" t="s">
        <v>15</v>
      </c>
      <c r="J16" s="61" t="s">
        <v>16</v>
      </c>
      <c r="K16" s="62" t="s">
        <v>17</v>
      </c>
      <c r="L16" s="63" t="s">
        <v>14</v>
      </c>
      <c r="M16" s="64" t="s">
        <v>13</v>
      </c>
      <c r="N16" s="60" t="s">
        <v>14</v>
      </c>
      <c r="O16" s="60" t="s">
        <v>15</v>
      </c>
      <c r="P16" s="63" t="s">
        <v>16</v>
      </c>
      <c r="U16" s="15"/>
      <c r="V16" s="15"/>
      <c r="W16" s="15"/>
      <c r="X16" s="15"/>
      <c r="Y16" s="15"/>
    </row>
    <row r="17" spans="1:16" ht="21.95" customHeight="1" x14ac:dyDescent="0.25">
      <c r="A17" s="37" t="s">
        <v>38</v>
      </c>
      <c r="B17" s="38" t="s">
        <v>21</v>
      </c>
      <c r="C17" s="38" t="s">
        <v>22</v>
      </c>
      <c r="D17" s="38">
        <v>36</v>
      </c>
      <c r="E17" s="39">
        <v>6324</v>
      </c>
      <c r="F17" s="39">
        <v>100</v>
      </c>
      <c r="G17" s="51">
        <v>61.5</v>
      </c>
      <c r="H17" s="40">
        <v>640814</v>
      </c>
      <c r="I17" s="40">
        <f t="shared" ref="I17:I20" si="0">J17-H17</f>
        <v>350200</v>
      </c>
      <c r="J17" s="41">
        <v>991014</v>
      </c>
      <c r="K17" s="42"/>
      <c r="L17" s="43"/>
      <c r="M17" s="52">
        <v>62.06</v>
      </c>
      <c r="N17" s="40">
        <v>648884</v>
      </c>
      <c r="O17" s="44">
        <f t="shared" ref="O17:O25" si="1">P17-N17</f>
        <v>342130</v>
      </c>
      <c r="P17" s="43">
        <v>991014</v>
      </c>
    </row>
    <row r="18" spans="1:16" ht="21.95" customHeight="1" x14ac:dyDescent="0.25">
      <c r="A18" s="6" t="s">
        <v>19</v>
      </c>
      <c r="B18" s="5" t="s">
        <v>21</v>
      </c>
      <c r="C18" s="5" t="s">
        <v>23</v>
      </c>
      <c r="D18" s="5">
        <v>24</v>
      </c>
      <c r="E18" s="7">
        <v>1615.42</v>
      </c>
      <c r="F18" s="7">
        <v>40</v>
      </c>
      <c r="G18" s="50">
        <v>89.7</v>
      </c>
      <c r="H18" s="8">
        <v>586200</v>
      </c>
      <c r="I18" s="28">
        <f t="shared" si="0"/>
        <v>59354</v>
      </c>
      <c r="J18" s="12">
        <v>645554</v>
      </c>
      <c r="K18" s="36">
        <v>130.6</v>
      </c>
      <c r="L18" s="9">
        <v>16049</v>
      </c>
      <c r="M18" s="53">
        <v>91.2</v>
      </c>
      <c r="N18" s="8">
        <v>607974</v>
      </c>
      <c r="O18" s="16">
        <f t="shared" si="1"/>
        <v>37580</v>
      </c>
      <c r="P18" s="9">
        <v>645554</v>
      </c>
    </row>
    <row r="19" spans="1:16" ht="21.95" customHeight="1" x14ac:dyDescent="0.25">
      <c r="A19" s="6" t="s">
        <v>20</v>
      </c>
      <c r="B19" s="5" t="s">
        <v>21</v>
      </c>
      <c r="C19" s="5" t="s">
        <v>23</v>
      </c>
      <c r="D19" s="135">
        <v>7</v>
      </c>
      <c r="E19" s="136">
        <v>835</v>
      </c>
      <c r="F19" s="136">
        <v>9.67</v>
      </c>
      <c r="G19" s="50">
        <v>29.43</v>
      </c>
      <c r="H19" s="8">
        <v>81086</v>
      </c>
      <c r="I19" s="28">
        <f t="shared" si="0"/>
        <v>0</v>
      </c>
      <c r="J19" s="12">
        <v>81086</v>
      </c>
      <c r="K19" s="36"/>
      <c r="L19" s="9"/>
      <c r="M19" s="53">
        <v>31.4</v>
      </c>
      <c r="N19" s="8">
        <v>81086</v>
      </c>
      <c r="O19" s="16">
        <f t="shared" si="1"/>
        <v>0</v>
      </c>
      <c r="P19" s="9">
        <v>81086</v>
      </c>
    </row>
    <row r="20" spans="1:16" ht="21.95" customHeight="1" x14ac:dyDescent="0.25">
      <c r="A20" s="6" t="s">
        <v>20</v>
      </c>
      <c r="B20" s="5" t="s">
        <v>21</v>
      </c>
      <c r="C20" s="5" t="s">
        <v>27</v>
      </c>
      <c r="D20" s="135">
        <v>1</v>
      </c>
      <c r="E20" s="136">
        <v>75</v>
      </c>
      <c r="F20" s="136">
        <v>9.67</v>
      </c>
      <c r="G20" s="50">
        <v>29.4</v>
      </c>
      <c r="H20" s="8">
        <v>14309</v>
      </c>
      <c r="I20" s="28">
        <f t="shared" si="0"/>
        <v>0</v>
      </c>
      <c r="J20" s="12">
        <v>14309</v>
      </c>
      <c r="K20" s="36"/>
      <c r="L20" s="9"/>
      <c r="M20" s="53">
        <v>31.4</v>
      </c>
      <c r="N20" s="8">
        <v>14309</v>
      </c>
      <c r="O20" s="16">
        <f t="shared" si="1"/>
        <v>0</v>
      </c>
      <c r="P20" s="9">
        <v>14309</v>
      </c>
    </row>
    <row r="21" spans="1:16" ht="21.95" customHeight="1" x14ac:dyDescent="0.25">
      <c r="A21" s="6" t="s">
        <v>50</v>
      </c>
      <c r="B21" s="5" t="s">
        <v>51</v>
      </c>
      <c r="C21" s="5" t="s">
        <v>23</v>
      </c>
      <c r="D21" s="5">
        <v>152</v>
      </c>
      <c r="E21" s="7">
        <v>11600</v>
      </c>
      <c r="F21" s="7">
        <v>100</v>
      </c>
      <c r="G21" s="50">
        <v>4</v>
      </c>
      <c r="H21" s="8">
        <v>45507</v>
      </c>
      <c r="I21" s="28">
        <f t="shared" ref="I21:I22" si="2">J21-H21</f>
        <v>206974.56</v>
      </c>
      <c r="J21" s="12">
        <v>252481.56</v>
      </c>
      <c r="K21" s="36"/>
      <c r="L21" s="9"/>
      <c r="M21" s="53">
        <v>4</v>
      </c>
      <c r="N21" s="8">
        <v>45507</v>
      </c>
      <c r="O21" s="16">
        <f t="shared" si="1"/>
        <v>206974.56</v>
      </c>
      <c r="P21" s="9">
        <v>252481.56</v>
      </c>
    </row>
    <row r="22" spans="1:16" ht="21.95" customHeight="1" x14ac:dyDescent="0.25">
      <c r="A22" s="6" t="s">
        <v>48</v>
      </c>
      <c r="B22" s="5" t="s">
        <v>21</v>
      </c>
      <c r="C22" s="5" t="s">
        <v>22</v>
      </c>
      <c r="D22" s="5" t="s">
        <v>49</v>
      </c>
      <c r="E22" s="7" t="s">
        <v>49</v>
      </c>
      <c r="F22" s="7">
        <v>40</v>
      </c>
      <c r="G22" s="50">
        <v>100</v>
      </c>
      <c r="H22" s="8">
        <v>149448</v>
      </c>
      <c r="I22" s="28">
        <f t="shared" si="2"/>
        <v>0</v>
      </c>
      <c r="J22" s="12">
        <v>149448</v>
      </c>
      <c r="K22" s="36" t="s">
        <v>49</v>
      </c>
      <c r="L22" s="9">
        <v>149448</v>
      </c>
      <c r="M22" s="53">
        <v>100</v>
      </c>
      <c r="N22" s="8">
        <v>149448</v>
      </c>
      <c r="O22" s="16">
        <f t="shared" si="1"/>
        <v>0</v>
      </c>
      <c r="P22" s="9">
        <v>149448</v>
      </c>
    </row>
    <row r="23" spans="1:16" ht="21.95" customHeight="1" x14ac:dyDescent="0.25">
      <c r="A23" s="6" t="s">
        <v>53</v>
      </c>
      <c r="B23" s="5" t="s">
        <v>21</v>
      </c>
      <c r="C23" s="5" t="s">
        <v>23</v>
      </c>
      <c r="D23" s="5">
        <v>270</v>
      </c>
      <c r="E23" s="7">
        <v>28125</v>
      </c>
      <c r="F23" s="7">
        <v>37</v>
      </c>
      <c r="G23" s="50">
        <v>0</v>
      </c>
      <c r="H23" s="8">
        <v>20027</v>
      </c>
      <c r="I23" s="28">
        <f>J23-H23</f>
        <v>2370598</v>
      </c>
      <c r="J23" s="12">
        <v>2390625</v>
      </c>
      <c r="K23" s="36"/>
      <c r="L23" s="9"/>
      <c r="M23" s="53">
        <v>0</v>
      </c>
      <c r="N23" s="8">
        <v>20027</v>
      </c>
      <c r="O23" s="16">
        <f t="shared" si="1"/>
        <v>2370598</v>
      </c>
      <c r="P23" s="9">
        <v>2390625</v>
      </c>
    </row>
    <row r="24" spans="1:16" ht="21.95" customHeight="1" x14ac:dyDescent="0.25">
      <c r="A24" s="6" t="s">
        <v>44</v>
      </c>
      <c r="B24" s="5" t="s">
        <v>21</v>
      </c>
      <c r="C24" s="5" t="s">
        <v>24</v>
      </c>
      <c r="D24" s="5">
        <v>1</v>
      </c>
      <c r="E24" s="7">
        <v>5309.6</v>
      </c>
      <c r="F24" s="7">
        <v>100</v>
      </c>
      <c r="G24" s="50">
        <v>100</v>
      </c>
      <c r="H24" s="8">
        <v>218708</v>
      </c>
      <c r="I24" s="28">
        <f t="shared" ref="I24:I25" si="3">J24-H24</f>
        <v>0</v>
      </c>
      <c r="J24" s="12">
        <v>218708</v>
      </c>
      <c r="K24" s="48"/>
      <c r="L24" s="9"/>
      <c r="M24" s="53">
        <v>100</v>
      </c>
      <c r="N24" s="8">
        <v>218708</v>
      </c>
      <c r="O24" s="16">
        <f t="shared" si="1"/>
        <v>0</v>
      </c>
      <c r="P24" s="9">
        <v>218708</v>
      </c>
    </row>
    <row r="25" spans="1:16" ht="21.95" customHeight="1" thickBot="1" x14ac:dyDescent="0.3">
      <c r="A25" s="10" t="s">
        <v>43</v>
      </c>
      <c r="B25" s="13" t="s">
        <v>21</v>
      </c>
      <c r="C25" s="13" t="s">
        <v>24</v>
      </c>
      <c r="D25" s="13">
        <v>319</v>
      </c>
      <c r="E25" s="45">
        <v>22403.040000000001</v>
      </c>
      <c r="F25" s="45">
        <v>0</v>
      </c>
      <c r="G25" s="91">
        <v>10.33</v>
      </c>
      <c r="H25" s="29">
        <v>32440</v>
      </c>
      <c r="I25" s="46">
        <f t="shared" si="3"/>
        <v>333908</v>
      </c>
      <c r="J25" s="30">
        <v>366348</v>
      </c>
      <c r="K25" s="35"/>
      <c r="L25" s="27"/>
      <c r="M25" s="54">
        <v>11.02</v>
      </c>
      <c r="N25" s="29">
        <v>32677</v>
      </c>
      <c r="O25" s="47">
        <f t="shared" si="1"/>
        <v>333671</v>
      </c>
      <c r="P25" s="27">
        <v>366348</v>
      </c>
    </row>
    <row r="26" spans="1:16" ht="24.95" customHeight="1" thickBot="1" x14ac:dyDescent="0.3">
      <c r="A26" s="65" t="s">
        <v>8</v>
      </c>
      <c r="B26" s="11"/>
      <c r="C26" s="11"/>
      <c r="D26" s="11"/>
      <c r="E26" s="11"/>
      <c r="F26" s="11"/>
      <c r="H26" s="67">
        <f t="shared" ref="H26:L26" si="4">SUM(H17:H25)</f>
        <v>1788539</v>
      </c>
      <c r="I26" s="67">
        <f t="shared" si="4"/>
        <v>3321034.56</v>
      </c>
      <c r="J26" s="67">
        <f t="shared" si="4"/>
        <v>5109573.5600000005</v>
      </c>
      <c r="K26" s="68">
        <f t="shared" si="4"/>
        <v>130.6</v>
      </c>
      <c r="L26" s="67">
        <f t="shared" si="4"/>
        <v>165497</v>
      </c>
      <c r="N26" s="67">
        <f t="shared" ref="N26:O26" si="5">SUM(N17:N25)</f>
        <v>1818620</v>
      </c>
      <c r="O26" s="67">
        <f t="shared" si="5"/>
        <v>3290953.56</v>
      </c>
      <c r="P26" s="67">
        <f>SUM(P17:P25)</f>
        <v>5109573.5600000005</v>
      </c>
    </row>
    <row r="27" spans="1:16" ht="15.75" thickTop="1" x14ac:dyDescent="0.25"/>
    <row r="28" spans="1:16" s="2" customFormat="1" ht="19.5" thickBot="1" x14ac:dyDescent="0.3">
      <c r="A28" s="108" t="s">
        <v>36</v>
      </c>
      <c r="B28" s="108"/>
      <c r="C28" s="108"/>
      <c r="D28" s="109" t="str">
        <f>J3</f>
        <v>بهمن ماه 1395</v>
      </c>
      <c r="E28" s="109"/>
      <c r="F28" s="23"/>
      <c r="G28" s="23"/>
      <c r="H28" s="24"/>
      <c r="I28" s="24"/>
      <c r="J28" s="24"/>
      <c r="K28" s="24"/>
      <c r="L28" s="24"/>
      <c r="M28" s="24"/>
      <c r="N28" s="92"/>
      <c r="O28" s="93"/>
    </row>
    <row r="29" spans="1:16" s="2" customFormat="1" ht="24" customHeight="1" x14ac:dyDescent="0.25">
      <c r="A29" s="134" t="s">
        <v>54</v>
      </c>
      <c r="B29" s="134"/>
      <c r="C29" s="134"/>
      <c r="D29" s="134"/>
      <c r="E29" s="134"/>
      <c r="F29" s="134"/>
      <c r="G29" s="134"/>
      <c r="H29" s="134"/>
      <c r="I29" s="134"/>
      <c r="J29" s="134"/>
      <c r="K29" s="134"/>
      <c r="L29" s="134"/>
      <c r="M29" s="134"/>
      <c r="N29" s="134"/>
      <c r="O29" s="134"/>
    </row>
    <row r="30" spans="1:16" s="2" customFormat="1" ht="24" customHeight="1" x14ac:dyDescent="0.25">
      <c r="A30" s="134"/>
      <c r="B30" s="134"/>
      <c r="C30" s="134"/>
      <c r="D30" s="134"/>
      <c r="E30" s="134"/>
      <c r="F30" s="134"/>
      <c r="G30" s="134"/>
      <c r="H30" s="134"/>
      <c r="I30" s="134"/>
      <c r="J30" s="134"/>
      <c r="K30" s="134"/>
      <c r="L30" s="134"/>
      <c r="M30" s="134"/>
      <c r="N30" s="134"/>
      <c r="O30" s="134"/>
    </row>
    <row r="31" spans="1:16" s="2" customFormat="1" ht="19.5" thickBot="1" x14ac:dyDescent="0.3">
      <c r="A31" s="108" t="s">
        <v>37</v>
      </c>
      <c r="B31" s="108"/>
      <c r="C31" s="108"/>
      <c r="D31" s="109" t="str">
        <f>J4</f>
        <v>31شهریور ماه 1396</v>
      </c>
      <c r="E31" s="109"/>
      <c r="F31" s="26"/>
      <c r="G31" s="26"/>
      <c r="H31" s="24"/>
      <c r="I31" s="24"/>
      <c r="J31" s="24"/>
      <c r="K31" s="24"/>
      <c r="L31" s="24"/>
      <c r="M31" s="24"/>
      <c r="N31" s="24"/>
      <c r="O31" s="25"/>
    </row>
    <row r="32" spans="1:16" s="2" customFormat="1" ht="28.5" customHeight="1" x14ac:dyDescent="0.25">
      <c r="A32" s="122" t="s">
        <v>42</v>
      </c>
      <c r="B32" s="122"/>
      <c r="C32" s="122"/>
      <c r="D32" s="122"/>
      <c r="E32" s="122"/>
      <c r="F32" s="122"/>
      <c r="G32" s="122"/>
      <c r="H32" s="122"/>
      <c r="I32" s="122"/>
      <c r="J32" s="122"/>
      <c r="K32" s="122"/>
      <c r="L32" s="122"/>
      <c r="M32" s="122"/>
      <c r="N32" s="122"/>
      <c r="O32" s="122"/>
      <c r="P32" s="122"/>
    </row>
    <row r="33" spans="1:16" s="2" customFormat="1" ht="28.5" customHeight="1" x14ac:dyDescent="0.25">
      <c r="A33" s="123" t="s">
        <v>45</v>
      </c>
      <c r="B33" s="123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</row>
    <row r="34" spans="1:16" ht="28.5" customHeight="1" x14ac:dyDescent="0.25"/>
  </sheetData>
  <mergeCells count="33">
    <mergeCell ref="A32:P32"/>
    <mergeCell ref="A33:P33"/>
    <mergeCell ref="M15:P15"/>
    <mergeCell ref="A29:O30"/>
    <mergeCell ref="A14:J14"/>
    <mergeCell ref="A15:A16"/>
    <mergeCell ref="B15:B16"/>
    <mergeCell ref="C15:C16"/>
    <mergeCell ref="D15:D16"/>
    <mergeCell ref="F15:F16"/>
    <mergeCell ref="G15:J15"/>
    <mergeCell ref="K15:L15"/>
    <mergeCell ref="E15:E16"/>
    <mergeCell ref="I7:J7"/>
    <mergeCell ref="K7:L7"/>
    <mergeCell ref="H4:I4"/>
    <mergeCell ref="A31:C31"/>
    <mergeCell ref="D31:E31"/>
    <mergeCell ref="D28:E28"/>
    <mergeCell ref="A28:C28"/>
    <mergeCell ref="A4:G4"/>
    <mergeCell ref="A6:J6"/>
    <mergeCell ref="A7:A8"/>
    <mergeCell ref="B7:B8"/>
    <mergeCell ref="C7:C8"/>
    <mergeCell ref="D7:D8"/>
    <mergeCell ref="E7:H7"/>
    <mergeCell ref="A1:G1"/>
    <mergeCell ref="H1:M1"/>
    <mergeCell ref="A2:G2"/>
    <mergeCell ref="H2:M2"/>
    <mergeCell ref="A3:G3"/>
    <mergeCell ref="H3:I3"/>
  </mergeCells>
  <printOptions horizontalCentered="1"/>
  <pageMargins left="0.19685039370078741" right="0.19685039370078741" top="0.39370078740157483" bottom="0.19685039370078741" header="0.31496062992125984" footer="0.31496062992125984"/>
  <pageSetup paperSize="9" scale="6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گزارش ماهانه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2017-02-20T09:54:57Z</dcterms:modified>
</cp:coreProperties>
</file>