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دسکتاپ\اکسل تهیه شده\مدیر\عملکرد\داده برای بهمن تا خرداد\گزارش\بعد حذف بازار گردان\"/>
    </mc:Choice>
  </mc:AlternateContent>
  <bookViews>
    <workbookView xWindow="0" yWindow="0" windowWidth="23250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Sheet1!$A$2:$V$207</definedName>
    <definedName name="_xlnm._FilterDatabase" localSheetId="1" hidden="1">Sheet2!$A$2:$I$207</definedName>
    <definedName name="_xlnm._FilterDatabase" localSheetId="2" hidden="1">Sheet3!$A$3:$Q$209</definedName>
    <definedName name="_xlnm._FilterDatabase" localSheetId="3" hidden="1">Sheet4!$A$2:$U$207</definedName>
    <definedName name="_xlnm._FilterDatabase" localSheetId="4" hidden="1">Sheet5!$A$3:$AA$77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4" i="4" l="1"/>
  <c r="E164" i="4"/>
  <c r="F164" i="4"/>
  <c r="G164" i="4"/>
  <c r="H164" i="4"/>
  <c r="I164" i="4"/>
  <c r="J164" i="4"/>
  <c r="K164" i="4"/>
  <c r="D165" i="4"/>
  <c r="E165" i="4"/>
  <c r="F165" i="4"/>
  <c r="G165" i="4"/>
  <c r="H165" i="4"/>
  <c r="I165" i="4"/>
  <c r="J165" i="4"/>
  <c r="K165" i="4"/>
  <c r="D166" i="4"/>
  <c r="E166" i="4"/>
  <c r="F166" i="4"/>
  <c r="G166" i="4"/>
  <c r="H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H168" i="4"/>
  <c r="I168" i="4"/>
  <c r="J168" i="4"/>
  <c r="K168" i="4"/>
  <c r="D169" i="4"/>
  <c r="E169" i="4"/>
  <c r="F169" i="4"/>
  <c r="G169" i="4"/>
  <c r="H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H171" i="4"/>
  <c r="I171" i="4"/>
  <c r="J171" i="4"/>
  <c r="K171" i="4"/>
  <c r="D172" i="4"/>
  <c r="E172" i="4"/>
  <c r="F172" i="4"/>
  <c r="G172" i="4"/>
  <c r="H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H174" i="4"/>
  <c r="I174" i="4"/>
  <c r="J174" i="4"/>
  <c r="K174" i="4"/>
  <c r="D175" i="4"/>
  <c r="E175" i="4"/>
  <c r="F175" i="4"/>
  <c r="G175" i="4"/>
  <c r="H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H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D182" i="4"/>
  <c r="E182" i="4"/>
  <c r="F182" i="4"/>
  <c r="G182" i="4"/>
  <c r="H182" i="4"/>
  <c r="I182" i="4"/>
  <c r="J182" i="4"/>
  <c r="K182" i="4"/>
  <c r="D183" i="4"/>
  <c r="E183" i="4"/>
  <c r="F183" i="4"/>
  <c r="G183" i="4"/>
  <c r="H183" i="4"/>
  <c r="I183" i="4"/>
  <c r="J183" i="4"/>
  <c r="K183" i="4"/>
  <c r="D184" i="4"/>
  <c r="E184" i="4"/>
  <c r="F184" i="4"/>
  <c r="G184" i="4"/>
  <c r="H184" i="4"/>
  <c r="I184" i="4"/>
  <c r="J184" i="4"/>
  <c r="K184" i="4"/>
  <c r="D185" i="4"/>
  <c r="E185" i="4"/>
  <c r="F185" i="4"/>
  <c r="G185" i="4"/>
  <c r="H185" i="4"/>
  <c r="I185" i="4"/>
  <c r="J185" i="4"/>
  <c r="K185" i="4"/>
  <c r="D186" i="4"/>
  <c r="E186" i="4"/>
  <c r="F186" i="4"/>
  <c r="G186" i="4"/>
  <c r="H186" i="4"/>
  <c r="I186" i="4"/>
  <c r="J186" i="4"/>
  <c r="K186" i="4"/>
  <c r="D187" i="4"/>
  <c r="E187" i="4"/>
  <c r="F187" i="4"/>
  <c r="G187" i="4"/>
  <c r="H187" i="4"/>
  <c r="I187" i="4"/>
  <c r="J187" i="4"/>
  <c r="K187" i="4"/>
  <c r="D188" i="4"/>
  <c r="E188" i="4"/>
  <c r="F188" i="4"/>
  <c r="G188" i="4"/>
  <c r="H188" i="4"/>
  <c r="I188" i="4"/>
  <c r="J188" i="4"/>
  <c r="K188" i="4"/>
  <c r="D189" i="4"/>
  <c r="E189" i="4"/>
  <c r="F189" i="4"/>
  <c r="G189" i="4"/>
  <c r="H189" i="4"/>
  <c r="I189" i="4"/>
  <c r="J189" i="4"/>
  <c r="K189" i="4"/>
  <c r="D190" i="4"/>
  <c r="E190" i="4"/>
  <c r="F190" i="4"/>
  <c r="G190" i="4"/>
  <c r="H190" i="4"/>
  <c r="I190" i="4"/>
  <c r="J190" i="4"/>
  <c r="K190" i="4"/>
  <c r="D191" i="4"/>
  <c r="E191" i="4"/>
  <c r="F191" i="4"/>
  <c r="G191" i="4"/>
  <c r="H191" i="4"/>
  <c r="I191" i="4"/>
  <c r="J191" i="4"/>
  <c r="K191" i="4"/>
  <c r="D192" i="4"/>
  <c r="E192" i="4"/>
  <c r="F192" i="4"/>
  <c r="G192" i="4"/>
  <c r="H192" i="4"/>
  <c r="I192" i="4"/>
  <c r="J192" i="4"/>
  <c r="K192" i="4"/>
  <c r="D193" i="4"/>
  <c r="E193" i="4"/>
  <c r="F193" i="4"/>
  <c r="G193" i="4"/>
  <c r="H193" i="4"/>
  <c r="I193" i="4"/>
  <c r="J193" i="4"/>
  <c r="K193" i="4"/>
  <c r="D194" i="4"/>
  <c r="E194" i="4"/>
  <c r="F194" i="4"/>
  <c r="G194" i="4"/>
  <c r="H194" i="4"/>
  <c r="I194" i="4"/>
  <c r="J194" i="4"/>
  <c r="K194" i="4"/>
  <c r="D195" i="4"/>
  <c r="E195" i="4"/>
  <c r="F195" i="4"/>
  <c r="G195" i="4"/>
  <c r="H195" i="4"/>
  <c r="I195" i="4"/>
  <c r="J195" i="4"/>
  <c r="K195" i="4"/>
  <c r="D196" i="4"/>
  <c r="E196" i="4"/>
  <c r="F196" i="4"/>
  <c r="G196" i="4"/>
  <c r="H196" i="4"/>
  <c r="I196" i="4"/>
  <c r="J196" i="4"/>
  <c r="K196" i="4"/>
  <c r="D197" i="4"/>
  <c r="E197" i="4"/>
  <c r="F197" i="4"/>
  <c r="G197" i="4"/>
  <c r="H197" i="4"/>
  <c r="I197" i="4"/>
  <c r="J197" i="4"/>
  <c r="K197" i="4"/>
  <c r="D198" i="4"/>
  <c r="E198" i="4"/>
  <c r="F198" i="4"/>
  <c r="G198" i="4"/>
  <c r="H198" i="4"/>
  <c r="I198" i="4"/>
  <c r="J198" i="4"/>
  <c r="K198" i="4"/>
  <c r="D199" i="4"/>
  <c r="E199" i="4"/>
  <c r="F199" i="4"/>
  <c r="G199" i="4"/>
  <c r="H199" i="4"/>
  <c r="I199" i="4"/>
  <c r="J199" i="4"/>
  <c r="K199" i="4"/>
  <c r="D200" i="4"/>
  <c r="E200" i="4"/>
  <c r="F200" i="4"/>
  <c r="G200" i="4"/>
  <c r="H200" i="4"/>
  <c r="I200" i="4"/>
  <c r="J200" i="4"/>
  <c r="K200" i="4"/>
  <c r="D201" i="4"/>
  <c r="E201" i="4"/>
  <c r="F201" i="4"/>
  <c r="G201" i="4"/>
  <c r="H201" i="4"/>
  <c r="I201" i="4"/>
  <c r="J201" i="4"/>
  <c r="K201" i="4"/>
  <c r="D202" i="4"/>
  <c r="E202" i="4"/>
  <c r="F202" i="4"/>
  <c r="G202" i="4"/>
  <c r="H202" i="4"/>
  <c r="I202" i="4"/>
  <c r="J202" i="4"/>
  <c r="K202" i="4"/>
  <c r="D203" i="4"/>
  <c r="E203" i="4"/>
  <c r="F203" i="4"/>
  <c r="G203" i="4"/>
  <c r="H203" i="4"/>
  <c r="I203" i="4"/>
  <c r="J203" i="4"/>
  <c r="K203" i="4"/>
  <c r="D204" i="4"/>
  <c r="E204" i="4"/>
  <c r="F204" i="4"/>
  <c r="G204" i="4"/>
  <c r="H204" i="4"/>
  <c r="I204" i="4"/>
  <c r="J204" i="4"/>
  <c r="K204" i="4"/>
  <c r="D206" i="4"/>
  <c r="E206" i="4"/>
  <c r="F206" i="4"/>
  <c r="G206" i="4"/>
  <c r="H206" i="4"/>
  <c r="I206" i="4"/>
  <c r="J206" i="4"/>
  <c r="K206" i="4"/>
  <c r="D207" i="4"/>
  <c r="E207" i="4"/>
  <c r="F207" i="4"/>
  <c r="G207" i="4"/>
  <c r="H207" i="4"/>
  <c r="I207" i="4"/>
  <c r="J207" i="4"/>
  <c r="K207" i="4"/>
  <c r="AA77" i="5" l="1"/>
  <c r="X77" i="5"/>
  <c r="AA75" i="5"/>
  <c r="X75" i="5"/>
  <c r="AA74" i="5"/>
  <c r="X74" i="5"/>
  <c r="AA73" i="5"/>
  <c r="X73" i="5"/>
  <c r="AA72" i="5"/>
  <c r="X72" i="5"/>
  <c r="AA71" i="5"/>
  <c r="X71" i="5"/>
  <c r="AA70" i="5"/>
  <c r="X70" i="5"/>
  <c r="AA69" i="5"/>
  <c r="X69" i="5"/>
  <c r="AA68" i="5"/>
  <c r="X68" i="5"/>
  <c r="AA67" i="5"/>
  <c r="X67" i="5"/>
  <c r="AA66" i="5"/>
  <c r="X66" i="5"/>
  <c r="AA65" i="5"/>
  <c r="X65" i="5"/>
  <c r="AA64" i="5"/>
  <c r="X64" i="5"/>
  <c r="AA63" i="5"/>
  <c r="X63" i="5"/>
  <c r="AA62" i="5"/>
  <c r="X62" i="5"/>
  <c r="AA61" i="5"/>
  <c r="X61" i="5"/>
  <c r="AA60" i="5"/>
  <c r="X60" i="5"/>
  <c r="AA59" i="5"/>
  <c r="X59" i="5"/>
  <c r="AA58" i="5"/>
  <c r="X58" i="5"/>
  <c r="AA57" i="5"/>
  <c r="X57" i="5"/>
  <c r="AA56" i="5"/>
  <c r="X56" i="5"/>
  <c r="AA55" i="5"/>
  <c r="X55" i="5"/>
  <c r="AA54" i="5"/>
  <c r="X54" i="5"/>
  <c r="AA53" i="5"/>
  <c r="X53" i="5"/>
  <c r="AA52" i="5"/>
  <c r="X52" i="5"/>
  <c r="AA51" i="5"/>
  <c r="X51" i="5"/>
  <c r="AA50" i="5"/>
  <c r="X50" i="5"/>
  <c r="AA49" i="5"/>
  <c r="X49" i="5"/>
  <c r="AA48" i="5"/>
  <c r="X48" i="5"/>
  <c r="AA47" i="5"/>
  <c r="X47" i="5"/>
  <c r="AA46" i="5"/>
  <c r="X46" i="5"/>
  <c r="AA45" i="5"/>
  <c r="X45" i="5"/>
  <c r="AA44" i="5"/>
  <c r="X44" i="5"/>
  <c r="AA43" i="5"/>
  <c r="X43" i="5"/>
  <c r="AA42" i="5"/>
  <c r="X42" i="5"/>
  <c r="AA41" i="5"/>
  <c r="X41" i="5"/>
  <c r="AA40" i="5"/>
  <c r="X40" i="5"/>
  <c r="AA39" i="5"/>
  <c r="X39" i="5"/>
  <c r="AA38" i="5"/>
  <c r="X38" i="5"/>
  <c r="AA37" i="5"/>
  <c r="X37" i="5"/>
  <c r="AA36" i="5"/>
  <c r="X36" i="5"/>
  <c r="AA35" i="5"/>
  <c r="X35" i="5"/>
  <c r="AA34" i="5"/>
  <c r="X34" i="5"/>
  <c r="AA33" i="5"/>
  <c r="X33" i="5"/>
  <c r="AA32" i="5"/>
  <c r="X32" i="5"/>
  <c r="AA31" i="5"/>
  <c r="X31" i="5"/>
  <c r="AA30" i="5"/>
  <c r="X30" i="5"/>
  <c r="AA29" i="5"/>
  <c r="X29" i="5"/>
  <c r="AA28" i="5"/>
  <c r="X28" i="5"/>
  <c r="AA27" i="5"/>
  <c r="X27" i="5"/>
  <c r="AA26" i="5"/>
  <c r="X26" i="5"/>
  <c r="AA25" i="5"/>
  <c r="X25" i="5"/>
  <c r="AA24" i="5"/>
  <c r="X24" i="5"/>
  <c r="AA23" i="5"/>
  <c r="X23" i="5"/>
  <c r="AA22" i="5"/>
  <c r="X22" i="5"/>
  <c r="AA21" i="5"/>
  <c r="X21" i="5"/>
  <c r="AA20" i="5"/>
  <c r="X20" i="5"/>
  <c r="AA19" i="5"/>
  <c r="X19" i="5"/>
  <c r="AA18" i="5"/>
  <c r="X18" i="5"/>
  <c r="AA17" i="5"/>
  <c r="X17" i="5"/>
  <c r="AA16" i="5"/>
  <c r="X16" i="5"/>
  <c r="AA15" i="5"/>
  <c r="X15" i="5"/>
  <c r="AA14" i="5"/>
  <c r="X14" i="5"/>
  <c r="AA13" i="5"/>
  <c r="X13" i="5"/>
  <c r="AA12" i="5"/>
  <c r="X12" i="5"/>
  <c r="AA11" i="5"/>
  <c r="X11" i="5"/>
  <c r="AA10" i="5"/>
  <c r="X10" i="5"/>
  <c r="AA9" i="5"/>
  <c r="X9" i="5"/>
  <c r="AA8" i="5"/>
  <c r="X8" i="5"/>
  <c r="AA7" i="5"/>
  <c r="X7" i="5"/>
  <c r="AA6" i="5"/>
  <c r="X6" i="5"/>
  <c r="AA5" i="5"/>
  <c r="X5" i="5"/>
  <c r="AA4" i="5"/>
  <c r="X4" i="5"/>
  <c r="Q102" i="3"/>
  <c r="Q103" i="3"/>
  <c r="Q104" i="3"/>
  <c r="Q105" i="3"/>
  <c r="Q106" i="3"/>
  <c r="Q188" i="3"/>
  <c r="Q107" i="3"/>
  <c r="Q5" i="3"/>
  <c r="Q108" i="3"/>
  <c r="Q6" i="3"/>
  <c r="Q109" i="3"/>
  <c r="Q110" i="3"/>
  <c r="Q7" i="3"/>
  <c r="Q189" i="3"/>
  <c r="Q111" i="3"/>
  <c r="Q112" i="3"/>
  <c r="Q8" i="3"/>
  <c r="Q190" i="3"/>
  <c r="Q113" i="3"/>
  <c r="Q9" i="3"/>
  <c r="Q114" i="3"/>
  <c r="Q191" i="3"/>
  <c r="Q10" i="3"/>
  <c r="Q115" i="3"/>
  <c r="Q11" i="3"/>
  <c r="Q116" i="3"/>
  <c r="Q117" i="3"/>
  <c r="Q118" i="3"/>
  <c r="Q119" i="3"/>
  <c r="Q120" i="3"/>
  <c r="Q121" i="3"/>
  <c r="Q12" i="3"/>
  <c r="Q13" i="3"/>
  <c r="Q122" i="3"/>
  <c r="Q123" i="3"/>
  <c r="Q124" i="3"/>
  <c r="Q125" i="3"/>
  <c r="Q126" i="3"/>
  <c r="Q127" i="3"/>
  <c r="Q14" i="3"/>
  <c r="Q192" i="3"/>
  <c r="Q193" i="3"/>
  <c r="Q15" i="3"/>
  <c r="Q128" i="3"/>
  <c r="Q16" i="3"/>
  <c r="Q17" i="3"/>
  <c r="Q18" i="3"/>
  <c r="Q19" i="3"/>
  <c r="Q20" i="3"/>
  <c r="Q21" i="3"/>
  <c r="Q194" i="3"/>
  <c r="Q22" i="3"/>
  <c r="Q23" i="3"/>
  <c r="Q24" i="3"/>
  <c r="Q129" i="3"/>
  <c r="Q25" i="3"/>
  <c r="Q130" i="3"/>
  <c r="Q26" i="3"/>
  <c r="Q131" i="3"/>
  <c r="Q27" i="3"/>
  <c r="Q132" i="3"/>
  <c r="Q195" i="3"/>
  <c r="Q133" i="3"/>
  <c r="Q134" i="3"/>
  <c r="Q28" i="3"/>
  <c r="Q29" i="3"/>
  <c r="Q30" i="3"/>
  <c r="Q135" i="3"/>
  <c r="Q196" i="3"/>
  <c r="Q31" i="3"/>
  <c r="Q136" i="3"/>
  <c r="Q32" i="3"/>
  <c r="Q33" i="3"/>
  <c r="Q197" i="3"/>
  <c r="Q137" i="3"/>
  <c r="Q138" i="3"/>
  <c r="Q139" i="3"/>
  <c r="Q198" i="3"/>
  <c r="Q140" i="3"/>
  <c r="Q141" i="3"/>
  <c r="Q142" i="3"/>
  <c r="Q199" i="3"/>
  <c r="Q34" i="3"/>
  <c r="Q143" i="3"/>
  <c r="Q200" i="3"/>
  <c r="Q35" i="3"/>
  <c r="Q144" i="3"/>
  <c r="Q145" i="3"/>
  <c r="Q146" i="3"/>
  <c r="Q201" i="3"/>
  <c r="Q36" i="3"/>
  <c r="Q202" i="3"/>
  <c r="Q147" i="3"/>
  <c r="Q148" i="3"/>
  <c r="Q149" i="3"/>
  <c r="Q37" i="3"/>
  <c r="Q150" i="3"/>
  <c r="Q38" i="3"/>
  <c r="Q151" i="3"/>
  <c r="Q152" i="3"/>
  <c r="Q39" i="3"/>
  <c r="Q203" i="3"/>
  <c r="Q204" i="3"/>
  <c r="Q153" i="3"/>
  <c r="Q154" i="3"/>
  <c r="Q40" i="3"/>
  <c r="Q155" i="3"/>
  <c r="Q156" i="3"/>
  <c r="Q97" i="3"/>
  <c r="Q157" i="3"/>
  <c r="Q41" i="3"/>
  <c r="Q42" i="3"/>
  <c r="Q43" i="3"/>
  <c r="Q44" i="3"/>
  <c r="Q158" i="3"/>
  <c r="Q45" i="3"/>
  <c r="Q46" i="3"/>
  <c r="Q47" i="3"/>
  <c r="Q159" i="3"/>
  <c r="Q160" i="3"/>
  <c r="Q48" i="3"/>
  <c r="Q49" i="3"/>
  <c r="Q50" i="3"/>
  <c r="Q205" i="3"/>
  <c r="Q51" i="3"/>
  <c r="Q52" i="3"/>
  <c r="Q53" i="3"/>
  <c r="Q54" i="3"/>
  <c r="Q55" i="3"/>
  <c r="Q56" i="3"/>
  <c r="Q57" i="3"/>
  <c r="Q161" i="3"/>
  <c r="Q58" i="3"/>
  <c r="Q59" i="3"/>
  <c r="Q60" i="3"/>
  <c r="Q162" i="3"/>
  <c r="Q163" i="3"/>
  <c r="Q164" i="3"/>
  <c r="Q61" i="3"/>
  <c r="Q62" i="3"/>
  <c r="Q165" i="3"/>
  <c r="Q166" i="3"/>
  <c r="Q63" i="3"/>
  <c r="Q98" i="3"/>
  <c r="Q64" i="3"/>
  <c r="Q65" i="3"/>
  <c r="Q66" i="3"/>
  <c r="Q67" i="3"/>
  <c r="Q68" i="3"/>
  <c r="Q69" i="3"/>
  <c r="Q70" i="3"/>
  <c r="Q71" i="3"/>
  <c r="Q167" i="3"/>
  <c r="Q72" i="3"/>
  <c r="Q73" i="3"/>
  <c r="Q74" i="3"/>
  <c r="Q75" i="3"/>
  <c r="Q168" i="3"/>
  <c r="Q76" i="3"/>
  <c r="Q77" i="3"/>
  <c r="Q78" i="3"/>
  <c r="Q79" i="3"/>
  <c r="Q80" i="3"/>
  <c r="Q81" i="3"/>
  <c r="Q169" i="3"/>
  <c r="Q206" i="3"/>
  <c r="Q170" i="3"/>
  <c r="Q171" i="3"/>
  <c r="Q82" i="3"/>
  <c r="Q83" i="3"/>
  <c r="Q172" i="3"/>
  <c r="Q173" i="3"/>
  <c r="Q84" i="3"/>
  <c r="Q85" i="3"/>
  <c r="Q86" i="3"/>
  <c r="Q174" i="3"/>
  <c r="Q87" i="3"/>
  <c r="Q88" i="3"/>
  <c r="Q175" i="3"/>
  <c r="Q176" i="3"/>
  <c r="Q177" i="3"/>
  <c r="Q89" i="3"/>
  <c r="Q178" i="3"/>
  <c r="Q207" i="3"/>
  <c r="Q99" i="3"/>
  <c r="Q90" i="3"/>
  <c r="Q100" i="3"/>
  <c r="Q179" i="3"/>
  <c r="Q91" i="3"/>
  <c r="Q92" i="3"/>
  <c r="Q93" i="3"/>
  <c r="Q180" i="3"/>
  <c r="Q208" i="3"/>
  <c r="Q101" i="3"/>
  <c r="Q181" i="3"/>
  <c r="Q182" i="3"/>
  <c r="Q183" i="3"/>
  <c r="Q184" i="3"/>
  <c r="Q185" i="3"/>
  <c r="Q186" i="3"/>
  <c r="Q94" i="3"/>
  <c r="Q95" i="3"/>
  <c r="Q96" i="3"/>
  <c r="Q187" i="3"/>
  <c r="Q4" i="3"/>
  <c r="N102" i="3"/>
  <c r="N103" i="3"/>
  <c r="N104" i="3"/>
  <c r="N105" i="3"/>
  <c r="N106" i="3"/>
  <c r="N188" i="3"/>
  <c r="N107" i="3"/>
  <c r="N5" i="3"/>
  <c r="N108" i="3"/>
  <c r="N6" i="3"/>
  <c r="N109" i="3"/>
  <c r="N110" i="3"/>
  <c r="N7" i="3"/>
  <c r="N189" i="3"/>
  <c r="N111" i="3"/>
  <c r="N112" i="3"/>
  <c r="N8" i="3"/>
  <c r="N190" i="3"/>
  <c r="N113" i="3"/>
  <c r="N9" i="3"/>
  <c r="N114" i="3"/>
  <c r="N191" i="3"/>
  <c r="N10" i="3"/>
  <c r="N115" i="3"/>
  <c r="N11" i="3"/>
  <c r="N116" i="3"/>
  <c r="N117" i="3"/>
  <c r="N118" i="3"/>
  <c r="N119" i="3"/>
  <c r="N120" i="3"/>
  <c r="N121" i="3"/>
  <c r="N12" i="3"/>
  <c r="N13" i="3"/>
  <c r="N122" i="3"/>
  <c r="N123" i="3"/>
  <c r="N124" i="3"/>
  <c r="N125" i="3"/>
  <c r="N126" i="3"/>
  <c r="N127" i="3"/>
  <c r="N14" i="3"/>
  <c r="N192" i="3"/>
  <c r="N193" i="3"/>
  <c r="N15" i="3"/>
  <c r="N128" i="3"/>
  <c r="N16" i="3"/>
  <c r="N17" i="3"/>
  <c r="N18" i="3"/>
  <c r="N19" i="3"/>
  <c r="N20" i="3"/>
  <c r="N21" i="3"/>
  <c r="N194" i="3"/>
  <c r="N22" i="3"/>
  <c r="N23" i="3"/>
  <c r="N24" i="3"/>
  <c r="N129" i="3"/>
  <c r="N25" i="3"/>
  <c r="N130" i="3"/>
  <c r="N26" i="3"/>
  <c r="N131" i="3"/>
  <c r="N27" i="3"/>
  <c r="N132" i="3"/>
  <c r="N195" i="3"/>
  <c r="N133" i="3"/>
  <c r="N134" i="3"/>
  <c r="N28" i="3"/>
  <c r="N29" i="3"/>
  <c r="N30" i="3"/>
  <c r="N135" i="3"/>
  <c r="N196" i="3"/>
  <c r="N31" i="3"/>
  <c r="N136" i="3"/>
  <c r="N32" i="3"/>
  <c r="N33" i="3"/>
  <c r="N197" i="3"/>
  <c r="N137" i="3"/>
  <c r="N138" i="3"/>
  <c r="N139" i="3"/>
  <c r="N198" i="3"/>
  <c r="N140" i="3"/>
  <c r="N141" i="3"/>
  <c r="N142" i="3"/>
  <c r="N199" i="3"/>
  <c r="N34" i="3"/>
  <c r="N143" i="3"/>
  <c r="N200" i="3"/>
  <c r="N35" i="3"/>
  <c r="N144" i="3"/>
  <c r="N145" i="3"/>
  <c r="N146" i="3"/>
  <c r="N201" i="3"/>
  <c r="N36" i="3"/>
  <c r="N202" i="3"/>
  <c r="N147" i="3"/>
  <c r="N148" i="3"/>
  <c r="N149" i="3"/>
  <c r="N37" i="3"/>
  <c r="N150" i="3"/>
  <c r="N38" i="3"/>
  <c r="N151" i="3"/>
  <c r="N152" i="3"/>
  <c r="N39" i="3"/>
  <c r="N203" i="3"/>
  <c r="N204" i="3"/>
  <c r="N153" i="3"/>
  <c r="N154" i="3"/>
  <c r="N40" i="3"/>
  <c r="N155" i="3"/>
  <c r="N156" i="3"/>
  <c r="N97" i="3"/>
  <c r="N157" i="3"/>
  <c r="N41" i="3"/>
  <c r="N42" i="3"/>
  <c r="N43" i="3"/>
  <c r="N44" i="3"/>
  <c r="N158" i="3"/>
  <c r="N45" i="3"/>
  <c r="N46" i="3"/>
  <c r="N47" i="3"/>
  <c r="N159" i="3"/>
  <c r="N160" i="3"/>
  <c r="N48" i="3"/>
  <c r="N49" i="3"/>
  <c r="N50" i="3"/>
  <c r="N205" i="3"/>
  <c r="N51" i="3"/>
  <c r="N52" i="3"/>
  <c r="N53" i="3"/>
  <c r="N54" i="3"/>
  <c r="N55" i="3"/>
  <c r="N56" i="3"/>
  <c r="N57" i="3"/>
  <c r="N161" i="3"/>
  <c r="N58" i="3"/>
  <c r="N59" i="3"/>
  <c r="N60" i="3"/>
  <c r="N162" i="3"/>
  <c r="N163" i="3"/>
  <c r="N164" i="3"/>
  <c r="N61" i="3"/>
  <c r="N62" i="3"/>
  <c r="N165" i="3"/>
  <c r="N166" i="3"/>
  <c r="N63" i="3"/>
  <c r="N98" i="3"/>
  <c r="N64" i="3"/>
  <c r="N65" i="3"/>
  <c r="N66" i="3"/>
  <c r="N67" i="3"/>
  <c r="N68" i="3"/>
  <c r="N69" i="3"/>
  <c r="N70" i="3"/>
  <c r="N71" i="3"/>
  <c r="N167" i="3"/>
  <c r="N72" i="3"/>
  <c r="N73" i="3"/>
  <c r="N74" i="3"/>
  <c r="N75" i="3"/>
  <c r="N168" i="3"/>
  <c r="N76" i="3"/>
  <c r="N77" i="3"/>
  <c r="N78" i="3"/>
  <c r="N79" i="3"/>
  <c r="N80" i="3"/>
  <c r="N81" i="3"/>
  <c r="N169" i="3"/>
  <c r="N206" i="3"/>
  <c r="N170" i="3"/>
  <c r="N171" i="3"/>
  <c r="N82" i="3"/>
  <c r="N83" i="3"/>
  <c r="N172" i="3"/>
  <c r="N173" i="3"/>
  <c r="N84" i="3"/>
  <c r="N85" i="3"/>
  <c r="N86" i="3"/>
  <c r="N174" i="3"/>
  <c r="N87" i="3"/>
  <c r="N88" i="3"/>
  <c r="N175" i="3"/>
  <c r="N176" i="3"/>
  <c r="N177" i="3"/>
  <c r="N89" i="3"/>
  <c r="N178" i="3"/>
  <c r="N207" i="3"/>
  <c r="N99" i="3"/>
  <c r="N90" i="3"/>
  <c r="N100" i="3"/>
  <c r="N179" i="3"/>
  <c r="N91" i="3"/>
  <c r="N92" i="3"/>
  <c r="N93" i="3"/>
  <c r="N180" i="3"/>
  <c r="N208" i="3"/>
  <c r="N101" i="3"/>
  <c r="N181" i="3"/>
  <c r="N182" i="3"/>
  <c r="N183" i="3"/>
  <c r="N184" i="3"/>
  <c r="N185" i="3"/>
  <c r="N186" i="3"/>
  <c r="N94" i="3"/>
  <c r="N95" i="3"/>
  <c r="N96" i="3"/>
  <c r="N187" i="3"/>
  <c r="N4" i="3"/>
  <c r="J102" i="3"/>
  <c r="K102" i="3"/>
  <c r="J103" i="3"/>
  <c r="K103" i="3"/>
  <c r="J104" i="3"/>
  <c r="K104" i="3"/>
  <c r="J105" i="3"/>
  <c r="K105" i="3"/>
  <c r="J106" i="3"/>
  <c r="K106" i="3"/>
  <c r="J188" i="3"/>
  <c r="K188" i="3"/>
  <c r="J107" i="3"/>
  <c r="K107" i="3"/>
  <c r="J5" i="3"/>
  <c r="K5" i="3"/>
  <c r="J108" i="3"/>
  <c r="K108" i="3"/>
  <c r="J6" i="3"/>
  <c r="K6" i="3"/>
  <c r="J109" i="3"/>
  <c r="K109" i="3"/>
  <c r="J110" i="3"/>
  <c r="K110" i="3"/>
  <c r="J7" i="3"/>
  <c r="K7" i="3"/>
  <c r="J189" i="3"/>
  <c r="K189" i="3"/>
  <c r="J111" i="3"/>
  <c r="K111" i="3"/>
  <c r="J112" i="3"/>
  <c r="K112" i="3"/>
  <c r="J8" i="3"/>
  <c r="K8" i="3"/>
  <c r="J190" i="3"/>
  <c r="K190" i="3"/>
  <c r="J113" i="3"/>
  <c r="K113" i="3"/>
  <c r="J9" i="3"/>
  <c r="K9" i="3"/>
  <c r="J114" i="3"/>
  <c r="K114" i="3"/>
  <c r="J191" i="3"/>
  <c r="K191" i="3"/>
  <c r="J10" i="3"/>
  <c r="K10" i="3"/>
  <c r="J115" i="3"/>
  <c r="K115" i="3"/>
  <c r="J11" i="3"/>
  <c r="K11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" i="3"/>
  <c r="K12" i="3"/>
  <c r="J13" i="3"/>
  <c r="K13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4" i="3"/>
  <c r="K14" i="3"/>
  <c r="J192" i="3"/>
  <c r="K192" i="3"/>
  <c r="J193" i="3"/>
  <c r="K193" i="3"/>
  <c r="J15" i="3"/>
  <c r="K15" i="3"/>
  <c r="J128" i="3"/>
  <c r="K128" i="3"/>
  <c r="J16" i="3"/>
  <c r="K16" i="3"/>
  <c r="J17" i="3"/>
  <c r="K17" i="3"/>
  <c r="J18" i="3"/>
  <c r="K18" i="3"/>
  <c r="J19" i="3"/>
  <c r="K19" i="3"/>
  <c r="J20" i="3"/>
  <c r="K20" i="3"/>
  <c r="J21" i="3"/>
  <c r="K21" i="3"/>
  <c r="J194" i="3"/>
  <c r="K194" i="3"/>
  <c r="J22" i="3"/>
  <c r="K22" i="3"/>
  <c r="J23" i="3"/>
  <c r="K23" i="3"/>
  <c r="J24" i="3"/>
  <c r="K24" i="3"/>
  <c r="J129" i="3"/>
  <c r="K129" i="3"/>
  <c r="J25" i="3"/>
  <c r="K25" i="3"/>
  <c r="J130" i="3"/>
  <c r="K130" i="3"/>
  <c r="J26" i="3"/>
  <c r="K26" i="3"/>
  <c r="J131" i="3"/>
  <c r="K131" i="3"/>
  <c r="J27" i="3"/>
  <c r="K27" i="3"/>
  <c r="J132" i="3"/>
  <c r="K132" i="3"/>
  <c r="J195" i="3"/>
  <c r="K195" i="3"/>
  <c r="J133" i="3"/>
  <c r="K133" i="3"/>
  <c r="J134" i="3"/>
  <c r="K134" i="3"/>
  <c r="J28" i="3"/>
  <c r="K28" i="3"/>
  <c r="J29" i="3"/>
  <c r="K29" i="3"/>
  <c r="J30" i="3"/>
  <c r="K30" i="3"/>
  <c r="J135" i="3"/>
  <c r="K135" i="3"/>
  <c r="J196" i="3"/>
  <c r="K196" i="3"/>
  <c r="J31" i="3"/>
  <c r="K31" i="3"/>
  <c r="J136" i="3"/>
  <c r="K136" i="3"/>
  <c r="J32" i="3"/>
  <c r="K32" i="3"/>
  <c r="J33" i="3"/>
  <c r="K33" i="3"/>
  <c r="J197" i="3"/>
  <c r="K197" i="3"/>
  <c r="J137" i="3"/>
  <c r="K137" i="3"/>
  <c r="J138" i="3"/>
  <c r="K138" i="3"/>
  <c r="J139" i="3"/>
  <c r="K139" i="3"/>
  <c r="J198" i="3"/>
  <c r="K198" i="3"/>
  <c r="J140" i="3"/>
  <c r="K140" i="3"/>
  <c r="J141" i="3"/>
  <c r="K141" i="3"/>
  <c r="J142" i="3"/>
  <c r="K142" i="3"/>
  <c r="J199" i="3"/>
  <c r="K199" i="3"/>
  <c r="J34" i="3"/>
  <c r="K34" i="3"/>
  <c r="J143" i="3"/>
  <c r="K143" i="3"/>
  <c r="J200" i="3"/>
  <c r="K200" i="3"/>
  <c r="J35" i="3"/>
  <c r="K35" i="3"/>
  <c r="J144" i="3"/>
  <c r="K144" i="3"/>
  <c r="J145" i="3"/>
  <c r="K145" i="3"/>
  <c r="J146" i="3"/>
  <c r="K146" i="3"/>
  <c r="J201" i="3"/>
  <c r="K201" i="3"/>
  <c r="J36" i="3"/>
  <c r="K36" i="3"/>
  <c r="J202" i="3"/>
  <c r="K202" i="3"/>
  <c r="J147" i="3"/>
  <c r="K147" i="3"/>
  <c r="J148" i="3"/>
  <c r="K148" i="3"/>
  <c r="J149" i="3"/>
  <c r="K149" i="3"/>
  <c r="J37" i="3"/>
  <c r="K37" i="3"/>
  <c r="J150" i="3"/>
  <c r="K150" i="3"/>
  <c r="J38" i="3"/>
  <c r="K38" i="3"/>
  <c r="J151" i="3"/>
  <c r="K151" i="3"/>
  <c r="J152" i="3"/>
  <c r="K152" i="3"/>
  <c r="J39" i="3"/>
  <c r="K39" i="3"/>
  <c r="J203" i="3"/>
  <c r="K203" i="3"/>
  <c r="J204" i="3"/>
  <c r="K204" i="3"/>
  <c r="J153" i="3"/>
  <c r="K153" i="3"/>
  <c r="J154" i="3"/>
  <c r="K154" i="3"/>
  <c r="J40" i="3"/>
  <c r="K40" i="3"/>
  <c r="J155" i="3"/>
  <c r="K155" i="3"/>
  <c r="J156" i="3"/>
  <c r="K156" i="3"/>
  <c r="J97" i="3"/>
  <c r="K97" i="3"/>
  <c r="J157" i="3"/>
  <c r="K157" i="3"/>
  <c r="J41" i="3"/>
  <c r="K41" i="3"/>
  <c r="J42" i="3"/>
  <c r="K42" i="3"/>
  <c r="J43" i="3"/>
  <c r="K43" i="3"/>
  <c r="J44" i="3"/>
  <c r="K44" i="3"/>
  <c r="J158" i="3"/>
  <c r="K158" i="3"/>
  <c r="J45" i="3"/>
  <c r="K45" i="3"/>
  <c r="J46" i="3"/>
  <c r="K46" i="3"/>
  <c r="J47" i="3"/>
  <c r="K47" i="3"/>
  <c r="J159" i="3"/>
  <c r="K159" i="3"/>
  <c r="J160" i="3"/>
  <c r="K160" i="3"/>
  <c r="J48" i="3"/>
  <c r="K48" i="3"/>
  <c r="J49" i="3"/>
  <c r="K49" i="3"/>
  <c r="J50" i="3"/>
  <c r="K50" i="3"/>
  <c r="J205" i="3"/>
  <c r="K205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161" i="3"/>
  <c r="K161" i="3"/>
  <c r="J58" i="3"/>
  <c r="K58" i="3"/>
  <c r="J59" i="3"/>
  <c r="K59" i="3"/>
  <c r="J60" i="3"/>
  <c r="K60" i="3"/>
  <c r="J162" i="3"/>
  <c r="K162" i="3"/>
  <c r="J163" i="3"/>
  <c r="K163" i="3"/>
  <c r="J164" i="3"/>
  <c r="K164" i="3"/>
  <c r="J61" i="3"/>
  <c r="K61" i="3"/>
  <c r="J62" i="3"/>
  <c r="K62" i="3"/>
  <c r="J165" i="3"/>
  <c r="K165" i="3"/>
  <c r="J166" i="3"/>
  <c r="K166" i="3"/>
  <c r="J63" i="3"/>
  <c r="K63" i="3"/>
  <c r="J98" i="3"/>
  <c r="K98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167" i="3"/>
  <c r="K167" i="3"/>
  <c r="J72" i="3"/>
  <c r="K72" i="3"/>
  <c r="J73" i="3"/>
  <c r="K73" i="3"/>
  <c r="J74" i="3"/>
  <c r="K74" i="3"/>
  <c r="J75" i="3"/>
  <c r="K75" i="3"/>
  <c r="J168" i="3"/>
  <c r="K168" i="3"/>
  <c r="J76" i="3"/>
  <c r="K76" i="3"/>
  <c r="J77" i="3"/>
  <c r="K77" i="3"/>
  <c r="J78" i="3"/>
  <c r="K78" i="3"/>
  <c r="J79" i="3"/>
  <c r="K79" i="3"/>
  <c r="J80" i="3"/>
  <c r="K80" i="3"/>
  <c r="J81" i="3"/>
  <c r="K81" i="3"/>
  <c r="J169" i="3"/>
  <c r="K169" i="3"/>
  <c r="J206" i="3"/>
  <c r="K206" i="3"/>
  <c r="J170" i="3"/>
  <c r="K170" i="3"/>
  <c r="J171" i="3"/>
  <c r="K171" i="3"/>
  <c r="J82" i="3"/>
  <c r="K82" i="3"/>
  <c r="J83" i="3"/>
  <c r="K83" i="3"/>
  <c r="J172" i="3"/>
  <c r="K172" i="3"/>
  <c r="J173" i="3"/>
  <c r="K173" i="3"/>
  <c r="J84" i="3"/>
  <c r="K84" i="3"/>
  <c r="J85" i="3"/>
  <c r="K85" i="3"/>
  <c r="J86" i="3"/>
  <c r="K86" i="3"/>
  <c r="J174" i="3"/>
  <c r="K174" i="3"/>
  <c r="J87" i="3"/>
  <c r="K87" i="3"/>
  <c r="J88" i="3"/>
  <c r="K88" i="3"/>
  <c r="J175" i="3"/>
  <c r="K175" i="3"/>
  <c r="J176" i="3"/>
  <c r="K176" i="3"/>
  <c r="J177" i="3"/>
  <c r="K177" i="3"/>
  <c r="J89" i="3"/>
  <c r="K89" i="3"/>
  <c r="J178" i="3"/>
  <c r="K178" i="3"/>
  <c r="J207" i="3"/>
  <c r="K207" i="3"/>
  <c r="J99" i="3"/>
  <c r="K99" i="3"/>
  <c r="J90" i="3"/>
  <c r="K90" i="3"/>
  <c r="J100" i="3"/>
  <c r="K100" i="3"/>
  <c r="J179" i="3"/>
  <c r="K179" i="3"/>
  <c r="J91" i="3"/>
  <c r="K91" i="3"/>
  <c r="J92" i="3"/>
  <c r="K92" i="3"/>
  <c r="J93" i="3"/>
  <c r="K93" i="3"/>
  <c r="J180" i="3"/>
  <c r="K180" i="3"/>
  <c r="J208" i="3"/>
  <c r="K208" i="3"/>
  <c r="J101" i="3"/>
  <c r="K101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94" i="3"/>
  <c r="K94" i="3"/>
  <c r="J95" i="3"/>
  <c r="K95" i="3"/>
  <c r="J96" i="3"/>
  <c r="K96" i="3"/>
  <c r="J187" i="3"/>
  <c r="K187" i="3"/>
  <c r="K4" i="3"/>
  <c r="J4" i="3"/>
  <c r="G102" i="3"/>
  <c r="G103" i="3"/>
  <c r="G104" i="3"/>
  <c r="G105" i="3"/>
  <c r="G106" i="3"/>
  <c r="G188" i="3"/>
  <c r="G107" i="3"/>
  <c r="G5" i="3"/>
  <c r="G108" i="3"/>
  <c r="G6" i="3"/>
  <c r="G109" i="3"/>
  <c r="G110" i="3"/>
  <c r="G7" i="3"/>
  <c r="G189" i="3"/>
  <c r="G111" i="3"/>
  <c r="G112" i="3"/>
  <c r="G8" i="3"/>
  <c r="G190" i="3"/>
  <c r="G113" i="3"/>
  <c r="G9" i="3"/>
  <c r="G114" i="3"/>
  <c r="G191" i="3"/>
  <c r="G10" i="3"/>
  <c r="G115" i="3"/>
  <c r="G11" i="3"/>
  <c r="G116" i="3"/>
  <c r="G117" i="3"/>
  <c r="G118" i="3"/>
  <c r="G119" i="3"/>
  <c r="G120" i="3"/>
  <c r="G121" i="3"/>
  <c r="G12" i="3"/>
  <c r="G13" i="3"/>
  <c r="G122" i="3"/>
  <c r="G123" i="3"/>
  <c r="G124" i="3"/>
  <c r="G125" i="3"/>
  <c r="G126" i="3"/>
  <c r="G127" i="3"/>
  <c r="G14" i="3"/>
  <c r="G192" i="3"/>
  <c r="G193" i="3"/>
  <c r="G15" i="3"/>
  <c r="G128" i="3"/>
  <c r="G16" i="3"/>
  <c r="G17" i="3"/>
  <c r="G18" i="3"/>
  <c r="G19" i="3"/>
  <c r="G20" i="3"/>
  <c r="G21" i="3"/>
  <c r="G194" i="3"/>
  <c r="G22" i="3"/>
  <c r="G23" i="3"/>
  <c r="G24" i="3"/>
  <c r="G129" i="3"/>
  <c r="G25" i="3"/>
  <c r="G130" i="3"/>
  <c r="G26" i="3"/>
  <c r="G131" i="3"/>
  <c r="G27" i="3"/>
  <c r="G132" i="3"/>
  <c r="G195" i="3"/>
  <c r="G133" i="3"/>
  <c r="G134" i="3"/>
  <c r="G28" i="3"/>
  <c r="G29" i="3"/>
  <c r="G30" i="3"/>
  <c r="G135" i="3"/>
  <c r="G196" i="3"/>
  <c r="G31" i="3"/>
  <c r="G136" i="3"/>
  <c r="G32" i="3"/>
  <c r="G33" i="3"/>
  <c r="G197" i="3"/>
  <c r="G137" i="3"/>
  <c r="G138" i="3"/>
  <c r="G139" i="3"/>
  <c r="G198" i="3"/>
  <c r="G140" i="3"/>
  <c r="G141" i="3"/>
  <c r="G142" i="3"/>
  <c r="G199" i="3"/>
  <c r="G34" i="3"/>
  <c r="G143" i="3"/>
  <c r="G200" i="3"/>
  <c r="G35" i="3"/>
  <c r="G144" i="3"/>
  <c r="G145" i="3"/>
  <c r="G146" i="3"/>
  <c r="G201" i="3"/>
  <c r="G36" i="3"/>
  <c r="G202" i="3"/>
  <c r="G147" i="3"/>
  <c r="G148" i="3"/>
  <c r="G149" i="3"/>
  <c r="G37" i="3"/>
  <c r="G150" i="3"/>
  <c r="G38" i="3"/>
  <c r="G151" i="3"/>
  <c r="G152" i="3"/>
  <c r="G39" i="3"/>
  <c r="G203" i="3"/>
  <c r="G204" i="3"/>
  <c r="G153" i="3"/>
  <c r="G154" i="3"/>
  <c r="G40" i="3"/>
  <c r="G155" i="3"/>
  <c r="G156" i="3"/>
  <c r="G97" i="3"/>
  <c r="G157" i="3"/>
  <c r="G41" i="3"/>
  <c r="G42" i="3"/>
  <c r="G43" i="3"/>
  <c r="G44" i="3"/>
  <c r="G158" i="3"/>
  <c r="G45" i="3"/>
  <c r="G46" i="3"/>
  <c r="G47" i="3"/>
  <c r="G159" i="3"/>
  <c r="G160" i="3"/>
  <c r="G48" i="3"/>
  <c r="G49" i="3"/>
  <c r="G50" i="3"/>
  <c r="G205" i="3"/>
  <c r="G51" i="3"/>
  <c r="G52" i="3"/>
  <c r="G53" i="3"/>
  <c r="G54" i="3"/>
  <c r="G55" i="3"/>
  <c r="G56" i="3"/>
  <c r="G57" i="3"/>
  <c r="G161" i="3"/>
  <c r="G58" i="3"/>
  <c r="G59" i="3"/>
  <c r="G60" i="3"/>
  <c r="G162" i="3"/>
  <c r="G163" i="3"/>
  <c r="G164" i="3"/>
  <c r="G61" i="3"/>
  <c r="G62" i="3"/>
  <c r="G165" i="3"/>
  <c r="G166" i="3"/>
  <c r="G63" i="3"/>
  <c r="G98" i="3"/>
  <c r="G64" i="3"/>
  <c r="G65" i="3"/>
  <c r="G66" i="3"/>
  <c r="G67" i="3"/>
  <c r="G68" i="3"/>
  <c r="G69" i="3"/>
  <c r="G70" i="3"/>
  <c r="G71" i="3"/>
  <c r="G167" i="3"/>
  <c r="G72" i="3"/>
  <c r="G73" i="3"/>
  <c r="G74" i="3"/>
  <c r="G75" i="3"/>
  <c r="G168" i="3"/>
  <c r="G76" i="3"/>
  <c r="G77" i="3"/>
  <c r="G78" i="3"/>
  <c r="G79" i="3"/>
  <c r="G80" i="3"/>
  <c r="G81" i="3"/>
  <c r="G169" i="3"/>
  <c r="G206" i="3"/>
  <c r="G170" i="3"/>
  <c r="G171" i="3"/>
  <c r="G82" i="3"/>
  <c r="G83" i="3"/>
  <c r="G172" i="3"/>
  <c r="G173" i="3"/>
  <c r="G84" i="3"/>
  <c r="G85" i="3"/>
  <c r="G86" i="3"/>
  <c r="G174" i="3"/>
  <c r="G87" i="3"/>
  <c r="G88" i="3"/>
  <c r="G175" i="3"/>
  <c r="G176" i="3"/>
  <c r="G177" i="3"/>
  <c r="G89" i="3"/>
  <c r="G178" i="3"/>
  <c r="G207" i="3"/>
  <c r="G99" i="3"/>
  <c r="G90" i="3"/>
  <c r="G100" i="3"/>
  <c r="G179" i="3"/>
  <c r="G91" i="3"/>
  <c r="G92" i="3"/>
  <c r="G93" i="3"/>
  <c r="G180" i="3"/>
  <c r="G208" i="3"/>
  <c r="G101" i="3"/>
  <c r="G181" i="3"/>
  <c r="G182" i="3"/>
  <c r="G183" i="3"/>
  <c r="G184" i="3"/>
  <c r="G185" i="3"/>
  <c r="G186" i="3"/>
  <c r="G94" i="3"/>
  <c r="G95" i="3"/>
  <c r="G96" i="3"/>
  <c r="G187" i="3"/>
  <c r="G4" i="3"/>
  <c r="F102" i="3"/>
  <c r="F103" i="3"/>
  <c r="F104" i="3"/>
  <c r="F105" i="3"/>
  <c r="F106" i="3"/>
  <c r="F188" i="3"/>
  <c r="F107" i="3"/>
  <c r="F5" i="3"/>
  <c r="F108" i="3"/>
  <c r="F6" i="3"/>
  <c r="F109" i="3"/>
  <c r="F110" i="3"/>
  <c r="F7" i="3"/>
  <c r="F189" i="3"/>
  <c r="F111" i="3"/>
  <c r="F112" i="3"/>
  <c r="F8" i="3"/>
  <c r="F190" i="3"/>
  <c r="F113" i="3"/>
  <c r="F9" i="3"/>
  <c r="F114" i="3"/>
  <c r="F191" i="3"/>
  <c r="F10" i="3"/>
  <c r="F115" i="3"/>
  <c r="F11" i="3"/>
  <c r="F116" i="3"/>
  <c r="F117" i="3"/>
  <c r="F118" i="3"/>
  <c r="F119" i="3"/>
  <c r="F120" i="3"/>
  <c r="F121" i="3"/>
  <c r="F12" i="3"/>
  <c r="F13" i="3"/>
  <c r="F122" i="3"/>
  <c r="F123" i="3"/>
  <c r="F124" i="3"/>
  <c r="F125" i="3"/>
  <c r="F126" i="3"/>
  <c r="F127" i="3"/>
  <c r="F14" i="3"/>
  <c r="F192" i="3"/>
  <c r="F193" i="3"/>
  <c r="F15" i="3"/>
  <c r="F128" i="3"/>
  <c r="F16" i="3"/>
  <c r="F17" i="3"/>
  <c r="F18" i="3"/>
  <c r="F19" i="3"/>
  <c r="F20" i="3"/>
  <c r="F21" i="3"/>
  <c r="F194" i="3"/>
  <c r="F22" i="3"/>
  <c r="F23" i="3"/>
  <c r="F24" i="3"/>
  <c r="F129" i="3"/>
  <c r="F25" i="3"/>
  <c r="F130" i="3"/>
  <c r="F26" i="3"/>
  <c r="F131" i="3"/>
  <c r="F27" i="3"/>
  <c r="F132" i="3"/>
  <c r="F195" i="3"/>
  <c r="F133" i="3"/>
  <c r="F134" i="3"/>
  <c r="F28" i="3"/>
  <c r="F29" i="3"/>
  <c r="F30" i="3"/>
  <c r="F135" i="3"/>
  <c r="F196" i="3"/>
  <c r="F31" i="3"/>
  <c r="F136" i="3"/>
  <c r="F32" i="3"/>
  <c r="F33" i="3"/>
  <c r="F197" i="3"/>
  <c r="F137" i="3"/>
  <c r="F138" i="3"/>
  <c r="F139" i="3"/>
  <c r="F198" i="3"/>
  <c r="F140" i="3"/>
  <c r="F141" i="3"/>
  <c r="F142" i="3"/>
  <c r="F199" i="3"/>
  <c r="F34" i="3"/>
  <c r="F143" i="3"/>
  <c r="F200" i="3"/>
  <c r="F35" i="3"/>
  <c r="F144" i="3"/>
  <c r="F145" i="3"/>
  <c r="F146" i="3"/>
  <c r="F201" i="3"/>
  <c r="F36" i="3"/>
  <c r="F202" i="3"/>
  <c r="F147" i="3"/>
  <c r="F148" i="3"/>
  <c r="F149" i="3"/>
  <c r="F37" i="3"/>
  <c r="F150" i="3"/>
  <c r="F38" i="3"/>
  <c r="F151" i="3"/>
  <c r="F152" i="3"/>
  <c r="F39" i="3"/>
  <c r="F203" i="3"/>
  <c r="F204" i="3"/>
  <c r="F153" i="3"/>
  <c r="F154" i="3"/>
  <c r="F40" i="3"/>
  <c r="F155" i="3"/>
  <c r="F156" i="3"/>
  <c r="F97" i="3"/>
  <c r="F157" i="3"/>
  <c r="F41" i="3"/>
  <c r="F42" i="3"/>
  <c r="F43" i="3"/>
  <c r="F44" i="3"/>
  <c r="F158" i="3"/>
  <c r="F45" i="3"/>
  <c r="F46" i="3"/>
  <c r="F47" i="3"/>
  <c r="F159" i="3"/>
  <c r="F160" i="3"/>
  <c r="F48" i="3"/>
  <c r="F49" i="3"/>
  <c r="F50" i="3"/>
  <c r="F205" i="3"/>
  <c r="F51" i="3"/>
  <c r="F52" i="3"/>
  <c r="F53" i="3"/>
  <c r="F54" i="3"/>
  <c r="F55" i="3"/>
  <c r="F56" i="3"/>
  <c r="F57" i="3"/>
  <c r="F161" i="3"/>
  <c r="F58" i="3"/>
  <c r="F59" i="3"/>
  <c r="F60" i="3"/>
  <c r="F162" i="3"/>
  <c r="F163" i="3"/>
  <c r="F164" i="3"/>
  <c r="F61" i="3"/>
  <c r="F62" i="3"/>
  <c r="F165" i="3"/>
  <c r="F166" i="3"/>
  <c r="F63" i="3"/>
  <c r="F98" i="3"/>
  <c r="F64" i="3"/>
  <c r="F65" i="3"/>
  <c r="F66" i="3"/>
  <c r="F67" i="3"/>
  <c r="F68" i="3"/>
  <c r="F69" i="3"/>
  <c r="F70" i="3"/>
  <c r="F71" i="3"/>
  <c r="F167" i="3"/>
  <c r="F72" i="3"/>
  <c r="F73" i="3"/>
  <c r="F74" i="3"/>
  <c r="F75" i="3"/>
  <c r="F168" i="3"/>
  <c r="F76" i="3"/>
  <c r="F77" i="3"/>
  <c r="F78" i="3"/>
  <c r="F79" i="3"/>
  <c r="F80" i="3"/>
  <c r="F81" i="3"/>
  <c r="F169" i="3"/>
  <c r="F206" i="3"/>
  <c r="F170" i="3"/>
  <c r="F171" i="3"/>
  <c r="F82" i="3"/>
  <c r="F83" i="3"/>
  <c r="F172" i="3"/>
  <c r="F173" i="3"/>
  <c r="F84" i="3"/>
  <c r="F85" i="3"/>
  <c r="F86" i="3"/>
  <c r="F174" i="3"/>
  <c r="F87" i="3"/>
  <c r="F88" i="3"/>
  <c r="F175" i="3"/>
  <c r="F176" i="3"/>
  <c r="F177" i="3"/>
  <c r="F89" i="3"/>
  <c r="F178" i="3"/>
  <c r="F207" i="3"/>
  <c r="F99" i="3"/>
  <c r="F90" i="3"/>
  <c r="F100" i="3"/>
  <c r="F179" i="3"/>
  <c r="F91" i="3"/>
  <c r="F92" i="3"/>
  <c r="F93" i="3"/>
  <c r="F180" i="3"/>
  <c r="F208" i="3"/>
  <c r="F101" i="3"/>
  <c r="F181" i="3"/>
  <c r="F182" i="3"/>
  <c r="F183" i="3"/>
  <c r="F184" i="3"/>
  <c r="F185" i="3"/>
  <c r="F186" i="3"/>
  <c r="F94" i="3"/>
  <c r="F95" i="3"/>
  <c r="F96" i="3"/>
  <c r="F187" i="3"/>
  <c r="F4" i="3"/>
  <c r="D164" i="2" l="1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H121" i="4" l="1"/>
  <c r="H129" i="4"/>
  <c r="H130" i="4"/>
  <c r="H134" i="4"/>
  <c r="H136" i="4"/>
  <c r="H139" i="4"/>
  <c r="H142" i="4"/>
  <c r="H145" i="4"/>
  <c r="H148" i="4"/>
  <c r="H154" i="4"/>
  <c r="H157" i="4"/>
  <c r="H158" i="4"/>
  <c r="H159" i="4"/>
  <c r="H163" i="4"/>
  <c r="H120" i="4"/>
  <c r="H123" i="4"/>
  <c r="H125" i="4"/>
  <c r="H128" i="4"/>
  <c r="H132" i="4"/>
  <c r="H135" i="4"/>
  <c r="H141" i="4"/>
  <c r="H144" i="4"/>
  <c r="H147" i="4"/>
  <c r="H151" i="4"/>
  <c r="H156" i="4"/>
  <c r="H161" i="4"/>
  <c r="D120" i="4"/>
  <c r="E120" i="4"/>
  <c r="F120" i="4"/>
  <c r="G120" i="4"/>
  <c r="I120" i="4"/>
  <c r="J120" i="4"/>
  <c r="K120" i="4"/>
  <c r="D121" i="4"/>
  <c r="E121" i="4"/>
  <c r="F121" i="4"/>
  <c r="G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I128" i="4"/>
  <c r="J128" i="4"/>
  <c r="K128" i="4"/>
  <c r="D129" i="4"/>
  <c r="E129" i="4"/>
  <c r="F129" i="4"/>
  <c r="G129" i="4"/>
  <c r="I129" i="4"/>
  <c r="J129" i="4"/>
  <c r="K129" i="4"/>
  <c r="D130" i="4"/>
  <c r="E130" i="4"/>
  <c r="F130" i="4"/>
  <c r="G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I134" i="4"/>
  <c r="J134" i="4"/>
  <c r="K134" i="4"/>
  <c r="D135" i="4"/>
  <c r="E135" i="4"/>
  <c r="F135" i="4"/>
  <c r="G135" i="4"/>
  <c r="I135" i="4"/>
  <c r="J135" i="4"/>
  <c r="K135" i="4"/>
  <c r="D136" i="4"/>
  <c r="E136" i="4"/>
  <c r="F136" i="4"/>
  <c r="G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H138" i="4"/>
  <c r="I138" i="4"/>
  <c r="J138" i="4"/>
  <c r="K138" i="4"/>
  <c r="D139" i="4"/>
  <c r="E139" i="4"/>
  <c r="F139" i="4"/>
  <c r="G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I141" i="4"/>
  <c r="J141" i="4"/>
  <c r="K141" i="4"/>
  <c r="D142" i="4"/>
  <c r="E142" i="4"/>
  <c r="F142" i="4"/>
  <c r="G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I144" i="4"/>
  <c r="J144" i="4"/>
  <c r="K144" i="4"/>
  <c r="D145" i="4"/>
  <c r="E145" i="4"/>
  <c r="F145" i="4"/>
  <c r="G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I147" i="4"/>
  <c r="J147" i="4"/>
  <c r="K147" i="4"/>
  <c r="D148" i="4"/>
  <c r="E148" i="4"/>
  <c r="F148" i="4"/>
  <c r="G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H150" i="4"/>
  <c r="I150" i="4"/>
  <c r="J150" i="4"/>
  <c r="K150" i="4"/>
  <c r="D151" i="4"/>
  <c r="E151" i="4"/>
  <c r="F151" i="4"/>
  <c r="G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H153" i="4"/>
  <c r="I153" i="4"/>
  <c r="J153" i="4"/>
  <c r="K153" i="4"/>
  <c r="D154" i="4"/>
  <c r="E154" i="4"/>
  <c r="F154" i="4"/>
  <c r="G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I156" i="4"/>
  <c r="J156" i="4"/>
  <c r="K156" i="4"/>
  <c r="D157" i="4"/>
  <c r="E157" i="4"/>
  <c r="F157" i="4"/>
  <c r="G157" i="4"/>
  <c r="I157" i="4"/>
  <c r="J157" i="4"/>
  <c r="K157" i="4"/>
  <c r="D158" i="4"/>
  <c r="E158" i="4"/>
  <c r="F158" i="4"/>
  <c r="G158" i="4"/>
  <c r="I158" i="4"/>
  <c r="J158" i="4"/>
  <c r="K158" i="4"/>
  <c r="D159" i="4"/>
  <c r="E159" i="4"/>
  <c r="F159" i="4"/>
  <c r="G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I161" i="4"/>
  <c r="J161" i="4"/>
  <c r="K161" i="4"/>
  <c r="D162" i="4"/>
  <c r="E162" i="4"/>
  <c r="F162" i="4"/>
  <c r="G162" i="4"/>
  <c r="H162" i="4"/>
  <c r="I162" i="4"/>
  <c r="J162" i="4"/>
  <c r="K162" i="4"/>
  <c r="D163" i="4"/>
  <c r="E163" i="4"/>
  <c r="F163" i="4"/>
  <c r="G163" i="4"/>
  <c r="I163" i="4"/>
  <c r="J163" i="4"/>
  <c r="K163" i="4"/>
  <c r="D3" i="2" l="1"/>
  <c r="D3" i="4" l="1"/>
  <c r="E3" i="4"/>
  <c r="F3" i="4"/>
  <c r="G3" i="4"/>
  <c r="H3" i="4"/>
  <c r="I3" i="4"/>
  <c r="J3" i="4"/>
  <c r="K3" i="4"/>
  <c r="D4" i="4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</calcChain>
</file>

<file path=xl/sharedStrings.xml><?xml version="1.0" encoding="utf-8"?>
<sst xmlns="http://schemas.openxmlformats.org/spreadsheetml/2006/main" count="2453" uniqueCount="590">
  <si>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</si>
  <si>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</si>
  <si>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</si>
  <si>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</si>
  <si>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</si>
  <si>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</si>
  <si>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</si>
  <si>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</si>
  <si>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</si>
  <si>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</si>
  <si>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</si>
  <si>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</si>
  <si>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</si>
  <si>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</si>
  <si>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</si>
  <si>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</si>
  <si>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</si>
  <si>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</si>
  <si>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</si>
  <si>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</si>
  <si>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</si>
  <si>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</si>
  <si>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</si>
  <si>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</si>
  <si>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</si>
  <si>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</si>
  <si>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</si>
  <si>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</si>
  <si>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</si>
  <si>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</si>
  <si>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</si>
  <si>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</si>
  <si>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</si>
  <si>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</si>
  <si>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</si>
  <si>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</si>
  <si>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</si>
  <si>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</si>
  <si>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</si>
  <si>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</si>
  <si>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</si>
  <si>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</si>
  <si>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</si>
  <si>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</si>
  <si>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</si>
  <si>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</si>
  <si>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</si>
  <si>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</si>
  <si>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</si>
  <si>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</si>
  <si>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</si>
  <si>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</si>
  <si>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</si>
  <si>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</si>
  <si>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</si>
  <si>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</si>
  <si>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</si>
  <si>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</si>
  <si>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</si>
  <si>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</si>
  <si>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</si>
  <si>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</si>
  <si>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</si>
  <si>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</si>
  <si>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</si>
  <si>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</si>
  <si>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</si>
  <si>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</si>
  <si>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</si>
  <si>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</si>
  <si>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</si>
  <si>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</si>
  <si>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</si>
  <si>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</si>
  <si>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</si>
  <si>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</si>
  <si>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</si>
  <si>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</si>
  <si>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</si>
  <si>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</si>
  <si>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</si>
  <si>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</si>
  <si>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</si>
  <si>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</si>
  <si>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</si>
  <si>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</si>
  <si>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</si>
  <si>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</si>
  <si>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</si>
  <si>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</si>
  <si>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</si>
  <si>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</si>
  <si>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</si>
  <si>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</si>
  <si>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</si>
  <si>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</si>
  <si>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</si>
  <si>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</si>
  <si>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</si>
  <si>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</si>
  <si>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</si>
  <si>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</si>
  <si>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</si>
  <si>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</si>
  <si>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</si>
  <si>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</si>
  <si>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</si>
  <si>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</si>
  <si>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</si>
  <si>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</si>
  <si>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</si>
  <si>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</si>
  <si>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</si>
  <si>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</si>
  <si>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</si>
  <si>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</si>
  <si>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</si>
  <si>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</si>
  <si>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</si>
  <si>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</si>
  <si>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</si>
  <si>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</si>
  <si>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</si>
  <si>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</si>
  <si>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</si>
  <si>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</si>
  <si>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</si>
  <si>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</si>
  <si>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</si>
  <si>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</si>
  <si>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</si>
  <si>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</si>
  <si>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</si>
  <si>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</si>
  <si>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</si>
  <si>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</si>
  <si>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</si>
  <si>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</si>
  <si>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</si>
  <si>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</si>
  <si>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</si>
  <si>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</si>
  <si>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</si>
  <si>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</si>
  <si>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</si>
  <si>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</si>
  <si>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</si>
  <si>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</si>
  <si>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</si>
  <si>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</si>
  <si>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</si>
  <si>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</si>
  <si>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</si>
  <si>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</si>
  <si>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</si>
  <si>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</si>
  <si>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</si>
  <si>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</si>
  <si>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</si>
  <si>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</si>
  <si>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</si>
  <si>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</si>
  <si>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</si>
  <si>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</si>
  <si>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</si>
  <si>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</si>
  <si>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</si>
  <si>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</si>
  <si>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</si>
  <si>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</si>
  <si>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</si>
  <si>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</si>
  <si>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</si>
  <si>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</si>
  <si>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</si>
  <si>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</si>
  <si>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</si>
  <si>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</si>
  <si>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</si>
  <si>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</si>
  <si>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</si>
  <si>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</si>
  <si>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</si>
  <si>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</si>
  <si>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</si>
  <si>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</si>
  <si>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</si>
  <si>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</si>
  <si>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</si>
  <si>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</si>
  <si>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</si>
  <si>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</si>
  <si>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</si>
  <si>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</si>
  <si>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</si>
  <si>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</si>
  <si>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</si>
  <si>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</si>
  <si>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</si>
  <si>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</si>
  <si>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</si>
  <si>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</si>
  <si>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</si>
  <si>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</si>
  <si>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</si>
  <si>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</si>
  <si>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</si>
  <si>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</si>
  <si>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</si>
  <si>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</si>
  <si>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</si>
  <si>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</si>
  <si>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</si>
  <si>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</si>
  <si>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</si>
  <si>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</si>
  <si>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</si>
  <si>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</si>
  <si>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</si>
  <si>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</si>
  <si>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</si>
  <si>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</si>
  <si>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</si>
  <si>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</si>
  <si>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</si>
  <si>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</si>
  <si>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</si>
  <si>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</si>
  <si>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</si>
  <si>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</si>
  <si>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</si>
  <si>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</si>
  <si>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</si>
  <si>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</si>
  <si>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</si>
  <si>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</si>
  <si>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</si>
  <si>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</si>
  <si>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</si>
  <si>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</si>
  <si>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</si>
  <si>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</si>
  <si>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</si>
  <si>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</si>
  <si>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</si>
  <si>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</si>
  <si>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</si>
  <si>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</si>
  <si>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</si>
  <si>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</si>
  <si>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</si>
  <si>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</si>
  <si>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</si>
  <si>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</si>
  <si>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</si>
  <si>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</si>
  <si>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</si>
  <si>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</si>
  <si>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</si>
  <si>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</si>
  <si>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</si>
  <si>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</si>
  <si>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</si>
  <si>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</si>
  <si>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</si>
  <si>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</si>
  <si>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</si>
  <si>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</si>
  <si>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</si>
  <si>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</si>
  <si>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</si>
  <si>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</si>
  <si>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</si>
  <si>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</si>
  <si>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</si>
  <si>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</si>
  <si>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</si>
  <si>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</si>
  <si>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</si>
  <si>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</si>
  <si>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</si>
  <si>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</si>
  <si>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</si>
  <si>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</si>
  <si>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</si>
  <si>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</si>
  <si>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</si>
  <si>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</si>
  <si>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</si>
  <si>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</si>
  <si>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</si>
  <si>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</si>
  <si>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</si>
  <si>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</si>
  <si>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</si>
  <si>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</si>
  <si>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</si>
  <si>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</si>
  <si>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</si>
  <si>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</si>
  <si>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</si>
  <si>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</si>
  <si>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</si>
  <si>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</si>
  <si>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</si>
  <si>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</si>
  <si>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</si>
  <si>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</si>
  <si>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</si>
  <si>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</si>
  <si>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</si>
  <si>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</si>
  <si>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</si>
  <si>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</si>
  <si>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</si>
  <si>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</si>
  <si>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</si>
  <si>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</si>
  <si>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</si>
  <si>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</si>
  <si>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</si>
  <si>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</si>
  <si>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</si>
  <si>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</si>
  <si>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</si>
  <si>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</si>
  <si>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</si>
  <si>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</si>
  <si>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</si>
  <si>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</si>
  <si>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</si>
  <si>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</si>
  <si>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</si>
  <si>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</si>
  <si>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</si>
  <si>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</si>
  <si>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</si>
  <si>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</si>
  <si>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</si>
  <si>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</si>
  <si>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</si>
  <si>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</si>
  <si>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</si>
  <si>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</si>
  <si>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</si>
  <si>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</si>
  <si>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</si>
  <si>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</si>
  <si>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</si>
  <si>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</si>
  <si>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</si>
  <si>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</si>
  <si>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</si>
  <si>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</si>
  <si>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</si>
  <si>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</si>
  <si>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</si>
  <si>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</si>
  <si>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</si>
  <si>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</si>
  <si>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</si>
  <si>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</si>
  <si>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</si>
  <si>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</si>
  <si>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</si>
  <si>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</si>
  <si>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</si>
  <si>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</si>
  <si>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</si>
  <si>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</si>
  <si>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</si>
  <si>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</si>
  <si>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</si>
  <si>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</si>
  <si>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</si>
  <si>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</si>
  <si>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</si>
  <si>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</si>
  <si>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</si>
  <si>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</si>
  <si>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</si>
  <si>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</si>
  <si>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</si>
  <si>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</si>
  <si>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</si>
  <si>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</si>
  <si>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</si>
  <si>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</si>
  <si>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</si>
  <si>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</si>
  <si>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</si>
  <si>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</si>
  <si>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</si>
  <si>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</si>
  <si>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</si>
  <si>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</si>
  <si>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</si>
  <si>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</si>
  <si>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</si>
  <si>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</si>
  <si>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</si>
  <si>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</si>
  <si>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</si>
  <si>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</si>
  <si>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</si>
  <si>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</si>
  <si>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</si>
  <si>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</si>
  <si>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</si>
  <si>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</si>
  <si>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</si>
  <si>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</si>
  <si>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</si>
  <si>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</si>
  <si>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</si>
  <si>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</si>
  <si>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</si>
  <si>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</si>
  <si>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</si>
  <si>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</si>
  <si>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</si>
  <si>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</si>
  <si>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</si>
  <si>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</si>
  <si>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</si>
  <si>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</si>
  <si>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</si>
  <si>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</si>
  <si>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</si>
  <si>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</si>
  <si>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</si>
  <si>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</si>
  <si>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</si>
  <si>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</si>
  <si>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</si>
  <si>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</si>
  <si>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</si>
  <si>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</si>
  <si>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</si>
  <si>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</si>
  <si>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</si>
  <si>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</si>
  <si>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</si>
  <si>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</si>
  <si>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</si>
  <si>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</si>
  <si>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</si>
  <si>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</si>
  <si>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</si>
  <si>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</si>
  <si>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</si>
  <si>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</si>
  <si>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</si>
  <si>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</si>
  <si>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</si>
  <si>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</si>
  <si>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</si>
  <si>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</si>
  <si>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</si>
  <si>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</si>
  <si>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</si>
  <si>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</si>
  <si>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</si>
  <si>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</si>
  <si>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</si>
  <si>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</si>
  <si>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</si>
  <si>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</si>
  <si>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</si>
  <si>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</si>
  <si>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</si>
  <si>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</si>
  <si>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</si>
  <si>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</si>
  <si>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</si>
  <si>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</si>
  <si>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</si>
  <si>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</si>
  <si>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</si>
  <si>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</si>
  <si>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</si>
  <si>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</si>
  <si>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</si>
  <si>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</si>
  <si>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</si>
  <si>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</si>
  <si>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</si>
  <si>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</si>
  <si>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</si>
  <si>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</si>
  <si>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</si>
  <si>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</si>
  <si>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</si>
  <si>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</si>
  <si>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</si>
  <si>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ارزش صندوق به میلیون ریال در تاریخ  1399/12/30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</si>
  <si>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</si>
  <si>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</si>
  <si>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</si>
  <si>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</si>
  <si>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</si>
  <si>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</si>
  <si>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</si>
  <si>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</si>
  <si>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</si>
  <si>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</si>
  <si>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</si>
  <si>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</si>
  <si>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</si>
  <si>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</si>
  <si>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</si>
  <si>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</si>
  <si>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</si>
  <si>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</si>
  <si>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</si>
  <si>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</si>
  <si>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</si>
  <si>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</si>
  <si>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</si>
  <si>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</si>
  <si>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</si>
  <si>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</si>
  <si>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</si>
  <si>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</si>
  <si>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</si>
  <si>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</si>
  <si>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</si>
  <si>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</si>
  <si>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سهامی اهرمی کاریزما</t>
  </si>
  <si>
    <t>1400/09/30</t>
  </si>
  <si>
    <t>انار نماد ارزش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</si>
  <si>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</si>
  <si>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</si>
  <si>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</si>
  <si>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</si>
  <si>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</si>
  <si>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</si>
  <si>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</si>
  <si>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</si>
  <si>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</si>
  <si>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</si>
  <si>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</si>
  <si>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</si>
  <si>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</si>
  <si>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</si>
  <si>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</si>
  <si>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</si>
  <si>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</si>
  <si>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</si>
  <si>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</si>
  <si>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</si>
  <si>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</si>
  <si>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</si>
  <si>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</si>
  <si>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</si>
  <si>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</si>
  <si>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</si>
  <si>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</si>
  <si>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</si>
  <si>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</si>
  <si>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</si>
  <si>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ارزش  معاملات خرید</t>
  </si>
  <si>
    <t>ارزش  معاملات فروش</t>
  </si>
  <si>
    <t>راهبرد ممتاز ابن سینا</t>
  </si>
  <si>
    <t>1400/10/15</t>
  </si>
  <si>
    <t>اختصاصی بازارگردانی نیکان</t>
  </si>
  <si>
    <t>اختصاصی بازارگردانی دانایان</t>
  </si>
  <si>
    <t>ارزش صندوق به میلیون ریال در تاریخ 1400/11/30</t>
  </si>
  <si>
    <t>اختصاصی بازارگردانی آتیه باران</t>
  </si>
  <si>
    <t>1400/09/03</t>
  </si>
  <si>
    <t>ارزش کاوان ایرانیان</t>
  </si>
  <si>
    <t>1400/10/22</t>
  </si>
  <si>
    <t>مشترک آسمان سهند</t>
  </si>
  <si>
    <t>1400/10/26</t>
  </si>
  <si>
    <t>اختصاصی بازارگردانی تراز ویستا</t>
  </si>
  <si>
    <t>1400/11/06</t>
  </si>
  <si>
    <t>اختصاصی بازارگردانی توسعه سهام عدالت</t>
  </si>
  <si>
    <t>1400/11/16</t>
  </si>
  <si>
    <t>با درآمد ثابت آریا</t>
  </si>
  <si>
    <t>1400/11/18</t>
  </si>
  <si>
    <t>آوای تاراز زاگرس</t>
  </si>
  <si>
    <t>1400/11/23</t>
  </si>
  <si>
    <t>اختصاصی بازارگردانی تثبیت پاداش</t>
  </si>
  <si>
    <t>1400/11/24</t>
  </si>
  <si>
    <t>‫خالص ارزش داراییها ‫(میلیون ریال) در تاریخ 1400/11/30</t>
  </si>
  <si>
    <t>سال منتهی به  1400/11/30</t>
  </si>
  <si>
    <t>ماه منتهی به  1400/11/30</t>
  </si>
  <si>
    <t>سال منتهی به 1400/11/30</t>
  </si>
  <si>
    <t>ماه منتهی به 1400/11/30</t>
  </si>
  <si>
    <t>درصد سهم در تاریخ 1400/11/30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</si>
</sst>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9" fontId="6" fillId="0" borderId="1" xfId="3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 readingOrder="2"/>
    </xf>
    <xf numFmtId="164" fontId="2" fillId="0" borderId="0" xfId="0" applyNumberFormat="1" applyFont="1" applyFill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0" fontId="0" fillId="0" borderId="0" xfId="0" applyFill="1"/>
    <xf numFmtId="164" fontId="2" fillId="0" borderId="0" xfId="1" applyNumberFormat="1" applyFont="1" applyFill="1"/>
    <xf numFmtId="164" fontId="7" fillId="0" borderId="1" xfId="1" applyNumberFormat="1" applyFont="1" applyFill="1" applyBorder="1" applyAlignment="1">
      <alignment horizontal="center" vertical="center"/>
    </xf>
    <xf numFmtId="164" fontId="7" fillId="0" borderId="3" xfId="1" applyNumberFormat="1" applyFont="1" applyFill="1" applyBorder="1" applyAlignment="1">
      <alignment horizontal="center" vertical="center"/>
    </xf>
    <xf numFmtId="164" fontId="7" fillId="0" borderId="4" xfId="1" applyNumberFormat="1" applyFont="1" applyFill="1" applyBorder="1" applyAlignment="1">
      <alignment horizontal="center" vertical="center"/>
    </xf>
    <xf numFmtId="164" fontId="7" fillId="0" borderId="2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2"/>
    </xf>
    <xf numFmtId="3" fontId="4" fillId="0" borderId="1" xfId="2" applyNumberFormat="1" applyFont="1" applyFill="1" applyBorder="1" applyAlignment="1">
      <alignment horizontal="center" vertical="center" wrapText="1" readingOrder="2"/>
    </xf>
    <xf numFmtId="164" fontId="4" fillId="0" borderId="1" xfId="1" applyNumberFormat="1" applyFont="1" applyFill="1" applyBorder="1" applyAlignment="1">
      <alignment horizontal="center" vertical="center" wrapText="1" readingOrder="2"/>
    </xf>
    <xf numFmtId="41" fontId="4" fillId="0" borderId="1" xfId="2" applyFont="1" applyFill="1" applyBorder="1" applyAlignment="1">
      <alignment horizontal="center" vertical="center" wrapText="1" readingOrder="2"/>
    </xf>
    <xf numFmtId="2" fontId="4" fillId="0" borderId="1" xfId="0" applyNumberFormat="1" applyFont="1" applyFill="1" applyBorder="1" applyAlignment="1">
      <alignment horizontal="center" vertical="center" wrapText="1" readingOrder="1"/>
    </xf>
    <xf numFmtId="164" fontId="7" fillId="0" borderId="1" xfId="1" applyNumberFormat="1" applyFont="1" applyFill="1" applyBorder="1" applyAlignment="1" applyProtection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/>
    <xf numFmtId="164" fontId="2" fillId="0" borderId="1" xfId="0" applyNumberFormat="1" applyFont="1" applyFill="1" applyBorder="1"/>
    <xf numFmtId="164" fontId="2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 applyProtection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9" fontId="4" fillId="0" borderId="1" xfId="3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9" fontId="4" fillId="0" borderId="1" xfId="3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/>
    <xf numFmtId="43" fontId="0" fillId="0" borderId="0" xfId="0" applyNumberFormat="1" applyFill="1"/>
    <xf numFmtId="0" fontId="2" fillId="0" borderId="0" xfId="0" applyFont="1" applyFill="1"/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rightToLeft="1" tabSelected="1" workbookViewId="0"/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8.85546875" style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22" style="1" customWidth="1"/>
    <col min="13" max="14" width="15.7109375" style="22" customWidth="1"/>
    <col min="15" max="15" width="14.85546875" style="22" customWidth="1"/>
    <col min="16" max="16" width="13.140625" style="22" bestFit="1" customWidth="1"/>
    <col min="17" max="17" width="16" style="1" customWidth="1"/>
    <col min="18" max="16384" width="9.140625" style="1"/>
  </cols>
  <sheetData>
    <row r="1" spans="1:20" x14ac:dyDescent="0.25">
      <c r="M1" s="1"/>
      <c r="N1" s="1"/>
      <c r="O1" s="1"/>
      <c r="P1" s="1"/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531</v>
      </c>
      <c r="I2" s="6" t="s">
        <v>495</v>
      </c>
      <c r="J2" s="7" t="s">
        <v>567</v>
      </c>
      <c r="K2" s="4" t="s">
        <v>7</v>
      </c>
      <c r="L2" s="4" t="s">
        <v>8</v>
      </c>
      <c r="M2" s="24" t="s">
        <v>9</v>
      </c>
      <c r="N2" s="24" t="s">
        <v>10</v>
      </c>
      <c r="O2" s="24" t="s">
        <v>11</v>
      </c>
      <c r="P2" s="24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s="22" customFormat="1" x14ac:dyDescent="0.25">
      <c r="A3" s="21" t="s">
        <v>17</v>
      </c>
      <c r="B3" s="21">
        <v>10581</v>
      </c>
      <c r="C3" s="21" t="s">
        <v>18</v>
      </c>
      <c r="D3" s="21" t="s">
        <v>19</v>
      </c>
      <c r="E3" s="43">
        <v>17</v>
      </c>
      <c r="F3" s="44">
        <v>50000000</v>
      </c>
      <c r="G3" s="44">
        <v>177.8</v>
      </c>
      <c r="H3" s="44" t="s">
        <v>532</v>
      </c>
      <c r="I3" s="44">
        <v>30208095</v>
      </c>
      <c r="J3" s="44">
        <v>36600148</v>
      </c>
      <c r="K3" s="44">
        <v>36480123</v>
      </c>
      <c r="L3" s="44">
        <v>1003290</v>
      </c>
      <c r="M3" s="44">
        <v>62</v>
      </c>
      <c r="N3" s="44">
        <v>26</v>
      </c>
      <c r="O3" s="44">
        <v>8573</v>
      </c>
      <c r="P3" s="44">
        <v>74</v>
      </c>
      <c r="Q3" s="44">
        <v>8635</v>
      </c>
      <c r="R3" s="21">
        <v>1.67</v>
      </c>
      <c r="S3" s="21">
        <v>4.91</v>
      </c>
      <c r="T3" s="21">
        <v>20.02</v>
      </c>
    </row>
    <row r="4" spans="1:20" s="22" customFormat="1" x14ac:dyDescent="0.25">
      <c r="A4" s="21" t="s">
        <v>35</v>
      </c>
      <c r="B4" s="21">
        <v>10639</v>
      </c>
      <c r="C4" s="21" t="s">
        <v>36</v>
      </c>
      <c r="D4" s="21" t="s">
        <v>19</v>
      </c>
      <c r="E4" s="43">
        <v>15</v>
      </c>
      <c r="F4" s="44">
        <v>100000000</v>
      </c>
      <c r="G4" s="44">
        <v>158.83333333333334</v>
      </c>
      <c r="H4" s="44" t="s">
        <v>532</v>
      </c>
      <c r="I4" s="44">
        <v>59638932</v>
      </c>
      <c r="J4" s="44">
        <v>59584799</v>
      </c>
      <c r="K4" s="44">
        <v>59449787</v>
      </c>
      <c r="L4" s="44">
        <v>1002271</v>
      </c>
      <c r="M4" s="44">
        <v>64</v>
      </c>
      <c r="N4" s="44">
        <v>32</v>
      </c>
      <c r="O4" s="44">
        <v>31799</v>
      </c>
      <c r="P4" s="44">
        <v>68</v>
      </c>
      <c r="Q4" s="44">
        <v>31863</v>
      </c>
      <c r="R4" s="21">
        <v>1.65</v>
      </c>
      <c r="S4" s="21">
        <v>4.8499999999999996</v>
      </c>
      <c r="T4" s="21">
        <v>19.46</v>
      </c>
    </row>
    <row r="5" spans="1:20" s="22" customFormat="1" x14ac:dyDescent="0.25">
      <c r="A5" s="21" t="s">
        <v>39</v>
      </c>
      <c r="B5" s="21">
        <v>10720</v>
      </c>
      <c r="C5" s="21" t="s">
        <v>40</v>
      </c>
      <c r="D5" s="21" t="s">
        <v>19</v>
      </c>
      <c r="E5" s="43">
        <v>15</v>
      </c>
      <c r="F5" s="44">
        <v>5000000</v>
      </c>
      <c r="G5" s="44">
        <v>153.9</v>
      </c>
      <c r="H5" s="44" t="s">
        <v>532</v>
      </c>
      <c r="I5" s="44">
        <v>3021532</v>
      </c>
      <c r="J5" s="44">
        <v>1559796</v>
      </c>
      <c r="K5" s="44">
        <v>1590655</v>
      </c>
      <c r="L5" s="44">
        <v>980600</v>
      </c>
      <c r="M5" s="44">
        <v>13</v>
      </c>
      <c r="N5" s="44">
        <v>89</v>
      </c>
      <c r="O5" s="44">
        <v>410</v>
      </c>
      <c r="P5" s="44">
        <v>11</v>
      </c>
      <c r="Q5" s="44">
        <v>423</v>
      </c>
      <c r="R5" s="21">
        <v>0.2</v>
      </c>
      <c r="S5" s="21">
        <v>-0.55000000000000004</v>
      </c>
      <c r="T5" s="21">
        <v>5.0199999999999996</v>
      </c>
    </row>
    <row r="6" spans="1:20" s="22" customFormat="1" x14ac:dyDescent="0.25">
      <c r="A6" s="21" t="s">
        <v>45</v>
      </c>
      <c r="B6" s="21">
        <v>10748</v>
      </c>
      <c r="C6" s="21" t="s">
        <v>46</v>
      </c>
      <c r="D6" s="21" t="s">
        <v>19</v>
      </c>
      <c r="E6" s="43">
        <v>15</v>
      </c>
      <c r="F6" s="44">
        <v>35000000</v>
      </c>
      <c r="G6" s="44">
        <v>147.4</v>
      </c>
      <c r="H6" s="44" t="s">
        <v>532</v>
      </c>
      <c r="I6" s="44">
        <v>15873726</v>
      </c>
      <c r="J6" s="44">
        <v>9844920</v>
      </c>
      <c r="K6" s="44">
        <v>9820432</v>
      </c>
      <c r="L6" s="44">
        <v>1002493</v>
      </c>
      <c r="M6" s="44">
        <v>19</v>
      </c>
      <c r="N6" s="44">
        <v>6</v>
      </c>
      <c r="O6" s="44">
        <v>6479</v>
      </c>
      <c r="P6" s="44">
        <v>94</v>
      </c>
      <c r="Q6" s="44">
        <v>6498</v>
      </c>
      <c r="R6" s="21">
        <v>1.64</v>
      </c>
      <c r="S6" s="21">
        <v>4.92</v>
      </c>
      <c r="T6" s="21">
        <v>19.45</v>
      </c>
    </row>
    <row r="7" spans="1:20" s="22" customFormat="1" x14ac:dyDescent="0.25">
      <c r="A7" s="21" t="s">
        <v>53</v>
      </c>
      <c r="B7" s="21">
        <v>10766</v>
      </c>
      <c r="C7" s="21" t="s">
        <v>52</v>
      </c>
      <c r="D7" s="21" t="s">
        <v>19</v>
      </c>
      <c r="E7" s="43">
        <v>15</v>
      </c>
      <c r="F7" s="44">
        <v>100000000</v>
      </c>
      <c r="G7" s="44">
        <v>145.56666666666666</v>
      </c>
      <c r="H7" s="44" t="s">
        <v>532</v>
      </c>
      <c r="I7" s="44">
        <v>56257008</v>
      </c>
      <c r="J7" s="44">
        <v>39037625</v>
      </c>
      <c r="K7" s="44">
        <v>39009382</v>
      </c>
      <c r="L7" s="44">
        <v>1000723</v>
      </c>
      <c r="M7" s="44">
        <v>18</v>
      </c>
      <c r="N7" s="44">
        <v>9</v>
      </c>
      <c r="O7" s="44">
        <v>20481</v>
      </c>
      <c r="P7" s="44">
        <v>91</v>
      </c>
      <c r="Q7" s="44">
        <v>20499</v>
      </c>
      <c r="R7" s="21">
        <v>1.1100000000000001</v>
      </c>
      <c r="S7" s="21">
        <v>4.03</v>
      </c>
      <c r="T7" s="21">
        <v>17.3</v>
      </c>
    </row>
    <row r="8" spans="1:20" s="22" customFormat="1" x14ac:dyDescent="0.25">
      <c r="A8" s="21" t="s">
        <v>59</v>
      </c>
      <c r="B8" s="21">
        <v>10765</v>
      </c>
      <c r="C8" s="21" t="s">
        <v>58</v>
      </c>
      <c r="D8" s="21" t="s">
        <v>19</v>
      </c>
      <c r="E8" s="43">
        <v>16</v>
      </c>
      <c r="F8" s="44">
        <v>200000000</v>
      </c>
      <c r="G8" s="44">
        <v>145.23333333333332</v>
      </c>
      <c r="H8" s="44" t="s">
        <v>532</v>
      </c>
      <c r="I8" s="44">
        <v>130760822</v>
      </c>
      <c r="J8" s="44">
        <v>172973570</v>
      </c>
      <c r="K8" s="44">
        <v>171637046</v>
      </c>
      <c r="L8" s="44">
        <v>1007786</v>
      </c>
      <c r="M8" s="44">
        <v>194</v>
      </c>
      <c r="N8" s="44">
        <v>26</v>
      </c>
      <c r="O8" s="44">
        <v>74419</v>
      </c>
      <c r="P8" s="44">
        <v>74</v>
      </c>
      <c r="Q8" s="44">
        <v>74613</v>
      </c>
      <c r="R8" s="21">
        <v>1.66</v>
      </c>
      <c r="S8" s="21">
        <v>4.8899999999999997</v>
      </c>
      <c r="T8" s="21">
        <v>19.920000000000002</v>
      </c>
    </row>
    <row r="9" spans="1:20" s="22" customFormat="1" x14ac:dyDescent="0.25">
      <c r="A9" s="21" t="s">
        <v>62</v>
      </c>
      <c r="B9" s="21">
        <v>10778</v>
      </c>
      <c r="C9" s="21" t="s">
        <v>63</v>
      </c>
      <c r="D9" s="21" t="s">
        <v>19</v>
      </c>
      <c r="E9" s="43">
        <v>20</v>
      </c>
      <c r="F9" s="44">
        <v>5000000</v>
      </c>
      <c r="G9" s="44">
        <v>143.46666666666667</v>
      </c>
      <c r="H9" s="44" t="s">
        <v>532</v>
      </c>
      <c r="I9" s="44">
        <v>3000360</v>
      </c>
      <c r="J9" s="44">
        <v>3234298</v>
      </c>
      <c r="K9" s="44">
        <v>3226740</v>
      </c>
      <c r="L9" s="44">
        <v>1002342</v>
      </c>
      <c r="M9" s="44">
        <v>14</v>
      </c>
      <c r="N9" s="44">
        <v>57</v>
      </c>
      <c r="O9" s="44">
        <v>1031</v>
      </c>
      <c r="P9" s="44">
        <v>43</v>
      </c>
      <c r="Q9" s="44">
        <v>1045</v>
      </c>
      <c r="R9" s="21">
        <v>1.5</v>
      </c>
      <c r="S9" s="21">
        <v>4.43</v>
      </c>
      <c r="T9" s="21">
        <v>17.91</v>
      </c>
    </row>
    <row r="10" spans="1:20" s="22" customFormat="1" x14ac:dyDescent="0.25">
      <c r="A10" s="21" t="s">
        <v>66</v>
      </c>
      <c r="B10" s="21">
        <v>10784</v>
      </c>
      <c r="C10" s="21" t="s">
        <v>67</v>
      </c>
      <c r="D10" s="21" t="s">
        <v>19</v>
      </c>
      <c r="E10" s="43">
        <v>17</v>
      </c>
      <c r="F10" s="44">
        <v>35000000</v>
      </c>
      <c r="G10" s="44">
        <v>141.36666666666667</v>
      </c>
      <c r="H10" s="44" t="s">
        <v>532</v>
      </c>
      <c r="I10" s="44">
        <v>22405510</v>
      </c>
      <c r="J10" s="44">
        <v>17658312</v>
      </c>
      <c r="K10" s="44">
        <v>17525637</v>
      </c>
      <c r="L10" s="44">
        <v>1007570</v>
      </c>
      <c r="M10" s="44">
        <v>28</v>
      </c>
      <c r="N10" s="44">
        <v>23</v>
      </c>
      <c r="O10" s="44">
        <v>11833</v>
      </c>
      <c r="P10" s="44">
        <v>77</v>
      </c>
      <c r="Q10" s="44">
        <v>11861</v>
      </c>
      <c r="R10" s="21">
        <v>1.65</v>
      </c>
      <c r="S10" s="21">
        <v>4.93</v>
      </c>
      <c r="T10" s="21">
        <v>20.49</v>
      </c>
    </row>
    <row r="11" spans="1:20" s="22" customFormat="1" x14ac:dyDescent="0.25">
      <c r="A11" s="21" t="s">
        <v>80</v>
      </c>
      <c r="B11" s="21">
        <v>10837</v>
      </c>
      <c r="C11" s="21" t="s">
        <v>81</v>
      </c>
      <c r="D11" s="21" t="s">
        <v>19</v>
      </c>
      <c r="E11" s="43">
        <v>16</v>
      </c>
      <c r="F11" s="44">
        <v>200000000</v>
      </c>
      <c r="G11" s="44">
        <v>133.1</v>
      </c>
      <c r="H11" s="44" t="s">
        <v>532</v>
      </c>
      <c r="I11" s="44">
        <v>30130233</v>
      </c>
      <c r="J11" s="44">
        <v>13467791</v>
      </c>
      <c r="K11" s="44">
        <v>12203729</v>
      </c>
      <c r="L11" s="44">
        <v>1103579</v>
      </c>
      <c r="M11" s="44">
        <v>153</v>
      </c>
      <c r="N11" s="44">
        <v>8</v>
      </c>
      <c r="O11" s="44">
        <v>29572</v>
      </c>
      <c r="P11" s="44">
        <v>92</v>
      </c>
      <c r="Q11" s="44">
        <v>29725</v>
      </c>
      <c r="R11" s="21">
        <v>1.49</v>
      </c>
      <c r="S11" s="21">
        <v>2.38</v>
      </c>
      <c r="T11" s="21">
        <v>13.79</v>
      </c>
    </row>
    <row r="12" spans="1:20" s="22" customFormat="1" x14ac:dyDescent="0.25">
      <c r="A12" s="21" t="s">
        <v>82</v>
      </c>
      <c r="B12" s="21">
        <v>10845</v>
      </c>
      <c r="C12" s="21" t="s">
        <v>83</v>
      </c>
      <c r="D12" s="21" t="s">
        <v>19</v>
      </c>
      <c r="E12" s="43">
        <v>17</v>
      </c>
      <c r="F12" s="44">
        <v>40000000</v>
      </c>
      <c r="G12" s="44">
        <v>132.5</v>
      </c>
      <c r="H12" s="44" t="s">
        <v>532</v>
      </c>
      <c r="I12" s="44">
        <v>23047490</v>
      </c>
      <c r="J12" s="44">
        <v>29479250</v>
      </c>
      <c r="K12" s="44">
        <v>29479225</v>
      </c>
      <c r="L12" s="44">
        <v>1000000</v>
      </c>
      <c r="M12" s="44">
        <v>49</v>
      </c>
      <c r="N12" s="44">
        <v>32</v>
      </c>
      <c r="O12" s="44">
        <v>6381</v>
      </c>
      <c r="P12" s="44">
        <v>68</v>
      </c>
      <c r="Q12" s="44">
        <v>6430</v>
      </c>
      <c r="R12" s="21">
        <v>1.65</v>
      </c>
      <c r="S12" s="21">
        <v>4.95</v>
      </c>
      <c r="T12" s="21">
        <v>20.27</v>
      </c>
    </row>
    <row r="13" spans="1:20" s="22" customFormat="1" x14ac:dyDescent="0.25">
      <c r="A13" s="21" t="s">
        <v>96</v>
      </c>
      <c r="B13" s="21">
        <v>10883</v>
      </c>
      <c r="C13" s="21" t="s">
        <v>97</v>
      </c>
      <c r="D13" s="21" t="s">
        <v>19</v>
      </c>
      <c r="E13" s="43">
        <v>0</v>
      </c>
      <c r="F13" s="44">
        <v>200000000</v>
      </c>
      <c r="G13" s="44">
        <v>128.96666666666667</v>
      </c>
      <c r="H13" s="44" t="s">
        <v>532</v>
      </c>
      <c r="I13" s="44">
        <v>99879791</v>
      </c>
      <c r="J13" s="44">
        <v>133297853</v>
      </c>
      <c r="K13" s="44">
        <v>133297727</v>
      </c>
      <c r="L13" s="44">
        <v>1000000</v>
      </c>
      <c r="M13" s="44">
        <v>103</v>
      </c>
      <c r="N13" s="44">
        <v>6</v>
      </c>
      <c r="O13" s="44">
        <v>43990</v>
      </c>
      <c r="P13" s="44">
        <v>94</v>
      </c>
      <c r="Q13" s="44">
        <v>44093</v>
      </c>
      <c r="R13" s="21">
        <v>1.36</v>
      </c>
      <c r="S13" s="21">
        <v>4.5</v>
      </c>
      <c r="T13" s="21">
        <v>17.14</v>
      </c>
    </row>
    <row r="14" spans="1:20" s="22" customFormat="1" x14ac:dyDescent="0.25">
      <c r="A14" s="21" t="s">
        <v>102</v>
      </c>
      <c r="B14" s="21">
        <v>10895</v>
      </c>
      <c r="C14" s="21" t="s">
        <v>103</v>
      </c>
      <c r="D14" s="21" t="s">
        <v>19</v>
      </c>
      <c r="E14" s="43">
        <v>17</v>
      </c>
      <c r="F14" s="44">
        <v>20000000</v>
      </c>
      <c r="G14" s="44">
        <v>128.06666666666666</v>
      </c>
      <c r="H14" s="44" t="s">
        <v>532</v>
      </c>
      <c r="I14" s="44">
        <v>3229243</v>
      </c>
      <c r="J14" s="44">
        <v>1457580</v>
      </c>
      <c r="K14" s="44">
        <v>1457580</v>
      </c>
      <c r="L14" s="44">
        <v>1000000</v>
      </c>
      <c r="M14" s="44">
        <v>8</v>
      </c>
      <c r="N14" s="44">
        <v>36</v>
      </c>
      <c r="O14" s="44">
        <v>21360</v>
      </c>
      <c r="P14" s="44">
        <v>64</v>
      </c>
      <c r="Q14" s="44">
        <v>21368</v>
      </c>
      <c r="R14" s="21">
        <v>1.4</v>
      </c>
      <c r="S14" s="21">
        <v>4.2</v>
      </c>
      <c r="T14" s="21">
        <v>17.649999999999999</v>
      </c>
    </row>
    <row r="15" spans="1:20" s="22" customFormat="1" x14ac:dyDescent="0.25">
      <c r="A15" s="21" t="s">
        <v>106</v>
      </c>
      <c r="B15" s="21">
        <v>10911</v>
      </c>
      <c r="C15" s="21" t="s">
        <v>107</v>
      </c>
      <c r="D15" s="21" t="s">
        <v>19</v>
      </c>
      <c r="E15" s="43">
        <v>17</v>
      </c>
      <c r="F15" s="44">
        <v>80000000</v>
      </c>
      <c r="G15" s="44">
        <v>126.36666666666666</v>
      </c>
      <c r="H15" s="44" t="s">
        <v>532</v>
      </c>
      <c r="I15" s="44">
        <v>79943055</v>
      </c>
      <c r="J15" s="44">
        <v>58376229</v>
      </c>
      <c r="K15" s="44">
        <v>58236295</v>
      </c>
      <c r="L15" s="44">
        <v>1002402</v>
      </c>
      <c r="M15" s="44">
        <v>72</v>
      </c>
      <c r="N15" s="44">
        <v>3</v>
      </c>
      <c r="O15" s="44">
        <v>52171</v>
      </c>
      <c r="P15" s="44">
        <v>97</v>
      </c>
      <c r="Q15" s="44">
        <v>52243</v>
      </c>
      <c r="R15" s="21">
        <v>1.55</v>
      </c>
      <c r="S15" s="21">
        <v>5.12</v>
      </c>
      <c r="T15" s="21">
        <v>18.41</v>
      </c>
    </row>
    <row r="16" spans="1:20" s="22" customFormat="1" x14ac:dyDescent="0.25">
      <c r="A16" s="21" t="s">
        <v>108</v>
      </c>
      <c r="B16" s="21">
        <v>10919</v>
      </c>
      <c r="C16" s="21" t="s">
        <v>109</v>
      </c>
      <c r="D16" s="21" t="s">
        <v>19</v>
      </c>
      <c r="E16" s="43">
        <v>15</v>
      </c>
      <c r="F16" s="44">
        <v>500000000</v>
      </c>
      <c r="G16" s="44">
        <v>126.2</v>
      </c>
      <c r="H16" s="44" t="s">
        <v>532</v>
      </c>
      <c r="I16" s="44">
        <v>362486320</v>
      </c>
      <c r="J16" s="44">
        <v>497503694</v>
      </c>
      <c r="K16" s="44">
        <v>497503332</v>
      </c>
      <c r="L16" s="44">
        <v>1000000</v>
      </c>
      <c r="M16" s="44">
        <v>382</v>
      </c>
      <c r="N16" s="44">
        <v>9</v>
      </c>
      <c r="O16" s="44">
        <v>442616</v>
      </c>
      <c r="P16" s="44">
        <v>91</v>
      </c>
      <c r="Q16" s="44">
        <v>442998</v>
      </c>
      <c r="R16" s="21">
        <v>1.56</v>
      </c>
      <c r="S16" s="21">
        <v>4.7</v>
      </c>
      <c r="T16" s="21">
        <v>18.64</v>
      </c>
    </row>
    <row r="17" spans="1:20" s="22" customFormat="1" x14ac:dyDescent="0.25">
      <c r="A17" s="21" t="s">
        <v>110</v>
      </c>
      <c r="B17" s="21">
        <v>10923</v>
      </c>
      <c r="C17" s="21" t="s">
        <v>111</v>
      </c>
      <c r="D17" s="21" t="s">
        <v>19</v>
      </c>
      <c r="E17" s="43">
        <v>15</v>
      </c>
      <c r="F17" s="44">
        <v>13000000</v>
      </c>
      <c r="G17" s="44">
        <v>126.13333333333334</v>
      </c>
      <c r="H17" s="44" t="s">
        <v>532</v>
      </c>
      <c r="I17" s="44">
        <v>2962841</v>
      </c>
      <c r="J17" s="44">
        <v>2545434</v>
      </c>
      <c r="K17" s="44">
        <v>252558038</v>
      </c>
      <c r="L17" s="44">
        <v>10078</v>
      </c>
      <c r="M17" s="44">
        <v>5</v>
      </c>
      <c r="N17" s="44">
        <v>43</v>
      </c>
      <c r="O17" s="44">
        <v>2197</v>
      </c>
      <c r="P17" s="44">
        <v>57</v>
      </c>
      <c r="Q17" s="44">
        <v>2202</v>
      </c>
      <c r="R17" s="21">
        <v>1.64</v>
      </c>
      <c r="S17" s="21">
        <v>4.9800000000000004</v>
      </c>
      <c r="T17" s="21">
        <v>18.66</v>
      </c>
    </row>
    <row r="18" spans="1:20" s="22" customFormat="1" x14ac:dyDescent="0.25">
      <c r="A18" s="21" t="s">
        <v>114</v>
      </c>
      <c r="B18" s="21">
        <v>10915</v>
      </c>
      <c r="C18" s="21" t="s">
        <v>115</v>
      </c>
      <c r="D18" s="21" t="s">
        <v>19</v>
      </c>
      <c r="E18" s="43">
        <v>16</v>
      </c>
      <c r="F18" s="44">
        <v>80000000</v>
      </c>
      <c r="G18" s="44">
        <v>126</v>
      </c>
      <c r="H18" s="44" t="s">
        <v>532</v>
      </c>
      <c r="I18" s="44">
        <v>57489723</v>
      </c>
      <c r="J18" s="44">
        <v>36474809</v>
      </c>
      <c r="K18" s="44">
        <v>37089331</v>
      </c>
      <c r="L18" s="44">
        <v>983431</v>
      </c>
      <c r="M18" s="44">
        <v>31</v>
      </c>
      <c r="N18" s="44">
        <v>4</v>
      </c>
      <c r="O18" s="44">
        <v>30031</v>
      </c>
      <c r="P18" s="44">
        <v>96</v>
      </c>
      <c r="Q18" s="44">
        <v>30062</v>
      </c>
      <c r="R18" s="21">
        <v>0.25</v>
      </c>
      <c r="S18" s="21">
        <v>-2.08</v>
      </c>
      <c r="T18" s="21">
        <v>8.49</v>
      </c>
    </row>
    <row r="19" spans="1:20" s="22" customFormat="1" x14ac:dyDescent="0.25">
      <c r="A19" s="21" t="s">
        <v>116</v>
      </c>
      <c r="B19" s="21">
        <v>10929</v>
      </c>
      <c r="C19" s="21" t="s">
        <v>117</v>
      </c>
      <c r="D19" s="21" t="s">
        <v>19</v>
      </c>
      <c r="E19" s="43">
        <v>18</v>
      </c>
      <c r="F19" s="44">
        <v>20000000</v>
      </c>
      <c r="G19" s="44">
        <v>125.63333333333334</v>
      </c>
      <c r="H19" s="44" t="s">
        <v>532</v>
      </c>
      <c r="I19" s="44">
        <v>4280159</v>
      </c>
      <c r="J19" s="44">
        <v>4413825</v>
      </c>
      <c r="K19" s="44">
        <v>4413824</v>
      </c>
      <c r="L19" s="44">
        <v>1000000</v>
      </c>
      <c r="M19" s="44">
        <v>12</v>
      </c>
      <c r="N19" s="44">
        <v>20</v>
      </c>
      <c r="O19" s="44">
        <v>1575</v>
      </c>
      <c r="P19" s="44">
        <v>80</v>
      </c>
      <c r="Q19" s="44">
        <v>1587</v>
      </c>
      <c r="R19" s="21">
        <v>1.48</v>
      </c>
      <c r="S19" s="21">
        <v>4.4400000000000004</v>
      </c>
      <c r="T19" s="21">
        <v>17.79</v>
      </c>
    </row>
    <row r="20" spans="1:20" s="22" customFormat="1" x14ac:dyDescent="0.25">
      <c r="A20" s="21" t="s">
        <v>120</v>
      </c>
      <c r="B20" s="21">
        <v>11008</v>
      </c>
      <c r="C20" s="21" t="s">
        <v>121</v>
      </c>
      <c r="D20" s="21" t="s">
        <v>19</v>
      </c>
      <c r="E20" s="43">
        <v>16</v>
      </c>
      <c r="F20" s="44">
        <v>100000000</v>
      </c>
      <c r="G20" s="44">
        <v>121.8</v>
      </c>
      <c r="H20" s="44" t="s">
        <v>532</v>
      </c>
      <c r="I20" s="44">
        <v>78943149</v>
      </c>
      <c r="J20" s="44">
        <v>75167444</v>
      </c>
      <c r="K20" s="44">
        <v>75167423</v>
      </c>
      <c r="L20" s="44">
        <v>1000000</v>
      </c>
      <c r="M20" s="44">
        <v>87</v>
      </c>
      <c r="N20" s="44">
        <v>5</v>
      </c>
      <c r="O20" s="44">
        <v>53353</v>
      </c>
      <c r="P20" s="44">
        <v>95</v>
      </c>
      <c r="Q20" s="44">
        <v>53440</v>
      </c>
      <c r="R20" s="21">
        <v>1.56</v>
      </c>
      <c r="S20" s="21">
        <v>4.5199999999999996</v>
      </c>
      <c r="T20" s="21">
        <v>18.02</v>
      </c>
    </row>
    <row r="21" spans="1:20" s="22" customFormat="1" x14ac:dyDescent="0.25">
      <c r="A21" s="21" t="s">
        <v>122</v>
      </c>
      <c r="B21" s="21">
        <v>11014</v>
      </c>
      <c r="C21" s="21" t="s">
        <v>123</v>
      </c>
      <c r="D21" s="21" t="s">
        <v>19</v>
      </c>
      <c r="E21" s="43">
        <v>16</v>
      </c>
      <c r="F21" s="44">
        <v>50000000</v>
      </c>
      <c r="G21" s="44">
        <v>121.46666666666667</v>
      </c>
      <c r="H21" s="44" t="s">
        <v>532</v>
      </c>
      <c r="I21" s="44">
        <v>5190367</v>
      </c>
      <c r="J21" s="44">
        <v>2855755</v>
      </c>
      <c r="K21" s="44">
        <v>2855754</v>
      </c>
      <c r="L21" s="44">
        <v>1000000</v>
      </c>
      <c r="M21" s="44">
        <v>20</v>
      </c>
      <c r="N21" s="44">
        <v>8</v>
      </c>
      <c r="O21" s="44">
        <v>4458</v>
      </c>
      <c r="P21" s="44">
        <v>92</v>
      </c>
      <c r="Q21" s="44">
        <v>4478</v>
      </c>
      <c r="R21" s="21">
        <v>1.4</v>
      </c>
      <c r="S21" s="21">
        <v>4.2</v>
      </c>
      <c r="T21" s="21">
        <v>17.34</v>
      </c>
    </row>
    <row r="22" spans="1:20" s="22" customFormat="1" x14ac:dyDescent="0.25">
      <c r="A22" s="21" t="s">
        <v>124</v>
      </c>
      <c r="B22" s="21">
        <v>11049</v>
      </c>
      <c r="C22" s="21" t="s">
        <v>125</v>
      </c>
      <c r="D22" s="21" t="s">
        <v>19</v>
      </c>
      <c r="E22" s="43">
        <v>20</v>
      </c>
      <c r="F22" s="44">
        <v>80000000</v>
      </c>
      <c r="G22" s="44">
        <v>119.23333333333333</v>
      </c>
      <c r="H22" s="44" t="s">
        <v>532</v>
      </c>
      <c r="I22" s="44">
        <v>40533944</v>
      </c>
      <c r="J22" s="44">
        <v>53691007</v>
      </c>
      <c r="K22" s="44">
        <v>53543447</v>
      </c>
      <c r="L22" s="44">
        <v>1002755</v>
      </c>
      <c r="M22" s="44">
        <v>113</v>
      </c>
      <c r="N22" s="44">
        <v>22</v>
      </c>
      <c r="O22" s="44">
        <v>28464</v>
      </c>
      <c r="P22" s="44">
        <v>78</v>
      </c>
      <c r="Q22" s="44">
        <v>28577</v>
      </c>
      <c r="R22" s="21">
        <v>1.66</v>
      </c>
      <c r="S22" s="21">
        <v>4.97</v>
      </c>
      <c r="T22" s="21">
        <v>20.78</v>
      </c>
    </row>
    <row r="23" spans="1:20" s="22" customFormat="1" x14ac:dyDescent="0.25">
      <c r="A23" s="21" t="s">
        <v>128</v>
      </c>
      <c r="B23" s="21">
        <v>11075</v>
      </c>
      <c r="C23" s="21" t="s">
        <v>129</v>
      </c>
      <c r="D23" s="21" t="s">
        <v>19</v>
      </c>
      <c r="E23" s="43">
        <v>17</v>
      </c>
      <c r="F23" s="44">
        <v>100000000</v>
      </c>
      <c r="G23" s="44">
        <v>117</v>
      </c>
      <c r="H23" s="44" t="s">
        <v>532</v>
      </c>
      <c r="I23" s="44">
        <v>75922421</v>
      </c>
      <c r="J23" s="44">
        <v>67421547</v>
      </c>
      <c r="K23" s="44">
        <v>67421569</v>
      </c>
      <c r="L23" s="44">
        <v>1000000</v>
      </c>
      <c r="M23" s="44">
        <v>97</v>
      </c>
      <c r="N23" s="44">
        <v>22</v>
      </c>
      <c r="O23" s="44">
        <v>13843</v>
      </c>
      <c r="P23" s="44">
        <v>78</v>
      </c>
      <c r="Q23" s="44">
        <v>13940</v>
      </c>
      <c r="R23" s="21">
        <v>1.64</v>
      </c>
      <c r="S23" s="21">
        <v>4.93</v>
      </c>
      <c r="T23" s="21">
        <v>19.809999999999999</v>
      </c>
    </row>
    <row r="24" spans="1:20" s="22" customFormat="1" x14ac:dyDescent="0.25">
      <c r="A24" s="21" t="s">
        <v>135</v>
      </c>
      <c r="B24" s="21">
        <v>11090</v>
      </c>
      <c r="C24" s="21" t="s">
        <v>136</v>
      </c>
      <c r="D24" s="21" t="s">
        <v>19</v>
      </c>
      <c r="E24" s="43">
        <v>15</v>
      </c>
      <c r="F24" s="44">
        <v>100000000</v>
      </c>
      <c r="G24" s="44">
        <v>114.46666666666667</v>
      </c>
      <c r="H24" s="44" t="s">
        <v>532</v>
      </c>
      <c r="I24" s="44">
        <v>56139018</v>
      </c>
      <c r="J24" s="44">
        <v>43883772</v>
      </c>
      <c r="K24" s="44">
        <v>36559557</v>
      </c>
      <c r="L24" s="44">
        <v>1200337</v>
      </c>
      <c r="M24" s="44">
        <v>72</v>
      </c>
      <c r="N24" s="44">
        <v>11</v>
      </c>
      <c r="O24" s="44">
        <v>36473</v>
      </c>
      <c r="P24" s="44">
        <v>89</v>
      </c>
      <c r="Q24" s="44">
        <v>36545</v>
      </c>
      <c r="R24" s="21">
        <v>1.48</v>
      </c>
      <c r="S24" s="21">
        <v>4.29</v>
      </c>
      <c r="T24" s="21">
        <v>17.8</v>
      </c>
    </row>
    <row r="25" spans="1:20" s="22" customFormat="1" x14ac:dyDescent="0.25">
      <c r="A25" s="21" t="s">
        <v>139</v>
      </c>
      <c r="B25" s="21">
        <v>11098</v>
      </c>
      <c r="C25" s="21" t="s">
        <v>140</v>
      </c>
      <c r="D25" s="21" t="s">
        <v>19</v>
      </c>
      <c r="E25" s="43">
        <v>17</v>
      </c>
      <c r="F25" s="44">
        <v>500000000</v>
      </c>
      <c r="G25" s="44">
        <v>113.76666666666667</v>
      </c>
      <c r="H25" s="44" t="s">
        <v>532</v>
      </c>
      <c r="I25" s="44">
        <v>300184904</v>
      </c>
      <c r="J25" s="44">
        <v>464870293</v>
      </c>
      <c r="K25" s="44">
        <v>463683182</v>
      </c>
      <c r="L25" s="44">
        <v>1002560</v>
      </c>
      <c r="M25" s="44">
        <v>260</v>
      </c>
      <c r="N25" s="44">
        <v>15</v>
      </c>
      <c r="O25" s="44">
        <v>232622</v>
      </c>
      <c r="P25" s="44">
        <v>85</v>
      </c>
      <c r="Q25" s="44">
        <v>232882</v>
      </c>
      <c r="R25" s="21">
        <v>1.53</v>
      </c>
      <c r="S25" s="21">
        <v>4.58</v>
      </c>
      <c r="T25" s="21">
        <v>18.68</v>
      </c>
    </row>
    <row r="26" spans="1:20" s="22" customFormat="1" x14ac:dyDescent="0.25">
      <c r="A26" s="21" t="s">
        <v>149</v>
      </c>
      <c r="B26" s="21">
        <v>11142</v>
      </c>
      <c r="C26" s="21" t="s">
        <v>150</v>
      </c>
      <c r="D26" s="21" t="s">
        <v>19</v>
      </c>
      <c r="E26" s="43">
        <v>15</v>
      </c>
      <c r="F26" s="44">
        <v>150000000</v>
      </c>
      <c r="G26" s="44">
        <v>107.03333333333333</v>
      </c>
      <c r="H26" s="44" t="s">
        <v>532</v>
      </c>
      <c r="I26" s="44">
        <v>150941920</v>
      </c>
      <c r="J26" s="44">
        <v>143651553</v>
      </c>
      <c r="K26" s="44">
        <v>142679113</v>
      </c>
      <c r="L26" s="44">
        <v>1006815</v>
      </c>
      <c r="M26" s="44">
        <v>84</v>
      </c>
      <c r="N26" s="44">
        <v>2</v>
      </c>
      <c r="O26" s="44">
        <v>130032</v>
      </c>
      <c r="P26" s="44">
        <v>98</v>
      </c>
      <c r="Q26" s="44">
        <v>130116</v>
      </c>
      <c r="R26" s="21">
        <v>1.36</v>
      </c>
      <c r="S26" s="21">
        <v>4.22</v>
      </c>
      <c r="T26" s="21">
        <v>17.21</v>
      </c>
    </row>
    <row r="27" spans="1:20" s="22" customFormat="1" x14ac:dyDescent="0.25">
      <c r="A27" s="21" t="s">
        <v>151</v>
      </c>
      <c r="B27" s="21">
        <v>11145</v>
      </c>
      <c r="C27" s="21" t="s">
        <v>152</v>
      </c>
      <c r="D27" s="21" t="s">
        <v>19</v>
      </c>
      <c r="E27" s="43">
        <v>10</v>
      </c>
      <c r="F27" s="44">
        <v>300000000</v>
      </c>
      <c r="G27" s="44">
        <v>106.83333333333333</v>
      </c>
      <c r="H27" s="44" t="s">
        <v>532</v>
      </c>
      <c r="I27" s="44">
        <v>150022316</v>
      </c>
      <c r="J27" s="44">
        <v>178036541</v>
      </c>
      <c r="K27" s="44">
        <v>177598265</v>
      </c>
      <c r="L27" s="44">
        <v>1002467</v>
      </c>
      <c r="M27" s="44">
        <v>129</v>
      </c>
      <c r="N27" s="44">
        <v>14</v>
      </c>
      <c r="O27" s="44">
        <v>66713</v>
      </c>
      <c r="P27" s="44">
        <v>86</v>
      </c>
      <c r="Q27" s="44">
        <v>66842</v>
      </c>
      <c r="R27" s="21">
        <v>1.64</v>
      </c>
      <c r="S27" s="21">
        <v>4.91</v>
      </c>
      <c r="T27" s="21">
        <v>19.97</v>
      </c>
    </row>
    <row r="28" spans="1:20" s="22" customFormat="1" x14ac:dyDescent="0.25">
      <c r="A28" s="21" t="s">
        <v>153</v>
      </c>
      <c r="B28" s="21">
        <v>11148</v>
      </c>
      <c r="C28" s="21" t="s">
        <v>154</v>
      </c>
      <c r="D28" s="21" t="s">
        <v>19</v>
      </c>
      <c r="E28" s="43">
        <v>15</v>
      </c>
      <c r="F28" s="44">
        <v>5000000</v>
      </c>
      <c r="G28" s="44">
        <v>106.8</v>
      </c>
      <c r="H28" s="44" t="s">
        <v>532</v>
      </c>
      <c r="I28" s="44">
        <v>945217</v>
      </c>
      <c r="J28" s="44">
        <v>737669</v>
      </c>
      <c r="K28" s="44">
        <v>737669</v>
      </c>
      <c r="L28" s="44">
        <v>1000000</v>
      </c>
      <c r="M28" s="44">
        <v>3</v>
      </c>
      <c r="N28" s="44">
        <v>74</v>
      </c>
      <c r="O28" s="44">
        <v>525</v>
      </c>
      <c r="P28" s="44">
        <v>26</v>
      </c>
      <c r="Q28" s="44">
        <v>528</v>
      </c>
      <c r="R28" s="21">
        <v>1.29</v>
      </c>
      <c r="S28" s="21">
        <v>2.3199999999999998</v>
      </c>
      <c r="T28" s="21">
        <v>17.38</v>
      </c>
    </row>
    <row r="29" spans="1:20" s="22" customFormat="1" x14ac:dyDescent="0.25">
      <c r="A29" s="21" t="s">
        <v>159</v>
      </c>
      <c r="B29" s="21">
        <v>11158</v>
      </c>
      <c r="C29" s="21" t="s">
        <v>160</v>
      </c>
      <c r="D29" s="21" t="s">
        <v>19</v>
      </c>
      <c r="E29" s="43">
        <v>17</v>
      </c>
      <c r="F29" s="44">
        <v>50000000</v>
      </c>
      <c r="G29" s="44">
        <v>104.86666666666666</v>
      </c>
      <c r="H29" s="44" t="s">
        <v>532</v>
      </c>
      <c r="I29" s="44">
        <v>8447738</v>
      </c>
      <c r="J29" s="44">
        <v>15187366</v>
      </c>
      <c r="K29" s="44">
        <v>14498463</v>
      </c>
      <c r="L29" s="44">
        <v>1047515</v>
      </c>
      <c r="M29" s="44">
        <v>17</v>
      </c>
      <c r="N29" s="44">
        <v>43</v>
      </c>
      <c r="O29" s="44">
        <v>9134</v>
      </c>
      <c r="P29" s="44">
        <v>57</v>
      </c>
      <c r="Q29" s="44">
        <v>9151</v>
      </c>
      <c r="R29" s="21">
        <v>1.7</v>
      </c>
      <c r="S29" s="21">
        <v>5.43</v>
      </c>
      <c r="T29" s="21">
        <v>20.440000000000001</v>
      </c>
    </row>
    <row r="30" spans="1:20" s="22" customFormat="1" x14ac:dyDescent="0.25">
      <c r="A30" s="21" t="s">
        <v>163</v>
      </c>
      <c r="B30" s="21">
        <v>11161</v>
      </c>
      <c r="C30" s="21" t="s">
        <v>164</v>
      </c>
      <c r="D30" s="21" t="s">
        <v>19</v>
      </c>
      <c r="E30" s="43">
        <v>18</v>
      </c>
      <c r="F30" s="44">
        <v>20000000</v>
      </c>
      <c r="G30" s="44">
        <v>104.63333333333334</v>
      </c>
      <c r="H30" s="44" t="s">
        <v>532</v>
      </c>
      <c r="I30" s="44">
        <v>17686254</v>
      </c>
      <c r="J30" s="44">
        <v>19512077</v>
      </c>
      <c r="K30" s="44">
        <v>19367541</v>
      </c>
      <c r="L30" s="44">
        <v>1007463</v>
      </c>
      <c r="M30" s="44">
        <v>61</v>
      </c>
      <c r="N30" s="44">
        <v>31</v>
      </c>
      <c r="O30" s="44">
        <v>13271</v>
      </c>
      <c r="P30" s="44">
        <v>69</v>
      </c>
      <c r="Q30" s="44">
        <v>13332</v>
      </c>
      <c r="R30" s="21">
        <v>1.54</v>
      </c>
      <c r="S30" s="21">
        <v>4.6399999999999997</v>
      </c>
      <c r="T30" s="21">
        <v>18.75</v>
      </c>
    </row>
    <row r="31" spans="1:20" s="22" customFormat="1" x14ac:dyDescent="0.25">
      <c r="A31" s="21" t="s">
        <v>165</v>
      </c>
      <c r="B31" s="21">
        <v>11168</v>
      </c>
      <c r="C31" s="21" t="s">
        <v>166</v>
      </c>
      <c r="D31" s="21" t="s">
        <v>19</v>
      </c>
      <c r="E31" s="43">
        <v>0</v>
      </c>
      <c r="F31" s="44">
        <v>25000000</v>
      </c>
      <c r="G31" s="44">
        <v>103.23333333333333</v>
      </c>
      <c r="H31" s="44" t="s">
        <v>532</v>
      </c>
      <c r="I31" s="44">
        <v>10042535</v>
      </c>
      <c r="J31" s="44">
        <v>890990</v>
      </c>
      <c r="K31" s="44">
        <v>886846</v>
      </c>
      <c r="L31" s="44">
        <v>1004672</v>
      </c>
      <c r="M31" s="44">
        <v>9</v>
      </c>
      <c r="N31" s="44">
        <v>58</v>
      </c>
      <c r="O31" s="44">
        <v>767</v>
      </c>
      <c r="P31" s="44">
        <v>42</v>
      </c>
      <c r="Q31" s="44">
        <v>776</v>
      </c>
      <c r="R31" s="21">
        <v>1.25</v>
      </c>
      <c r="S31" s="21">
        <v>6.49</v>
      </c>
      <c r="T31" s="21">
        <v>6.8</v>
      </c>
    </row>
    <row r="32" spans="1:20" s="22" customFormat="1" x14ac:dyDescent="0.25">
      <c r="A32" s="21" t="s">
        <v>182</v>
      </c>
      <c r="B32" s="21">
        <v>11198</v>
      </c>
      <c r="C32" s="21" t="s">
        <v>183</v>
      </c>
      <c r="D32" s="21" t="s">
        <v>19</v>
      </c>
      <c r="E32" s="43">
        <v>17</v>
      </c>
      <c r="F32" s="44">
        <v>500000</v>
      </c>
      <c r="G32" s="44">
        <v>98.233333333333334</v>
      </c>
      <c r="H32" s="44" t="s">
        <v>532</v>
      </c>
      <c r="I32" s="44">
        <v>47037</v>
      </c>
      <c r="J32" s="44">
        <v>60677</v>
      </c>
      <c r="K32" s="44">
        <v>37409</v>
      </c>
      <c r="L32" s="44">
        <v>1621984</v>
      </c>
      <c r="M32" s="44">
        <v>3</v>
      </c>
      <c r="N32" s="44">
        <v>99</v>
      </c>
      <c r="O32" s="44">
        <v>507</v>
      </c>
      <c r="P32" s="44">
        <v>1</v>
      </c>
      <c r="Q32" s="44">
        <v>510</v>
      </c>
      <c r="R32" s="21">
        <v>0.23</v>
      </c>
      <c r="S32" s="21">
        <v>-2.84</v>
      </c>
      <c r="T32" s="21">
        <v>44.24</v>
      </c>
    </row>
    <row r="33" spans="1:20" s="22" customFormat="1" x14ac:dyDescent="0.25">
      <c r="A33" s="21" t="s">
        <v>188</v>
      </c>
      <c r="B33" s="21">
        <v>11217</v>
      </c>
      <c r="C33" s="21" t="s">
        <v>189</v>
      </c>
      <c r="D33" s="21" t="s">
        <v>19</v>
      </c>
      <c r="E33" s="43">
        <v>18</v>
      </c>
      <c r="F33" s="44">
        <v>50000000</v>
      </c>
      <c r="G33" s="44">
        <v>98.13333333333334</v>
      </c>
      <c r="H33" s="44" t="s">
        <v>532</v>
      </c>
      <c r="I33" s="44">
        <v>15038089</v>
      </c>
      <c r="J33" s="44">
        <v>17373190</v>
      </c>
      <c r="K33" s="44">
        <v>17245764</v>
      </c>
      <c r="L33" s="44">
        <v>1007388</v>
      </c>
      <c r="M33" s="44">
        <v>178</v>
      </c>
      <c r="N33" s="44">
        <v>77</v>
      </c>
      <c r="O33" s="44">
        <v>1816</v>
      </c>
      <c r="P33" s="44">
        <v>23</v>
      </c>
      <c r="Q33" s="44">
        <v>1994</v>
      </c>
      <c r="R33" s="21">
        <v>1.53</v>
      </c>
      <c r="S33" s="21">
        <v>4.6100000000000003</v>
      </c>
      <c r="T33" s="21">
        <v>19.510000000000002</v>
      </c>
    </row>
    <row r="34" spans="1:20" s="22" customFormat="1" x14ac:dyDescent="0.25">
      <c r="A34" s="21" t="s">
        <v>198</v>
      </c>
      <c r="B34" s="21">
        <v>11256</v>
      </c>
      <c r="C34" s="21" t="s">
        <v>197</v>
      </c>
      <c r="D34" s="21" t="s">
        <v>19</v>
      </c>
      <c r="E34" s="43">
        <v>15</v>
      </c>
      <c r="F34" s="44">
        <v>500000</v>
      </c>
      <c r="G34" s="44">
        <v>94.033333333333331</v>
      </c>
      <c r="H34" s="44" t="s">
        <v>532</v>
      </c>
      <c r="I34" s="44">
        <v>61094</v>
      </c>
      <c r="J34" s="44">
        <v>82950</v>
      </c>
      <c r="K34" s="44">
        <v>82950</v>
      </c>
      <c r="L34" s="44">
        <v>1000000</v>
      </c>
      <c r="M34" s="44">
        <v>7</v>
      </c>
      <c r="N34" s="44">
        <v>98</v>
      </c>
      <c r="O34" s="44">
        <v>99</v>
      </c>
      <c r="P34" s="44">
        <v>2</v>
      </c>
      <c r="Q34" s="44">
        <v>106</v>
      </c>
      <c r="R34" s="21">
        <v>0.11</v>
      </c>
      <c r="S34" s="21">
        <v>2.75</v>
      </c>
      <c r="T34" s="21">
        <v>14.92</v>
      </c>
    </row>
    <row r="35" spans="1:20" s="22" customFormat="1" x14ac:dyDescent="0.25">
      <c r="A35" s="21" t="s">
        <v>207</v>
      </c>
      <c r="B35" s="21">
        <v>11277</v>
      </c>
      <c r="C35" s="21" t="s">
        <v>208</v>
      </c>
      <c r="D35" s="21" t="s">
        <v>19</v>
      </c>
      <c r="E35" s="43">
        <v>0</v>
      </c>
      <c r="F35" s="44">
        <v>5000000000</v>
      </c>
      <c r="G35" s="44">
        <v>90.86666666666666</v>
      </c>
      <c r="H35" s="44" t="s">
        <v>532</v>
      </c>
      <c r="I35" s="44">
        <v>128140847</v>
      </c>
      <c r="J35" s="44">
        <v>162057381</v>
      </c>
      <c r="K35" s="44">
        <v>3662388262</v>
      </c>
      <c r="L35" s="44">
        <v>44249</v>
      </c>
      <c r="M35" s="44">
        <v>369</v>
      </c>
      <c r="N35" s="44">
        <v>4</v>
      </c>
      <c r="O35" s="44">
        <v>2239528</v>
      </c>
      <c r="P35" s="44">
        <v>91</v>
      </c>
      <c r="Q35" s="44">
        <v>2239897</v>
      </c>
      <c r="R35" s="21">
        <v>1.48</v>
      </c>
      <c r="S35" s="21">
        <v>4.5199999999999996</v>
      </c>
      <c r="T35" s="21">
        <v>19.41</v>
      </c>
    </row>
    <row r="36" spans="1:20" s="22" customFormat="1" x14ac:dyDescent="0.25">
      <c r="A36" s="21" t="s">
        <v>217</v>
      </c>
      <c r="B36" s="21">
        <v>11290</v>
      </c>
      <c r="C36" s="21" t="s">
        <v>218</v>
      </c>
      <c r="D36" s="21" t="s">
        <v>19</v>
      </c>
      <c r="E36" s="43">
        <v>17</v>
      </c>
      <c r="F36" s="44">
        <v>200000</v>
      </c>
      <c r="G36" s="44">
        <v>89.766666666666666</v>
      </c>
      <c r="H36" s="44" t="s">
        <v>532</v>
      </c>
      <c r="I36" s="44">
        <v>52402</v>
      </c>
      <c r="J36" s="44">
        <v>54339</v>
      </c>
      <c r="K36" s="44">
        <v>52494</v>
      </c>
      <c r="L36" s="44">
        <v>1035143</v>
      </c>
      <c r="M36" s="44">
        <v>9</v>
      </c>
      <c r="N36" s="44">
        <v>99</v>
      </c>
      <c r="O36" s="44">
        <v>13</v>
      </c>
      <c r="P36" s="44">
        <v>1</v>
      </c>
      <c r="Q36" s="44">
        <v>22</v>
      </c>
      <c r="R36" s="21">
        <v>1.28</v>
      </c>
      <c r="S36" s="21">
        <v>3.21</v>
      </c>
      <c r="T36" s="21">
        <v>16</v>
      </c>
    </row>
    <row r="37" spans="1:20" s="22" customFormat="1" x14ac:dyDescent="0.25">
      <c r="A37" s="21" t="s">
        <v>225</v>
      </c>
      <c r="B37" s="21">
        <v>11302</v>
      </c>
      <c r="C37" s="21" t="s">
        <v>226</v>
      </c>
      <c r="D37" s="21" t="s">
        <v>19</v>
      </c>
      <c r="E37" s="43">
        <v>18</v>
      </c>
      <c r="F37" s="44">
        <v>40000000</v>
      </c>
      <c r="G37" s="44">
        <v>86.7</v>
      </c>
      <c r="H37" s="44" t="s">
        <v>532</v>
      </c>
      <c r="I37" s="44">
        <v>13227185</v>
      </c>
      <c r="J37" s="44">
        <v>15534254</v>
      </c>
      <c r="K37" s="44">
        <v>15489672</v>
      </c>
      <c r="L37" s="44">
        <v>1002878</v>
      </c>
      <c r="M37" s="44">
        <v>27</v>
      </c>
      <c r="N37" s="44">
        <v>34</v>
      </c>
      <c r="O37" s="44">
        <v>11385</v>
      </c>
      <c r="P37" s="44">
        <v>66</v>
      </c>
      <c r="Q37" s="44">
        <v>11412</v>
      </c>
      <c r="R37" s="21">
        <v>1.72</v>
      </c>
      <c r="S37" s="21">
        <v>5.16</v>
      </c>
      <c r="T37" s="21">
        <v>20.92</v>
      </c>
    </row>
    <row r="38" spans="1:20" s="22" customFormat="1" x14ac:dyDescent="0.25">
      <c r="A38" s="21" t="s">
        <v>243</v>
      </c>
      <c r="B38" s="21">
        <v>11310</v>
      </c>
      <c r="C38" s="21" t="s">
        <v>240</v>
      </c>
      <c r="D38" s="21" t="s">
        <v>19</v>
      </c>
      <c r="E38" s="43">
        <v>18</v>
      </c>
      <c r="F38" s="44">
        <v>400000000</v>
      </c>
      <c r="G38" s="44">
        <v>83.7</v>
      </c>
      <c r="H38" s="44" t="s">
        <v>532</v>
      </c>
      <c r="I38" s="44">
        <v>214064556</v>
      </c>
      <c r="J38" s="44">
        <v>320307109</v>
      </c>
      <c r="K38" s="44">
        <v>320307085</v>
      </c>
      <c r="L38" s="44">
        <v>1000000</v>
      </c>
      <c r="M38" s="44">
        <v>247</v>
      </c>
      <c r="N38" s="44">
        <v>42</v>
      </c>
      <c r="O38" s="44">
        <v>79209</v>
      </c>
      <c r="P38" s="44">
        <v>58</v>
      </c>
      <c r="Q38" s="44">
        <v>79456</v>
      </c>
      <c r="R38" s="21">
        <v>1.5</v>
      </c>
      <c r="S38" s="21">
        <v>4.49</v>
      </c>
      <c r="T38" s="21">
        <v>19.059999999999999</v>
      </c>
    </row>
    <row r="39" spans="1:20" s="22" customFormat="1" x14ac:dyDescent="0.25">
      <c r="A39" s="21" t="s">
        <v>253</v>
      </c>
      <c r="B39" s="21">
        <v>11338</v>
      </c>
      <c r="C39" s="21" t="s">
        <v>254</v>
      </c>
      <c r="D39" s="21" t="s">
        <v>19</v>
      </c>
      <c r="E39" s="43">
        <v>18</v>
      </c>
      <c r="F39" s="44">
        <v>60000000</v>
      </c>
      <c r="G39" s="44">
        <v>81.566666666666663</v>
      </c>
      <c r="H39" s="44" t="s">
        <v>532</v>
      </c>
      <c r="I39" s="44">
        <v>38453707</v>
      </c>
      <c r="J39" s="44">
        <v>43871668</v>
      </c>
      <c r="K39" s="44">
        <v>43776992</v>
      </c>
      <c r="L39" s="44">
        <v>1002162</v>
      </c>
      <c r="M39" s="44">
        <v>65</v>
      </c>
      <c r="N39" s="44">
        <v>21</v>
      </c>
      <c r="O39" s="44">
        <v>7065</v>
      </c>
      <c r="P39" s="44">
        <v>79</v>
      </c>
      <c r="Q39" s="44">
        <v>7130</v>
      </c>
      <c r="R39" s="21">
        <v>1.51</v>
      </c>
      <c r="S39" s="21">
        <v>4.57</v>
      </c>
      <c r="T39" s="21">
        <v>18.559999999999999</v>
      </c>
    </row>
    <row r="40" spans="1:20" s="22" customFormat="1" x14ac:dyDescent="0.25">
      <c r="A40" s="21" t="s">
        <v>255</v>
      </c>
      <c r="B40" s="21">
        <v>11343</v>
      </c>
      <c r="C40" s="21" t="s">
        <v>256</v>
      </c>
      <c r="D40" s="21" t="s">
        <v>19</v>
      </c>
      <c r="E40" s="43">
        <v>17</v>
      </c>
      <c r="F40" s="44">
        <v>1000000000</v>
      </c>
      <c r="G40" s="44">
        <v>81.2</v>
      </c>
      <c r="H40" s="44" t="s">
        <v>532</v>
      </c>
      <c r="I40" s="44">
        <v>25892668</v>
      </c>
      <c r="J40" s="44">
        <v>83982211</v>
      </c>
      <c r="K40" s="44">
        <v>761947205</v>
      </c>
      <c r="L40" s="44">
        <v>110221</v>
      </c>
      <c r="M40" s="44">
        <v>129</v>
      </c>
      <c r="N40" s="44">
        <v>24</v>
      </c>
      <c r="O40" s="44">
        <v>37530</v>
      </c>
      <c r="P40" s="44">
        <v>76</v>
      </c>
      <c r="Q40" s="44">
        <v>37659</v>
      </c>
      <c r="R40" s="21">
        <v>1.64</v>
      </c>
      <c r="S40" s="21">
        <v>4.93</v>
      </c>
      <c r="T40" s="21">
        <v>5.76</v>
      </c>
    </row>
    <row r="41" spans="1:20" s="22" customFormat="1" x14ac:dyDescent="0.25">
      <c r="A41" s="21" t="s">
        <v>273</v>
      </c>
      <c r="B41" s="21">
        <v>11379</v>
      </c>
      <c r="C41" s="21" t="s">
        <v>274</v>
      </c>
      <c r="D41" s="21" t="s">
        <v>19</v>
      </c>
      <c r="E41" s="43">
        <v>16</v>
      </c>
      <c r="F41" s="44">
        <v>100000000</v>
      </c>
      <c r="G41" s="44">
        <v>77.2</v>
      </c>
      <c r="H41" s="44" t="s">
        <v>532</v>
      </c>
      <c r="I41" s="44">
        <v>21600123</v>
      </c>
      <c r="J41" s="44">
        <v>20317024</v>
      </c>
      <c r="K41" s="44">
        <v>16732170</v>
      </c>
      <c r="L41" s="44">
        <v>1214249</v>
      </c>
      <c r="M41" s="44">
        <v>24</v>
      </c>
      <c r="N41" s="44">
        <v>1</v>
      </c>
      <c r="O41" s="44">
        <v>68466</v>
      </c>
      <c r="P41" s="44">
        <v>99</v>
      </c>
      <c r="Q41" s="44">
        <v>68490</v>
      </c>
      <c r="R41" s="21">
        <v>1.37</v>
      </c>
      <c r="S41" s="21">
        <v>7.84</v>
      </c>
      <c r="T41" s="21">
        <v>24.25</v>
      </c>
    </row>
    <row r="42" spans="1:20" s="22" customFormat="1" x14ac:dyDescent="0.25">
      <c r="A42" s="21" t="s">
        <v>275</v>
      </c>
      <c r="B42" s="21">
        <v>11385</v>
      </c>
      <c r="C42" s="21" t="s">
        <v>276</v>
      </c>
      <c r="D42" s="21" t="s">
        <v>19</v>
      </c>
      <c r="E42" s="43">
        <v>15</v>
      </c>
      <c r="F42" s="44">
        <v>100000000</v>
      </c>
      <c r="G42" s="44">
        <v>76.3</v>
      </c>
      <c r="H42" s="44" t="s">
        <v>532</v>
      </c>
      <c r="I42" s="44">
        <v>99060275</v>
      </c>
      <c r="J42" s="44">
        <v>91825774</v>
      </c>
      <c r="K42" s="44">
        <v>91825754</v>
      </c>
      <c r="L42" s="44">
        <v>1000000</v>
      </c>
      <c r="M42" s="44">
        <v>577</v>
      </c>
      <c r="N42" s="44">
        <v>14</v>
      </c>
      <c r="O42" s="44">
        <v>84929</v>
      </c>
      <c r="P42" s="44">
        <v>86</v>
      </c>
      <c r="Q42" s="44">
        <v>85506</v>
      </c>
      <c r="R42" s="21">
        <v>1.56</v>
      </c>
      <c r="S42" s="21">
        <v>4.6900000000000004</v>
      </c>
      <c r="T42" s="21">
        <v>17.96</v>
      </c>
    </row>
    <row r="43" spans="1:20" s="22" customFormat="1" x14ac:dyDescent="0.25">
      <c r="A43" s="21" t="s">
        <v>283</v>
      </c>
      <c r="B43" s="21">
        <v>11383</v>
      </c>
      <c r="C43" s="21" t="s">
        <v>284</v>
      </c>
      <c r="D43" s="21" t="s">
        <v>19</v>
      </c>
      <c r="E43" s="43">
        <v>16</v>
      </c>
      <c r="F43" s="44">
        <v>40000000</v>
      </c>
      <c r="G43" s="44">
        <v>75.733333333333334</v>
      </c>
      <c r="H43" s="44" t="s">
        <v>532</v>
      </c>
      <c r="I43" s="44">
        <v>35235775</v>
      </c>
      <c r="J43" s="44">
        <v>27482592</v>
      </c>
      <c r="K43" s="44">
        <v>26837999</v>
      </c>
      <c r="L43" s="44">
        <v>1024018</v>
      </c>
      <c r="M43" s="44">
        <v>103</v>
      </c>
      <c r="N43" s="44">
        <v>5</v>
      </c>
      <c r="O43" s="44">
        <v>23085</v>
      </c>
      <c r="P43" s="44">
        <v>95</v>
      </c>
      <c r="Q43" s="44">
        <v>23188</v>
      </c>
      <c r="R43" s="21">
        <v>1.78</v>
      </c>
      <c r="S43" s="21">
        <v>5</v>
      </c>
      <c r="T43" s="21">
        <v>20.9</v>
      </c>
    </row>
    <row r="44" spans="1:20" s="22" customFormat="1" x14ac:dyDescent="0.25">
      <c r="A44" s="21" t="s">
        <v>285</v>
      </c>
      <c r="B44" s="21">
        <v>11380</v>
      </c>
      <c r="C44" s="21" t="s">
        <v>286</v>
      </c>
      <c r="D44" s="21" t="s">
        <v>19</v>
      </c>
      <c r="E44" s="43">
        <v>17</v>
      </c>
      <c r="F44" s="44">
        <v>50000000</v>
      </c>
      <c r="G44" s="44">
        <v>75.566666666666663</v>
      </c>
      <c r="H44" s="44" t="s">
        <v>532</v>
      </c>
      <c r="I44" s="44">
        <v>319774</v>
      </c>
      <c r="J44" s="44">
        <v>276346</v>
      </c>
      <c r="K44" s="44">
        <v>2145090</v>
      </c>
      <c r="L44" s="44">
        <v>128827</v>
      </c>
      <c r="M44" s="44">
        <v>17</v>
      </c>
      <c r="N44" s="44">
        <v>99</v>
      </c>
      <c r="O44" s="44">
        <v>25</v>
      </c>
      <c r="P44" s="44">
        <v>1</v>
      </c>
      <c r="Q44" s="44">
        <v>42</v>
      </c>
      <c r="R44" s="21">
        <v>1.3</v>
      </c>
      <c r="S44" s="21">
        <v>1.77</v>
      </c>
      <c r="T44" s="21">
        <v>19.920000000000002</v>
      </c>
    </row>
    <row r="45" spans="1:20" s="22" customFormat="1" x14ac:dyDescent="0.25">
      <c r="A45" s="21" t="s">
        <v>287</v>
      </c>
      <c r="B45" s="21">
        <v>11391</v>
      </c>
      <c r="C45" s="21" t="s">
        <v>288</v>
      </c>
      <c r="D45" s="21" t="s">
        <v>19</v>
      </c>
      <c r="E45" s="43">
        <v>16</v>
      </c>
      <c r="F45" s="44">
        <v>50000000</v>
      </c>
      <c r="G45" s="44">
        <v>75.233333333333334</v>
      </c>
      <c r="H45" s="44" t="s">
        <v>532</v>
      </c>
      <c r="I45" s="44">
        <v>466868</v>
      </c>
      <c r="J45" s="44">
        <v>373446</v>
      </c>
      <c r="K45" s="44">
        <v>15092147</v>
      </c>
      <c r="L45" s="44">
        <v>24744</v>
      </c>
      <c r="M45" s="44">
        <v>6</v>
      </c>
      <c r="N45" s="44">
        <v>29</v>
      </c>
      <c r="O45" s="44">
        <v>105</v>
      </c>
      <c r="P45" s="44">
        <v>71</v>
      </c>
      <c r="Q45" s="44">
        <v>111</v>
      </c>
      <c r="R45" s="21">
        <v>1.5</v>
      </c>
      <c r="S45" s="21">
        <v>4.37</v>
      </c>
      <c r="T45" s="21">
        <v>19.71</v>
      </c>
    </row>
    <row r="46" spans="1:20" s="22" customFormat="1" x14ac:dyDescent="0.25">
      <c r="A46" s="21" t="s">
        <v>291</v>
      </c>
      <c r="B46" s="21">
        <v>11394</v>
      </c>
      <c r="C46" s="21" t="s">
        <v>292</v>
      </c>
      <c r="D46" s="21" t="s">
        <v>19</v>
      </c>
      <c r="E46" s="43">
        <v>15</v>
      </c>
      <c r="F46" s="44">
        <v>15000000</v>
      </c>
      <c r="G46" s="44">
        <v>74.966666666666669</v>
      </c>
      <c r="H46" s="44" t="s">
        <v>532</v>
      </c>
      <c r="I46" s="44">
        <v>8791411</v>
      </c>
      <c r="J46" s="44">
        <v>11544488</v>
      </c>
      <c r="K46" s="44">
        <v>11544481</v>
      </c>
      <c r="L46" s="44">
        <v>1000000</v>
      </c>
      <c r="M46" s="44">
        <v>25</v>
      </c>
      <c r="N46" s="44">
        <v>40</v>
      </c>
      <c r="O46" s="44">
        <v>6219</v>
      </c>
      <c r="P46" s="44">
        <v>60</v>
      </c>
      <c r="Q46" s="44">
        <v>6244</v>
      </c>
      <c r="R46" s="21">
        <v>1.7</v>
      </c>
      <c r="S46" s="21">
        <v>5.0199999999999996</v>
      </c>
      <c r="T46" s="21">
        <v>20.81</v>
      </c>
    </row>
    <row r="47" spans="1:20" s="22" customFormat="1" x14ac:dyDescent="0.25">
      <c r="A47" s="21" t="s">
        <v>293</v>
      </c>
      <c r="B47" s="21">
        <v>11405</v>
      </c>
      <c r="C47" s="21" t="s">
        <v>294</v>
      </c>
      <c r="D47" s="21" t="s">
        <v>19</v>
      </c>
      <c r="E47" s="43">
        <v>15</v>
      </c>
      <c r="F47" s="44">
        <v>200000000</v>
      </c>
      <c r="G47" s="44">
        <v>73.13333333333334</v>
      </c>
      <c r="H47" s="44" t="s">
        <v>532</v>
      </c>
      <c r="I47" s="44">
        <v>53997402</v>
      </c>
      <c r="J47" s="44">
        <v>103184341</v>
      </c>
      <c r="K47" s="44">
        <v>102467508</v>
      </c>
      <c r="L47" s="44">
        <v>1007101</v>
      </c>
      <c r="M47" s="44">
        <v>71</v>
      </c>
      <c r="N47" s="44">
        <v>25</v>
      </c>
      <c r="O47" s="44">
        <v>57177</v>
      </c>
      <c r="P47" s="44">
        <v>75</v>
      </c>
      <c r="Q47" s="44">
        <v>57248</v>
      </c>
      <c r="R47" s="21">
        <v>1.56</v>
      </c>
      <c r="S47" s="21">
        <v>4.67</v>
      </c>
      <c r="T47" s="21">
        <v>18.86</v>
      </c>
    </row>
    <row r="48" spans="1:20" s="22" customFormat="1" x14ac:dyDescent="0.25">
      <c r="A48" s="21" t="s">
        <v>298</v>
      </c>
      <c r="B48" s="21">
        <v>11411</v>
      </c>
      <c r="C48" s="21" t="s">
        <v>299</v>
      </c>
      <c r="D48" s="21" t="s">
        <v>19</v>
      </c>
      <c r="E48" s="43">
        <v>0</v>
      </c>
      <c r="F48" s="44">
        <v>4000000</v>
      </c>
      <c r="G48" s="44">
        <v>72.466666666666669</v>
      </c>
      <c r="H48" s="44" t="s">
        <v>532</v>
      </c>
      <c r="I48" s="44">
        <v>777861</v>
      </c>
      <c r="J48" s="44">
        <v>353522</v>
      </c>
      <c r="K48" s="44">
        <v>353522</v>
      </c>
      <c r="L48" s="44">
        <v>1000000</v>
      </c>
      <c r="M48" s="44">
        <v>8</v>
      </c>
      <c r="N48" s="44">
        <v>38</v>
      </c>
      <c r="O48" s="44">
        <v>269</v>
      </c>
      <c r="P48" s="44">
        <v>62</v>
      </c>
      <c r="Q48" s="44">
        <v>277</v>
      </c>
      <c r="R48" s="21">
        <v>1.65</v>
      </c>
      <c r="S48" s="21">
        <v>3.16</v>
      </c>
      <c r="T48" s="21">
        <v>17.079999999999998</v>
      </c>
    </row>
    <row r="49" spans="1:20" s="22" customFormat="1" x14ac:dyDescent="0.25">
      <c r="A49" s="21" t="s">
        <v>301</v>
      </c>
      <c r="B49" s="21">
        <v>11420</v>
      </c>
      <c r="C49" s="21" t="s">
        <v>302</v>
      </c>
      <c r="D49" s="21" t="s">
        <v>19</v>
      </c>
      <c r="E49" s="43">
        <v>0</v>
      </c>
      <c r="F49" s="44">
        <v>50000000</v>
      </c>
      <c r="G49" s="44">
        <v>71.533333333333331</v>
      </c>
      <c r="H49" s="44" t="s">
        <v>532</v>
      </c>
      <c r="I49" s="44">
        <v>269182</v>
      </c>
      <c r="J49" s="44">
        <v>171287</v>
      </c>
      <c r="K49" s="44">
        <v>4010110</v>
      </c>
      <c r="L49" s="44">
        <v>42713</v>
      </c>
      <c r="M49" s="44">
        <v>6</v>
      </c>
      <c r="N49" s="44">
        <v>76</v>
      </c>
      <c r="O49" s="44">
        <v>96</v>
      </c>
      <c r="P49" s="44">
        <v>24</v>
      </c>
      <c r="Q49" s="44">
        <v>102</v>
      </c>
      <c r="R49" s="21">
        <v>0.54</v>
      </c>
      <c r="S49" s="21">
        <v>-0.57999999999999996</v>
      </c>
      <c r="T49" s="21">
        <v>9.0399999999999991</v>
      </c>
    </row>
    <row r="50" spans="1:20" s="22" customFormat="1" x14ac:dyDescent="0.25">
      <c r="A50" s="21" t="s">
        <v>305</v>
      </c>
      <c r="B50" s="21">
        <v>11421</v>
      </c>
      <c r="C50" s="21" t="s">
        <v>306</v>
      </c>
      <c r="D50" s="21" t="s">
        <v>19</v>
      </c>
      <c r="E50" s="43">
        <v>0</v>
      </c>
      <c r="F50" s="44">
        <v>10000000</v>
      </c>
      <c r="G50" s="44">
        <v>71.13333333333334</v>
      </c>
      <c r="H50" s="44" t="s">
        <v>532</v>
      </c>
      <c r="I50" s="44">
        <v>2001064</v>
      </c>
      <c r="J50" s="44">
        <v>1909494</v>
      </c>
      <c r="K50" s="44">
        <v>1904515</v>
      </c>
      <c r="L50" s="44">
        <v>1002614</v>
      </c>
      <c r="M50" s="44">
        <v>16</v>
      </c>
      <c r="N50" s="44">
        <v>48</v>
      </c>
      <c r="O50" s="44">
        <v>1375</v>
      </c>
      <c r="P50" s="44">
        <v>52</v>
      </c>
      <c r="Q50" s="44">
        <v>1391</v>
      </c>
      <c r="R50" s="21">
        <v>1.81</v>
      </c>
      <c r="S50" s="21">
        <v>4.54</v>
      </c>
      <c r="T50" s="21">
        <v>17.649999999999999</v>
      </c>
    </row>
    <row r="51" spans="1:20" s="22" customFormat="1" x14ac:dyDescent="0.25">
      <c r="A51" s="21" t="s">
        <v>309</v>
      </c>
      <c r="B51" s="21">
        <v>11427</v>
      </c>
      <c r="C51" s="21" t="s">
        <v>310</v>
      </c>
      <c r="D51" s="21" t="s">
        <v>19</v>
      </c>
      <c r="E51" s="43">
        <v>0</v>
      </c>
      <c r="F51" s="44">
        <v>500000</v>
      </c>
      <c r="G51" s="44">
        <v>70.099999999999994</v>
      </c>
      <c r="H51" s="44" t="s">
        <v>532</v>
      </c>
      <c r="I51" s="44">
        <v>2766</v>
      </c>
      <c r="J51" s="44">
        <v>12819</v>
      </c>
      <c r="K51" s="44">
        <v>6488</v>
      </c>
      <c r="L51" s="44">
        <v>1975843</v>
      </c>
      <c r="M51" s="44">
        <v>2</v>
      </c>
      <c r="N51" s="44">
        <v>99</v>
      </c>
      <c r="O51" s="44">
        <v>32</v>
      </c>
      <c r="P51" s="44">
        <v>1</v>
      </c>
      <c r="Q51" s="44">
        <v>34</v>
      </c>
      <c r="R51" s="21">
        <v>1.02</v>
      </c>
      <c r="S51" s="21">
        <v>3.06</v>
      </c>
      <c r="T51" s="21">
        <v>20.56</v>
      </c>
    </row>
    <row r="52" spans="1:20" s="22" customFormat="1" x14ac:dyDescent="0.25">
      <c r="A52" s="21" t="s">
        <v>313</v>
      </c>
      <c r="B52" s="21">
        <v>11442</v>
      </c>
      <c r="C52" s="21" t="s">
        <v>314</v>
      </c>
      <c r="D52" s="21" t="s">
        <v>19</v>
      </c>
      <c r="E52" s="43">
        <v>0</v>
      </c>
      <c r="F52" s="44">
        <v>4000000</v>
      </c>
      <c r="G52" s="44">
        <v>67.900000000000006</v>
      </c>
      <c r="H52" s="44" t="s">
        <v>532</v>
      </c>
      <c r="I52" s="44">
        <v>885743</v>
      </c>
      <c r="J52" s="44">
        <v>385697</v>
      </c>
      <c r="K52" s="44">
        <v>385697</v>
      </c>
      <c r="L52" s="44">
        <v>1000000</v>
      </c>
      <c r="M52" s="44">
        <v>5</v>
      </c>
      <c r="N52" s="44">
        <v>1</v>
      </c>
      <c r="O52" s="44">
        <v>1453</v>
      </c>
      <c r="P52" s="44">
        <v>99</v>
      </c>
      <c r="Q52" s="44">
        <v>1458</v>
      </c>
      <c r="R52" s="21">
        <v>0.9</v>
      </c>
      <c r="S52" s="21">
        <v>2.69</v>
      </c>
      <c r="T52" s="21">
        <v>10.8</v>
      </c>
    </row>
    <row r="53" spans="1:20" s="22" customFormat="1" x14ac:dyDescent="0.25">
      <c r="A53" s="21" t="s">
        <v>322</v>
      </c>
      <c r="B53" s="21">
        <v>11449</v>
      </c>
      <c r="C53" s="21" t="s">
        <v>323</v>
      </c>
      <c r="D53" s="21" t="s">
        <v>19</v>
      </c>
      <c r="E53" s="43">
        <v>15</v>
      </c>
      <c r="F53" s="44">
        <v>10000000</v>
      </c>
      <c r="G53" s="44">
        <v>65.8</v>
      </c>
      <c r="H53" s="44" t="s">
        <v>532</v>
      </c>
      <c r="I53" s="44">
        <v>3340507</v>
      </c>
      <c r="J53" s="44">
        <v>3426068</v>
      </c>
      <c r="K53" s="44">
        <v>3426066</v>
      </c>
      <c r="L53" s="44">
        <v>1000000</v>
      </c>
      <c r="M53" s="44">
        <v>9</v>
      </c>
      <c r="N53" s="44">
        <v>12</v>
      </c>
      <c r="O53" s="44">
        <v>2128</v>
      </c>
      <c r="P53" s="44">
        <v>88</v>
      </c>
      <c r="Q53" s="44">
        <v>2137</v>
      </c>
      <c r="R53" s="21">
        <v>1.64</v>
      </c>
      <c r="S53" s="21">
        <v>4.93</v>
      </c>
      <c r="T53" s="21">
        <v>19.850000000000001</v>
      </c>
    </row>
    <row r="54" spans="1:20" s="22" customFormat="1" x14ac:dyDescent="0.25">
      <c r="A54" s="21" t="s">
        <v>340</v>
      </c>
      <c r="B54" s="21">
        <v>11476</v>
      </c>
      <c r="C54" s="21" t="s">
        <v>341</v>
      </c>
      <c r="D54" s="21" t="s">
        <v>19</v>
      </c>
      <c r="E54" s="43">
        <v>17</v>
      </c>
      <c r="F54" s="44">
        <v>1000000</v>
      </c>
      <c r="G54" s="44">
        <v>60.366666666666667</v>
      </c>
      <c r="H54" s="44" t="s">
        <v>532</v>
      </c>
      <c r="I54" s="44">
        <v>285818</v>
      </c>
      <c r="J54" s="44">
        <v>299667</v>
      </c>
      <c r="K54" s="44">
        <v>292123</v>
      </c>
      <c r="L54" s="44">
        <v>1025824</v>
      </c>
      <c r="M54" s="44">
        <v>4</v>
      </c>
      <c r="N54" s="44">
        <v>74</v>
      </c>
      <c r="O54" s="44">
        <v>608</v>
      </c>
      <c r="P54" s="44">
        <v>26</v>
      </c>
      <c r="Q54" s="44">
        <v>612</v>
      </c>
      <c r="R54" s="21">
        <v>1.35</v>
      </c>
      <c r="S54" s="21">
        <v>2.4300000000000002</v>
      </c>
      <c r="T54" s="21">
        <v>20.07</v>
      </c>
    </row>
    <row r="55" spans="1:20" s="22" customFormat="1" x14ac:dyDescent="0.25">
      <c r="A55" s="21" t="s">
        <v>346</v>
      </c>
      <c r="B55" s="21">
        <v>11495</v>
      </c>
      <c r="C55" s="21" t="s">
        <v>347</v>
      </c>
      <c r="D55" s="21" t="s">
        <v>19</v>
      </c>
      <c r="E55" s="43">
        <v>15</v>
      </c>
      <c r="F55" s="44">
        <v>50000000</v>
      </c>
      <c r="G55" s="44">
        <v>58.466666666666669</v>
      </c>
      <c r="H55" s="44" t="s">
        <v>532</v>
      </c>
      <c r="I55" s="44">
        <v>48761392</v>
      </c>
      <c r="J55" s="44">
        <v>24278997</v>
      </c>
      <c r="K55" s="44">
        <v>24227125</v>
      </c>
      <c r="L55" s="44">
        <v>1002139</v>
      </c>
      <c r="M55" s="44">
        <v>61</v>
      </c>
      <c r="N55" s="44">
        <v>38</v>
      </c>
      <c r="O55" s="44">
        <v>7481</v>
      </c>
      <c r="P55" s="44">
        <v>62</v>
      </c>
      <c r="Q55" s="44">
        <v>7542</v>
      </c>
      <c r="R55" s="21">
        <v>1.27</v>
      </c>
      <c r="S55" s="21">
        <v>3.66</v>
      </c>
      <c r="T55" s="21">
        <v>15.63</v>
      </c>
    </row>
    <row r="56" spans="1:20" s="22" customFormat="1" x14ac:dyDescent="0.25">
      <c r="A56" s="21" t="s">
        <v>351</v>
      </c>
      <c r="B56" s="21">
        <v>11517</v>
      </c>
      <c r="C56" s="21" t="s">
        <v>352</v>
      </c>
      <c r="D56" s="21" t="s">
        <v>19</v>
      </c>
      <c r="E56" s="43">
        <v>15</v>
      </c>
      <c r="F56" s="44">
        <v>15000000000</v>
      </c>
      <c r="G56" s="44">
        <v>55.766666666666666</v>
      </c>
      <c r="H56" s="44" t="s">
        <v>532</v>
      </c>
      <c r="I56" s="44">
        <v>97781546</v>
      </c>
      <c r="J56" s="44">
        <v>102576608</v>
      </c>
      <c r="K56" s="44">
        <v>10181322847</v>
      </c>
      <c r="L56" s="44">
        <v>10074</v>
      </c>
      <c r="M56" s="44">
        <v>107</v>
      </c>
      <c r="N56" s="44">
        <v>19</v>
      </c>
      <c r="O56" s="44">
        <v>36127</v>
      </c>
      <c r="P56" s="44">
        <v>81</v>
      </c>
      <c r="Q56" s="44">
        <v>36234</v>
      </c>
      <c r="R56" s="21">
        <v>1.64</v>
      </c>
      <c r="S56" s="21">
        <v>4.75</v>
      </c>
      <c r="T56" s="21">
        <v>12.31</v>
      </c>
    </row>
    <row r="57" spans="1:20" s="22" customFormat="1" x14ac:dyDescent="0.25">
      <c r="A57" s="21" t="s">
        <v>357</v>
      </c>
      <c r="B57" s="21">
        <v>11521</v>
      </c>
      <c r="C57" s="21" t="s">
        <v>358</v>
      </c>
      <c r="D57" s="21" t="s">
        <v>19</v>
      </c>
      <c r="E57" s="43">
        <v>18</v>
      </c>
      <c r="F57" s="44">
        <v>10000000</v>
      </c>
      <c r="G57" s="44">
        <v>53.8</v>
      </c>
      <c r="H57" s="44" t="s">
        <v>532</v>
      </c>
      <c r="I57" s="44">
        <v>2766866</v>
      </c>
      <c r="J57" s="44">
        <v>3523509</v>
      </c>
      <c r="K57" s="44">
        <v>3505154</v>
      </c>
      <c r="L57" s="44">
        <v>1005236</v>
      </c>
      <c r="M57" s="44">
        <v>11</v>
      </c>
      <c r="N57" s="44">
        <v>5</v>
      </c>
      <c r="O57" s="44">
        <v>3162</v>
      </c>
      <c r="P57" s="44">
        <v>95</v>
      </c>
      <c r="Q57" s="44">
        <v>3173</v>
      </c>
      <c r="R57" s="21">
        <v>1.7</v>
      </c>
      <c r="S57" s="21">
        <v>4.8899999999999997</v>
      </c>
      <c r="T57" s="21">
        <v>19.48</v>
      </c>
    </row>
    <row r="58" spans="1:20" s="22" customFormat="1" x14ac:dyDescent="0.25">
      <c r="A58" s="21" t="s">
        <v>366</v>
      </c>
      <c r="B58" s="21">
        <v>11551</v>
      </c>
      <c r="C58" s="21" t="s">
        <v>367</v>
      </c>
      <c r="D58" s="21" t="s">
        <v>19</v>
      </c>
      <c r="E58" s="43">
        <v>18</v>
      </c>
      <c r="F58" s="44">
        <v>1500000000</v>
      </c>
      <c r="G58" s="44">
        <v>49</v>
      </c>
      <c r="H58" s="44" t="s">
        <v>532</v>
      </c>
      <c r="I58" s="44">
        <v>12431623</v>
      </c>
      <c r="J58" s="44">
        <v>9120588</v>
      </c>
      <c r="K58" s="44">
        <v>905240886</v>
      </c>
      <c r="L58" s="44">
        <v>10075</v>
      </c>
      <c r="M58" s="44">
        <v>35</v>
      </c>
      <c r="N58" s="44">
        <v>12</v>
      </c>
      <c r="O58" s="44">
        <v>7767</v>
      </c>
      <c r="P58" s="44">
        <v>88</v>
      </c>
      <c r="Q58" s="44">
        <v>7802</v>
      </c>
      <c r="R58" s="21">
        <v>1.47</v>
      </c>
      <c r="S58" s="21">
        <v>1.51</v>
      </c>
      <c r="T58" s="21">
        <v>15.23</v>
      </c>
    </row>
    <row r="59" spans="1:20" s="22" customFormat="1" x14ac:dyDescent="0.25">
      <c r="A59" s="21" t="s">
        <v>368</v>
      </c>
      <c r="B59" s="21">
        <v>11562</v>
      </c>
      <c r="C59" s="21" t="s">
        <v>369</v>
      </c>
      <c r="D59" s="21" t="s">
        <v>19</v>
      </c>
      <c r="E59" s="43">
        <v>0</v>
      </c>
      <c r="F59" s="44">
        <v>1000000000</v>
      </c>
      <c r="G59" s="44">
        <v>48.766666666666666</v>
      </c>
      <c r="H59" s="44" t="s">
        <v>532</v>
      </c>
      <c r="I59" s="44">
        <v>2896032</v>
      </c>
      <c r="J59" s="44">
        <v>5555322</v>
      </c>
      <c r="K59" s="44">
        <v>555529031</v>
      </c>
      <c r="L59" s="44">
        <v>10000</v>
      </c>
      <c r="M59" s="44">
        <v>25</v>
      </c>
      <c r="N59" s="44">
        <v>29</v>
      </c>
      <c r="O59" s="44">
        <v>5764</v>
      </c>
      <c r="P59" s="44">
        <v>71</v>
      </c>
      <c r="Q59" s="44">
        <v>5789</v>
      </c>
      <c r="R59" s="21">
        <v>1.48</v>
      </c>
      <c r="S59" s="21">
        <v>4.54</v>
      </c>
      <c r="T59" s="21">
        <v>18.07</v>
      </c>
    </row>
    <row r="60" spans="1:20" s="22" customFormat="1" x14ac:dyDescent="0.25">
      <c r="A60" s="21" t="s">
        <v>386</v>
      </c>
      <c r="B60" s="21">
        <v>11621</v>
      </c>
      <c r="C60" s="21" t="s">
        <v>387</v>
      </c>
      <c r="D60" s="21" t="s">
        <v>19</v>
      </c>
      <c r="E60" s="43">
        <v>0</v>
      </c>
      <c r="F60" s="44">
        <v>100000000</v>
      </c>
      <c r="G60" s="47">
        <v>37.766666666666666</v>
      </c>
      <c r="H60" s="44" t="s">
        <v>532</v>
      </c>
      <c r="I60" s="44">
        <v>1325412</v>
      </c>
      <c r="J60" s="44">
        <v>203203</v>
      </c>
      <c r="K60" s="44">
        <v>7068914</v>
      </c>
      <c r="L60" s="44">
        <v>28746</v>
      </c>
      <c r="M60" s="44">
        <v>3</v>
      </c>
      <c r="N60" s="44">
        <v>22</v>
      </c>
      <c r="O60" s="44">
        <v>585</v>
      </c>
      <c r="P60" s="44">
        <v>78</v>
      </c>
      <c r="Q60" s="44">
        <v>588</v>
      </c>
      <c r="R60" s="21">
        <v>1.53</v>
      </c>
      <c r="S60" s="21">
        <v>0.87</v>
      </c>
      <c r="T60" s="21">
        <v>14.19</v>
      </c>
    </row>
    <row r="61" spans="1:20" s="22" customFormat="1" x14ac:dyDescent="0.25">
      <c r="A61" s="21" t="s">
        <v>396</v>
      </c>
      <c r="B61" s="21">
        <v>11661</v>
      </c>
      <c r="C61" s="21" t="s">
        <v>397</v>
      </c>
      <c r="D61" s="21" t="s">
        <v>19</v>
      </c>
      <c r="E61" s="43">
        <v>0</v>
      </c>
      <c r="F61" s="44">
        <v>1000000</v>
      </c>
      <c r="G61" s="47">
        <v>29.866666666666667</v>
      </c>
      <c r="H61" s="44" t="s">
        <v>532</v>
      </c>
      <c r="I61" s="44">
        <v>553471</v>
      </c>
      <c r="J61" s="44">
        <v>82536</v>
      </c>
      <c r="K61" s="44">
        <v>84535</v>
      </c>
      <c r="L61" s="44">
        <v>976353</v>
      </c>
      <c r="M61" s="44">
        <v>6</v>
      </c>
      <c r="N61" s="44">
        <v>79</v>
      </c>
      <c r="O61" s="44">
        <v>137</v>
      </c>
      <c r="P61" s="44">
        <v>21</v>
      </c>
      <c r="Q61" s="44">
        <v>143</v>
      </c>
      <c r="R61" s="21">
        <v>1.0900000000000001</v>
      </c>
      <c r="S61" s="21">
        <v>-0.55000000000000004</v>
      </c>
      <c r="T61" s="21">
        <v>1.49</v>
      </c>
    </row>
    <row r="62" spans="1:20" s="22" customFormat="1" x14ac:dyDescent="0.25">
      <c r="A62" s="21" t="s">
        <v>404</v>
      </c>
      <c r="B62" s="21">
        <v>11665</v>
      </c>
      <c r="C62" s="21" t="s">
        <v>405</v>
      </c>
      <c r="D62" s="21" t="s">
        <v>19</v>
      </c>
      <c r="E62" s="43">
        <v>18</v>
      </c>
      <c r="F62" s="44">
        <v>4000000</v>
      </c>
      <c r="G62" s="47">
        <v>28.8</v>
      </c>
      <c r="H62" s="44" t="s">
        <v>532</v>
      </c>
      <c r="I62" s="44">
        <v>744355</v>
      </c>
      <c r="J62" s="44">
        <v>2401382</v>
      </c>
      <c r="K62" s="44">
        <v>2390260</v>
      </c>
      <c r="L62" s="44">
        <v>1004653</v>
      </c>
      <c r="M62" s="44">
        <v>11</v>
      </c>
      <c r="N62" s="44">
        <v>59</v>
      </c>
      <c r="O62" s="44">
        <v>13237</v>
      </c>
      <c r="P62" s="44">
        <v>41</v>
      </c>
      <c r="Q62" s="44">
        <v>13248</v>
      </c>
      <c r="R62" s="21">
        <v>1.67</v>
      </c>
      <c r="S62" s="21">
        <v>4.76</v>
      </c>
      <c r="T62" s="21">
        <v>20.83</v>
      </c>
    </row>
    <row r="63" spans="1:20" s="22" customFormat="1" x14ac:dyDescent="0.25">
      <c r="A63" s="21" t="s">
        <v>437</v>
      </c>
      <c r="B63" s="21">
        <v>11701</v>
      </c>
      <c r="C63" s="21" t="s">
        <v>438</v>
      </c>
      <c r="D63" s="21" t="s">
        <v>19</v>
      </c>
      <c r="E63" s="43">
        <v>18</v>
      </c>
      <c r="F63" s="44">
        <v>1000000</v>
      </c>
      <c r="G63" s="47">
        <v>19.100000000000001</v>
      </c>
      <c r="H63" s="44" t="s">
        <v>532</v>
      </c>
      <c r="I63" s="44">
        <v>195906</v>
      </c>
      <c r="J63" s="44">
        <v>359491</v>
      </c>
      <c r="K63" s="44">
        <v>357413</v>
      </c>
      <c r="L63" s="44">
        <v>1005813</v>
      </c>
      <c r="M63" s="44">
        <v>4</v>
      </c>
      <c r="N63" s="44">
        <v>4</v>
      </c>
      <c r="O63" s="44">
        <v>495</v>
      </c>
      <c r="P63" s="44">
        <v>96</v>
      </c>
      <c r="Q63" s="44">
        <v>499</v>
      </c>
      <c r="R63" s="21">
        <v>1.52</v>
      </c>
      <c r="S63" s="21">
        <v>3.61</v>
      </c>
      <c r="T63" s="21">
        <v>23.26</v>
      </c>
    </row>
    <row r="64" spans="1:20" s="22" customFormat="1" x14ac:dyDescent="0.25">
      <c r="A64" s="21" t="s">
        <v>443</v>
      </c>
      <c r="B64" s="21">
        <v>11738</v>
      </c>
      <c r="C64" s="21" t="s">
        <v>444</v>
      </c>
      <c r="D64" s="21" t="s">
        <v>19</v>
      </c>
      <c r="E64" s="43">
        <v>18</v>
      </c>
      <c r="F64" s="44">
        <v>35000000</v>
      </c>
      <c r="G64" s="47">
        <v>17.333333333333332</v>
      </c>
      <c r="H64" s="44" t="s">
        <v>532</v>
      </c>
      <c r="I64" s="44">
        <v>2620897</v>
      </c>
      <c r="J64" s="44">
        <v>3733585</v>
      </c>
      <c r="K64" s="44">
        <v>37335710</v>
      </c>
      <c r="L64" s="44">
        <v>100000</v>
      </c>
      <c r="M64" s="44">
        <v>7</v>
      </c>
      <c r="N64" s="44">
        <v>21</v>
      </c>
      <c r="O64" s="44">
        <v>3231</v>
      </c>
      <c r="P64" s="44">
        <v>79</v>
      </c>
      <c r="Q64" s="44">
        <v>3238</v>
      </c>
      <c r="R64" s="21">
        <v>1.56</v>
      </c>
      <c r="S64" s="21">
        <v>4.57</v>
      </c>
      <c r="T64" s="21">
        <v>18.45</v>
      </c>
    </row>
    <row r="65" spans="1:20" s="22" customFormat="1" x14ac:dyDescent="0.25">
      <c r="A65" s="21" t="s">
        <v>446</v>
      </c>
      <c r="B65" s="21">
        <v>11741</v>
      </c>
      <c r="C65" s="21" t="s">
        <v>447</v>
      </c>
      <c r="D65" s="21" t="s">
        <v>19</v>
      </c>
      <c r="E65" s="43">
        <v>0</v>
      </c>
      <c r="F65" s="44">
        <v>380000000</v>
      </c>
      <c r="G65" s="47">
        <v>16.933333333333334</v>
      </c>
      <c r="H65" s="44" t="s">
        <v>532</v>
      </c>
      <c r="I65" s="44">
        <v>1621282</v>
      </c>
      <c r="J65" s="44">
        <v>1972176</v>
      </c>
      <c r="K65" s="44">
        <v>195443488</v>
      </c>
      <c r="L65" s="44">
        <v>10090</v>
      </c>
      <c r="M65" s="44">
        <v>14</v>
      </c>
      <c r="N65" s="44">
        <v>71</v>
      </c>
      <c r="O65" s="44">
        <v>490</v>
      </c>
      <c r="P65" s="44">
        <v>29</v>
      </c>
      <c r="Q65" s="44">
        <v>504</v>
      </c>
      <c r="R65" s="21">
        <v>1.79</v>
      </c>
      <c r="S65" s="21">
        <v>4.28</v>
      </c>
      <c r="T65" s="21">
        <v>19.34</v>
      </c>
    </row>
    <row r="66" spans="1:20" s="22" customFormat="1" x14ac:dyDescent="0.25">
      <c r="A66" s="21" t="s">
        <v>511</v>
      </c>
      <c r="B66" s="21">
        <v>11756</v>
      </c>
      <c r="C66" s="21" t="s">
        <v>510</v>
      </c>
      <c r="D66" s="21" t="s">
        <v>19</v>
      </c>
      <c r="E66" s="43">
        <v>0</v>
      </c>
      <c r="F66" s="44">
        <v>1000000</v>
      </c>
      <c r="G66" s="47">
        <v>5.2333333333333334</v>
      </c>
      <c r="H66" s="44" t="s">
        <v>532</v>
      </c>
      <c r="I66" s="44">
        <v>0</v>
      </c>
      <c r="J66" s="44">
        <v>400162</v>
      </c>
      <c r="K66" s="44">
        <v>399122</v>
      </c>
      <c r="L66" s="44">
        <v>1002605</v>
      </c>
      <c r="M66" s="44">
        <v>8</v>
      </c>
      <c r="N66" s="44">
        <v>91</v>
      </c>
      <c r="O66" s="44">
        <v>122</v>
      </c>
      <c r="P66" s="44">
        <v>9</v>
      </c>
      <c r="Q66" s="44">
        <v>130</v>
      </c>
      <c r="R66" s="21">
        <v>1.65</v>
      </c>
      <c r="S66" s="21">
        <v>5.13</v>
      </c>
      <c r="T66" s="21">
        <v>0</v>
      </c>
    </row>
    <row r="67" spans="1:20" s="22" customFormat="1" x14ac:dyDescent="0.25">
      <c r="A67" s="21" t="s">
        <v>570</v>
      </c>
      <c r="B67" s="21">
        <v>11793</v>
      </c>
      <c r="C67" s="21" t="s">
        <v>571</v>
      </c>
      <c r="D67" s="21" t="s">
        <v>19</v>
      </c>
      <c r="E67" s="43">
        <v>15</v>
      </c>
      <c r="F67" s="44">
        <v>3000000</v>
      </c>
      <c r="G67" s="47">
        <v>2</v>
      </c>
      <c r="H67" s="44" t="s">
        <v>532</v>
      </c>
      <c r="I67" s="44">
        <v>0</v>
      </c>
      <c r="J67" s="44">
        <v>358833</v>
      </c>
      <c r="K67" s="44">
        <v>357818</v>
      </c>
      <c r="L67" s="44">
        <v>1002836</v>
      </c>
      <c r="M67" s="44">
        <v>4</v>
      </c>
      <c r="N67" s="44">
        <v>97</v>
      </c>
      <c r="O67" s="44">
        <v>14</v>
      </c>
      <c r="P67" s="44">
        <v>3</v>
      </c>
      <c r="Q67" s="44">
        <v>18</v>
      </c>
      <c r="R67" s="21">
        <v>1.44</v>
      </c>
      <c r="S67" s="21">
        <v>0</v>
      </c>
      <c r="T67" s="21">
        <v>0</v>
      </c>
    </row>
    <row r="68" spans="1:20" s="22" customFormat="1" x14ac:dyDescent="0.25">
      <c r="A68" s="21" t="s">
        <v>572</v>
      </c>
      <c r="B68" s="21">
        <v>11918</v>
      </c>
      <c r="C68" s="21" t="s">
        <v>573</v>
      </c>
      <c r="D68" s="21" t="s">
        <v>19</v>
      </c>
      <c r="E68" s="43">
        <v>0</v>
      </c>
      <c r="F68" s="44">
        <v>100000000</v>
      </c>
      <c r="G68" s="47">
        <v>2</v>
      </c>
      <c r="H68" s="44" t="s">
        <v>532</v>
      </c>
      <c r="I68" s="44">
        <v>0</v>
      </c>
      <c r="J68" s="44">
        <v>347277.445565</v>
      </c>
      <c r="K68" s="44">
        <v>34138233</v>
      </c>
      <c r="L68" s="44">
        <v>10173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21">
        <v>0</v>
      </c>
      <c r="S68" s="21">
        <v>0</v>
      </c>
      <c r="T68" s="21">
        <v>0</v>
      </c>
    </row>
    <row r="69" spans="1:20" s="22" customFormat="1" x14ac:dyDescent="0.25">
      <c r="A69" s="21" t="s">
        <v>112</v>
      </c>
      <c r="B69" s="21">
        <v>10920</v>
      </c>
      <c r="C69" s="21" t="s">
        <v>113</v>
      </c>
      <c r="D69" s="21" t="s">
        <v>19</v>
      </c>
      <c r="E69" s="43">
        <v>0</v>
      </c>
      <c r="F69" s="44">
        <v>1000000000</v>
      </c>
      <c r="G69" s="44">
        <v>126.1</v>
      </c>
      <c r="H69" s="44" t="s">
        <v>533</v>
      </c>
      <c r="I69" s="44">
        <v>4060403</v>
      </c>
      <c r="J69" s="44">
        <v>3955880</v>
      </c>
      <c r="K69" s="44">
        <v>392400761</v>
      </c>
      <c r="L69" s="44">
        <v>10082</v>
      </c>
      <c r="M69" s="44">
        <v>16</v>
      </c>
      <c r="N69" s="44">
        <v>92.755080599999999</v>
      </c>
      <c r="O69" s="44">
        <v>1168</v>
      </c>
      <c r="P69" s="44">
        <v>7.2449193999999997</v>
      </c>
      <c r="Q69" s="44">
        <v>1184</v>
      </c>
      <c r="R69" s="21">
        <v>1.68</v>
      </c>
      <c r="S69" s="21">
        <v>4.91</v>
      </c>
      <c r="T69" s="21">
        <v>19.87</v>
      </c>
    </row>
    <row r="70" spans="1:20" s="22" customFormat="1" x14ac:dyDescent="0.25">
      <c r="A70" s="21" t="s">
        <v>259</v>
      </c>
      <c r="B70" s="21">
        <v>11323</v>
      </c>
      <c r="C70" s="21" t="s">
        <v>260</v>
      </c>
      <c r="D70" s="21" t="s">
        <v>19</v>
      </c>
      <c r="E70" s="43">
        <v>0</v>
      </c>
      <c r="F70" s="44">
        <v>500000000</v>
      </c>
      <c r="G70" s="44">
        <v>80.86666666666666</v>
      </c>
      <c r="H70" s="44" t="s">
        <v>533</v>
      </c>
      <c r="I70" s="44">
        <v>1682387</v>
      </c>
      <c r="J70" s="44">
        <v>1545876</v>
      </c>
      <c r="K70" s="44">
        <v>153516780</v>
      </c>
      <c r="L70" s="44">
        <v>10070</v>
      </c>
      <c r="M70" s="44">
        <v>31</v>
      </c>
      <c r="N70" s="44">
        <v>90.174132</v>
      </c>
      <c r="O70" s="44">
        <v>1047</v>
      </c>
      <c r="P70" s="44">
        <v>9.8258679999999998</v>
      </c>
      <c r="Q70" s="44">
        <v>1078</v>
      </c>
      <c r="R70" s="21">
        <v>1.48</v>
      </c>
      <c r="S70" s="21">
        <v>4.62</v>
      </c>
      <c r="T70" s="21">
        <v>20.38</v>
      </c>
    </row>
    <row r="71" spans="1:20" s="22" customFormat="1" x14ac:dyDescent="0.25">
      <c r="A71" s="21" t="s">
        <v>263</v>
      </c>
      <c r="B71" s="21">
        <v>11340</v>
      </c>
      <c r="C71" s="21" t="s">
        <v>264</v>
      </c>
      <c r="D71" s="21" t="s">
        <v>19</v>
      </c>
      <c r="E71" s="43">
        <v>0</v>
      </c>
      <c r="F71" s="44">
        <v>500000000</v>
      </c>
      <c r="G71" s="44">
        <v>79.566666666666663</v>
      </c>
      <c r="H71" s="44" t="s">
        <v>533</v>
      </c>
      <c r="I71" s="44">
        <v>2663837</v>
      </c>
      <c r="J71" s="44">
        <v>2271069</v>
      </c>
      <c r="K71" s="44">
        <v>226000000</v>
      </c>
      <c r="L71" s="44">
        <v>10049</v>
      </c>
      <c r="M71" s="44">
        <v>17</v>
      </c>
      <c r="N71" s="44">
        <v>98.500501999999997</v>
      </c>
      <c r="O71" s="44">
        <v>422</v>
      </c>
      <c r="P71" s="44">
        <v>1.499498</v>
      </c>
      <c r="Q71" s="44">
        <v>439</v>
      </c>
      <c r="R71" s="21">
        <v>1.81</v>
      </c>
      <c r="S71" s="21">
        <v>4.18</v>
      </c>
      <c r="T71" s="21">
        <v>19.350000000000001</v>
      </c>
    </row>
    <row r="72" spans="1:20" s="22" customFormat="1" x14ac:dyDescent="0.25">
      <c r="A72" s="21" t="s">
        <v>271</v>
      </c>
      <c r="B72" s="21">
        <v>11367</v>
      </c>
      <c r="C72" s="21" t="s">
        <v>272</v>
      </c>
      <c r="D72" s="21" t="s">
        <v>19</v>
      </c>
      <c r="E72" s="43">
        <v>0</v>
      </c>
      <c r="F72" s="44">
        <v>1000000000</v>
      </c>
      <c r="G72" s="44">
        <v>78.13333333333334</v>
      </c>
      <c r="H72" s="44" t="s">
        <v>533</v>
      </c>
      <c r="I72" s="44">
        <v>6304129</v>
      </c>
      <c r="J72" s="44">
        <v>5922664</v>
      </c>
      <c r="K72" s="44">
        <v>590800000</v>
      </c>
      <c r="L72" s="44">
        <v>10025</v>
      </c>
      <c r="M72" s="44">
        <v>20</v>
      </c>
      <c r="N72" s="44">
        <v>87.822732699999989</v>
      </c>
      <c r="O72" s="44">
        <v>1321</v>
      </c>
      <c r="P72" s="44">
        <v>12.1772673</v>
      </c>
      <c r="Q72" s="44">
        <v>1341</v>
      </c>
      <c r="R72" s="21">
        <v>1.87</v>
      </c>
      <c r="S72" s="21">
        <v>4.49</v>
      </c>
      <c r="T72" s="21">
        <v>19.5</v>
      </c>
    </row>
    <row r="73" spans="1:20" s="22" customFormat="1" x14ac:dyDescent="0.25">
      <c r="A73" s="21" t="s">
        <v>300</v>
      </c>
      <c r="B73" s="21">
        <v>11409</v>
      </c>
      <c r="C73" s="21" t="s">
        <v>299</v>
      </c>
      <c r="D73" s="21" t="s">
        <v>19</v>
      </c>
      <c r="E73" s="43">
        <v>0</v>
      </c>
      <c r="F73" s="44">
        <v>500000000</v>
      </c>
      <c r="G73" s="44">
        <v>72.466666666666669</v>
      </c>
      <c r="H73" s="44" t="s">
        <v>533</v>
      </c>
      <c r="I73" s="44">
        <v>13779994</v>
      </c>
      <c r="J73" s="44">
        <v>12591184</v>
      </c>
      <c r="K73" s="44">
        <v>345884042</v>
      </c>
      <c r="L73" s="44">
        <v>36403</v>
      </c>
      <c r="M73" s="44">
        <v>110</v>
      </c>
      <c r="N73" s="44">
        <v>56.5731964</v>
      </c>
      <c r="O73" s="44">
        <v>3908</v>
      </c>
      <c r="P73" s="44">
        <v>43.4268036</v>
      </c>
      <c r="Q73" s="44">
        <v>4018</v>
      </c>
      <c r="R73" s="21">
        <v>1.62</v>
      </c>
      <c r="S73" s="21">
        <v>3.23</v>
      </c>
      <c r="T73" s="21">
        <v>18.53</v>
      </c>
    </row>
    <row r="74" spans="1:20" s="22" customFormat="1" x14ac:dyDescent="0.25">
      <c r="A74" s="21" t="s">
        <v>316</v>
      </c>
      <c r="B74" s="21">
        <v>11416</v>
      </c>
      <c r="C74" s="21" t="s">
        <v>317</v>
      </c>
      <c r="D74" s="21" t="s">
        <v>19</v>
      </c>
      <c r="E74" s="43">
        <v>0</v>
      </c>
      <c r="F74" s="44">
        <v>10000000000</v>
      </c>
      <c r="G74" s="44">
        <v>67.599999999999994</v>
      </c>
      <c r="H74" s="44" t="s">
        <v>533</v>
      </c>
      <c r="I74" s="44">
        <v>37021727</v>
      </c>
      <c r="J74" s="44">
        <v>45216613</v>
      </c>
      <c r="K74" s="44">
        <v>4484233298</v>
      </c>
      <c r="L74" s="44">
        <v>10084</v>
      </c>
      <c r="M74" s="44">
        <v>171</v>
      </c>
      <c r="N74" s="44">
        <v>87.902742419999996</v>
      </c>
      <c r="O74" s="44">
        <v>8098</v>
      </c>
      <c r="P74" s="44">
        <v>12.097257579999999</v>
      </c>
      <c r="Q74" s="44">
        <v>8269</v>
      </c>
      <c r="R74" s="21">
        <v>1.68</v>
      </c>
      <c r="S74" s="21">
        <v>5.01</v>
      </c>
      <c r="T74" s="21">
        <v>18.63</v>
      </c>
    </row>
    <row r="75" spans="1:20" s="22" customFormat="1" x14ac:dyDescent="0.25">
      <c r="A75" s="21" t="s">
        <v>332</v>
      </c>
      <c r="B75" s="21">
        <v>11459</v>
      </c>
      <c r="C75" s="21" t="s">
        <v>333</v>
      </c>
      <c r="D75" s="21" t="s">
        <v>19</v>
      </c>
      <c r="E75" s="43">
        <v>0</v>
      </c>
      <c r="F75" s="44">
        <v>3000000000</v>
      </c>
      <c r="G75" s="44">
        <v>62.966666666666669</v>
      </c>
      <c r="H75" s="44" t="s">
        <v>533</v>
      </c>
      <c r="I75" s="44">
        <v>26163495</v>
      </c>
      <c r="J75" s="44">
        <v>47203575</v>
      </c>
      <c r="K75" s="44">
        <v>1434525485</v>
      </c>
      <c r="L75" s="44">
        <v>32906</v>
      </c>
      <c r="M75" s="44">
        <v>186</v>
      </c>
      <c r="N75" s="44">
        <v>72.7611572</v>
      </c>
      <c r="O75" s="44">
        <v>31567</v>
      </c>
      <c r="P75" s="44">
        <v>27.2388428</v>
      </c>
      <c r="Q75" s="44">
        <v>31753</v>
      </c>
      <c r="R75" s="21">
        <v>2</v>
      </c>
      <c r="S75" s="21">
        <v>4.7699999999999996</v>
      </c>
      <c r="T75" s="21">
        <v>21.21</v>
      </c>
    </row>
    <row r="76" spans="1:20" s="22" customFormat="1" x14ac:dyDescent="0.25">
      <c r="A76" s="21" t="s">
        <v>334</v>
      </c>
      <c r="B76" s="21">
        <v>11460</v>
      </c>
      <c r="C76" s="21" t="s">
        <v>335</v>
      </c>
      <c r="D76" s="21" t="s">
        <v>19</v>
      </c>
      <c r="E76" s="43">
        <v>0</v>
      </c>
      <c r="F76" s="44">
        <v>10000000000</v>
      </c>
      <c r="G76" s="44">
        <v>62.766666666666666</v>
      </c>
      <c r="H76" s="44" t="s">
        <v>533</v>
      </c>
      <c r="I76" s="44">
        <v>77804117</v>
      </c>
      <c r="J76" s="44">
        <v>64090312</v>
      </c>
      <c r="K76" s="44">
        <v>6409299485</v>
      </c>
      <c r="L76" s="44">
        <v>10000</v>
      </c>
      <c r="M76" s="44">
        <v>249</v>
      </c>
      <c r="N76" s="44">
        <v>68.119297540000005</v>
      </c>
      <c r="O76" s="44">
        <v>19914</v>
      </c>
      <c r="P76" s="44">
        <v>31.880702459999998</v>
      </c>
      <c r="Q76" s="44">
        <v>20163</v>
      </c>
      <c r="R76" s="21">
        <v>1.65</v>
      </c>
      <c r="S76" s="21">
        <v>5</v>
      </c>
      <c r="T76" s="21">
        <v>19.48</v>
      </c>
    </row>
    <row r="77" spans="1:20" s="22" customFormat="1" x14ac:dyDescent="0.25">
      <c r="A77" s="21" t="s">
        <v>344</v>
      </c>
      <c r="B77" s="21">
        <v>11499</v>
      </c>
      <c r="C77" s="21" t="s">
        <v>345</v>
      </c>
      <c r="D77" s="21" t="s">
        <v>19</v>
      </c>
      <c r="E77" s="43">
        <v>0</v>
      </c>
      <c r="F77" s="44">
        <v>1000000000</v>
      </c>
      <c r="G77" s="44">
        <v>58.733333333333334</v>
      </c>
      <c r="H77" s="44" t="s">
        <v>533</v>
      </c>
      <c r="I77" s="44">
        <v>3956040</v>
      </c>
      <c r="J77" s="44">
        <v>5633373</v>
      </c>
      <c r="K77" s="44">
        <v>379972400</v>
      </c>
      <c r="L77" s="44">
        <v>14826</v>
      </c>
      <c r="M77" s="44">
        <v>11</v>
      </c>
      <c r="N77" s="44">
        <v>99.358923000000004</v>
      </c>
      <c r="O77" s="44">
        <v>638</v>
      </c>
      <c r="P77" s="44">
        <v>0.64107700000000001</v>
      </c>
      <c r="Q77" s="44">
        <v>649</v>
      </c>
      <c r="R77" s="21">
        <v>1.45</v>
      </c>
      <c r="S77" s="21">
        <v>4.3899999999999997</v>
      </c>
      <c r="T77" s="21">
        <v>20.7</v>
      </c>
    </row>
    <row r="78" spans="1:20" s="22" customFormat="1" x14ac:dyDescent="0.25">
      <c r="A78" s="21" t="s">
        <v>353</v>
      </c>
      <c r="B78" s="21">
        <v>11513</v>
      </c>
      <c r="C78" s="21" t="s">
        <v>354</v>
      </c>
      <c r="D78" s="21" t="s">
        <v>19</v>
      </c>
      <c r="E78" s="43">
        <v>0</v>
      </c>
      <c r="F78" s="44">
        <v>14000000000</v>
      </c>
      <c r="G78" s="44">
        <v>54.766666666666666</v>
      </c>
      <c r="H78" s="44" t="s">
        <v>533</v>
      </c>
      <c r="I78" s="44">
        <v>99866191</v>
      </c>
      <c r="J78" s="44">
        <v>119146563</v>
      </c>
      <c r="K78" s="44">
        <v>11824500000</v>
      </c>
      <c r="L78" s="44">
        <v>10084</v>
      </c>
      <c r="M78" s="44">
        <v>365</v>
      </c>
      <c r="N78" s="44">
        <v>67.281396092857136</v>
      </c>
      <c r="O78" s="44">
        <v>17890</v>
      </c>
      <c r="P78" s="44">
        <v>32.718603907142857</v>
      </c>
      <c r="Q78" s="44">
        <v>18255</v>
      </c>
      <c r="R78" s="21">
        <v>1.7</v>
      </c>
      <c r="S78" s="21">
        <v>5.14</v>
      </c>
      <c r="T78" s="21">
        <v>20.09</v>
      </c>
    </row>
    <row r="79" spans="1:20" s="22" customFormat="1" x14ac:dyDescent="0.25">
      <c r="A79" s="21" t="s">
        <v>362</v>
      </c>
      <c r="B79" s="21">
        <v>11518</v>
      </c>
      <c r="C79" s="21" t="s">
        <v>363</v>
      </c>
      <c r="D79" s="21" t="s">
        <v>19</v>
      </c>
      <c r="E79" s="43">
        <v>0</v>
      </c>
      <c r="F79" s="44">
        <v>300000000</v>
      </c>
      <c r="G79" s="44">
        <v>50.5</v>
      </c>
      <c r="H79" s="44" t="s">
        <v>533</v>
      </c>
      <c r="I79" s="44">
        <v>2094171</v>
      </c>
      <c r="J79" s="44">
        <v>2068827</v>
      </c>
      <c r="K79" s="44">
        <v>78202000</v>
      </c>
      <c r="L79" s="44">
        <v>26455</v>
      </c>
      <c r="M79" s="44">
        <v>23</v>
      </c>
      <c r="N79" s="44">
        <v>93.524347666666657</v>
      </c>
      <c r="O79" s="44">
        <v>1037</v>
      </c>
      <c r="P79" s="44">
        <v>6.4756523333333327</v>
      </c>
      <c r="Q79" s="44">
        <v>1060</v>
      </c>
      <c r="R79" s="21">
        <v>0</v>
      </c>
      <c r="S79" s="21">
        <v>3.31</v>
      </c>
      <c r="T79" s="21">
        <v>19.71</v>
      </c>
    </row>
    <row r="80" spans="1:20" s="22" customFormat="1" x14ac:dyDescent="0.25">
      <c r="A80" s="21" t="s">
        <v>372</v>
      </c>
      <c r="B80" s="21">
        <v>11569</v>
      </c>
      <c r="C80" s="21" t="s">
        <v>373</v>
      </c>
      <c r="D80" s="21" t="s">
        <v>19</v>
      </c>
      <c r="E80" s="43">
        <v>0</v>
      </c>
      <c r="F80" s="44">
        <v>500000000</v>
      </c>
      <c r="G80" s="44">
        <v>44.966666666666669</v>
      </c>
      <c r="H80" s="44" t="s">
        <v>533</v>
      </c>
      <c r="I80" s="44">
        <v>4121674</v>
      </c>
      <c r="J80" s="44">
        <v>4287863</v>
      </c>
      <c r="K80" s="44">
        <v>226555500</v>
      </c>
      <c r="L80" s="44">
        <v>18927</v>
      </c>
      <c r="M80" s="44">
        <v>71</v>
      </c>
      <c r="N80" s="44">
        <v>89.552763800000008</v>
      </c>
      <c r="O80" s="44">
        <v>3406</v>
      </c>
      <c r="P80" s="44">
        <v>10.447236200000001</v>
      </c>
      <c r="Q80" s="44">
        <v>3477</v>
      </c>
      <c r="R80" s="21">
        <v>1.76</v>
      </c>
      <c r="S80" s="21">
        <v>5.3</v>
      </c>
      <c r="T80" s="21">
        <v>20.27</v>
      </c>
    </row>
    <row r="81" spans="1:20" s="22" customFormat="1" x14ac:dyDescent="0.25">
      <c r="A81" s="21" t="s">
        <v>376</v>
      </c>
      <c r="B81" s="21">
        <v>11588</v>
      </c>
      <c r="C81" s="21" t="s">
        <v>377</v>
      </c>
      <c r="D81" s="21" t="s">
        <v>19</v>
      </c>
      <c r="E81" s="43">
        <v>0</v>
      </c>
      <c r="F81" s="44">
        <v>1500000000</v>
      </c>
      <c r="G81" s="44">
        <v>41.166666666666664</v>
      </c>
      <c r="H81" s="44" t="s">
        <v>533</v>
      </c>
      <c r="I81" s="44">
        <v>17824619</v>
      </c>
      <c r="J81" s="44">
        <v>14806745</v>
      </c>
      <c r="K81" s="44">
        <v>688398538</v>
      </c>
      <c r="L81" s="44">
        <v>21509</v>
      </c>
      <c r="M81" s="44">
        <v>31</v>
      </c>
      <c r="N81" s="44">
        <v>99.254941599999995</v>
      </c>
      <c r="O81" s="44">
        <v>763</v>
      </c>
      <c r="P81" s="44">
        <v>0.74505840000000001</v>
      </c>
      <c r="Q81" s="44">
        <v>794</v>
      </c>
      <c r="R81" s="21">
        <v>1.3</v>
      </c>
      <c r="S81" s="21">
        <v>4.3600000000000003</v>
      </c>
      <c r="T81" s="21">
        <v>20.149999999999999</v>
      </c>
    </row>
    <row r="82" spans="1:20" s="22" customFormat="1" x14ac:dyDescent="0.25">
      <c r="A82" s="21" t="s">
        <v>388</v>
      </c>
      <c r="B82" s="21">
        <v>11626</v>
      </c>
      <c r="C82" s="21" t="s">
        <v>389</v>
      </c>
      <c r="D82" s="21" t="s">
        <v>19</v>
      </c>
      <c r="E82" s="43">
        <v>16</v>
      </c>
      <c r="F82" s="44">
        <v>1000000000</v>
      </c>
      <c r="G82" s="47">
        <v>36.533333333333331</v>
      </c>
      <c r="H82" s="44" t="s">
        <v>533</v>
      </c>
      <c r="I82" s="44">
        <v>7911461</v>
      </c>
      <c r="J82" s="44">
        <v>8040237</v>
      </c>
      <c r="K82" s="44">
        <v>569916646</v>
      </c>
      <c r="L82" s="44">
        <v>14108</v>
      </c>
      <c r="M82" s="44">
        <v>79</v>
      </c>
      <c r="N82" s="44">
        <v>88.599737999999988</v>
      </c>
      <c r="O82" s="44">
        <v>2191</v>
      </c>
      <c r="P82" s="44">
        <v>11.400262</v>
      </c>
      <c r="Q82" s="44">
        <v>2270</v>
      </c>
      <c r="R82" s="21">
        <v>2.8</v>
      </c>
      <c r="S82" s="21">
        <v>5.43</v>
      </c>
      <c r="T82" s="21">
        <v>21.78</v>
      </c>
    </row>
    <row r="83" spans="1:20" s="22" customFormat="1" x14ac:dyDescent="0.25">
      <c r="A83" s="21" t="s">
        <v>400</v>
      </c>
      <c r="B83" s="21">
        <v>11660</v>
      </c>
      <c r="C83" s="21" t="s">
        <v>401</v>
      </c>
      <c r="D83" s="21" t="s">
        <v>19</v>
      </c>
      <c r="E83" s="43">
        <v>0</v>
      </c>
      <c r="F83" s="44">
        <v>2000000000</v>
      </c>
      <c r="G83" s="47">
        <v>29.3</v>
      </c>
      <c r="H83" s="44" t="s">
        <v>533</v>
      </c>
      <c r="I83" s="44">
        <v>4494622</v>
      </c>
      <c r="J83" s="44">
        <v>3033192</v>
      </c>
      <c r="K83" s="44">
        <v>303329194</v>
      </c>
      <c r="L83" s="44">
        <v>10000</v>
      </c>
      <c r="M83" s="44">
        <v>37</v>
      </c>
      <c r="N83" s="44">
        <v>98.680238950000003</v>
      </c>
      <c r="O83" s="44">
        <v>1245</v>
      </c>
      <c r="P83" s="44">
        <v>1.3197610500000001</v>
      </c>
      <c r="Q83" s="44">
        <v>1282</v>
      </c>
      <c r="R83" s="21">
        <v>1.67</v>
      </c>
      <c r="S83" s="21">
        <v>4.9000000000000004</v>
      </c>
      <c r="T83" s="21">
        <v>18.64</v>
      </c>
    </row>
    <row r="84" spans="1:20" s="22" customFormat="1" x14ac:dyDescent="0.25">
      <c r="A84" s="21" t="s">
        <v>408</v>
      </c>
      <c r="B84" s="21">
        <v>11673</v>
      </c>
      <c r="C84" s="21" t="s">
        <v>409</v>
      </c>
      <c r="D84" s="21" t="s">
        <v>19</v>
      </c>
      <c r="E84" s="43">
        <v>0</v>
      </c>
      <c r="F84" s="44">
        <v>500000000</v>
      </c>
      <c r="G84" s="47">
        <v>27.5</v>
      </c>
      <c r="H84" s="44" t="s">
        <v>533</v>
      </c>
      <c r="I84" s="44">
        <v>2109992</v>
      </c>
      <c r="J84" s="44">
        <v>700475</v>
      </c>
      <c r="K84" s="44">
        <v>70899990</v>
      </c>
      <c r="L84" s="44">
        <v>9880</v>
      </c>
      <c r="M84" s="44">
        <v>17</v>
      </c>
      <c r="N84" s="44">
        <v>98.546073399999997</v>
      </c>
      <c r="O84" s="44">
        <v>293</v>
      </c>
      <c r="P84" s="44">
        <v>1.4539266</v>
      </c>
      <c r="Q84" s="44">
        <v>310</v>
      </c>
      <c r="R84" s="21">
        <v>0.81</v>
      </c>
      <c r="S84" s="21">
        <v>-1.2</v>
      </c>
      <c r="T84" s="21">
        <v>11.67</v>
      </c>
    </row>
    <row r="85" spans="1:20" s="22" customFormat="1" x14ac:dyDescent="0.25">
      <c r="A85" s="21" t="s">
        <v>416</v>
      </c>
      <c r="B85" s="21">
        <v>11692</v>
      </c>
      <c r="C85" s="21" t="s">
        <v>417</v>
      </c>
      <c r="D85" s="21" t="s">
        <v>19</v>
      </c>
      <c r="E85" s="43">
        <v>0</v>
      </c>
      <c r="F85" s="44">
        <v>2000000000</v>
      </c>
      <c r="G85" s="47">
        <v>23.666666666666668</v>
      </c>
      <c r="H85" s="44" t="s">
        <v>533</v>
      </c>
      <c r="I85" s="44">
        <v>3567989</v>
      </c>
      <c r="J85" s="44">
        <v>23808409</v>
      </c>
      <c r="K85" s="44">
        <v>1530990000</v>
      </c>
      <c r="L85" s="44">
        <v>15551</v>
      </c>
      <c r="M85" s="44">
        <v>230</v>
      </c>
      <c r="N85" s="44">
        <v>69.244065550000002</v>
      </c>
      <c r="O85" s="44">
        <v>9754</v>
      </c>
      <c r="P85" s="44">
        <v>30.755934449999998</v>
      </c>
      <c r="Q85" s="44">
        <v>9984</v>
      </c>
      <c r="R85" s="21">
        <v>2.13</v>
      </c>
      <c r="S85" s="21">
        <v>5.08</v>
      </c>
      <c r="T85" s="21">
        <v>22.16</v>
      </c>
    </row>
    <row r="86" spans="1:20" s="22" customFormat="1" x14ac:dyDescent="0.25">
      <c r="A86" s="21" t="s">
        <v>418</v>
      </c>
      <c r="B86" s="21">
        <v>11698</v>
      </c>
      <c r="C86" s="21" t="s">
        <v>419</v>
      </c>
      <c r="D86" s="21" t="s">
        <v>19</v>
      </c>
      <c r="E86" s="43">
        <v>0</v>
      </c>
      <c r="F86" s="44">
        <v>4000000000</v>
      </c>
      <c r="G86" s="47">
        <v>22.733333333333334</v>
      </c>
      <c r="H86" s="44" t="s">
        <v>533</v>
      </c>
      <c r="I86" s="44">
        <v>26402815</v>
      </c>
      <c r="J86" s="44">
        <v>28303950</v>
      </c>
      <c r="K86" s="44">
        <v>1991510011</v>
      </c>
      <c r="L86" s="44">
        <v>14213</v>
      </c>
      <c r="M86" s="44">
        <v>34</v>
      </c>
      <c r="N86" s="44">
        <v>94.48492796666666</v>
      </c>
      <c r="O86" s="44">
        <v>7480</v>
      </c>
      <c r="P86" s="44">
        <v>5.5150720333333334</v>
      </c>
      <c r="Q86" s="44">
        <v>7514</v>
      </c>
      <c r="R86" s="21">
        <v>1.42</v>
      </c>
      <c r="S86" s="21">
        <v>2.25</v>
      </c>
      <c r="T86" s="21">
        <v>19.149999999999999</v>
      </c>
    </row>
    <row r="87" spans="1:20" s="22" customFormat="1" x14ac:dyDescent="0.25">
      <c r="A87" s="21" t="s">
        <v>435</v>
      </c>
      <c r="B87" s="21">
        <v>11725</v>
      </c>
      <c r="C87" s="21" t="s">
        <v>436</v>
      </c>
      <c r="D87" s="21" t="s">
        <v>19</v>
      </c>
      <c r="E87" s="43">
        <v>0</v>
      </c>
      <c r="F87" s="44">
        <v>300000000</v>
      </c>
      <c r="G87" s="47">
        <v>19.3</v>
      </c>
      <c r="H87" s="44" t="s">
        <v>533</v>
      </c>
      <c r="I87" s="44">
        <v>870797</v>
      </c>
      <c r="J87" s="44">
        <v>708893</v>
      </c>
      <c r="K87" s="44">
        <v>59037000</v>
      </c>
      <c r="L87" s="44">
        <v>12008</v>
      </c>
      <c r="M87" s="44">
        <v>33</v>
      </c>
      <c r="N87" s="44">
        <v>94.376773999999997</v>
      </c>
      <c r="O87" s="44">
        <v>356</v>
      </c>
      <c r="P87" s="44">
        <v>5.6232259999999998</v>
      </c>
      <c r="Q87" s="44">
        <v>389</v>
      </c>
      <c r="R87" s="21">
        <v>0.09</v>
      </c>
      <c r="S87" s="21">
        <v>2.09</v>
      </c>
      <c r="T87" s="21">
        <v>15.32</v>
      </c>
    </row>
    <row r="88" spans="1:20" s="22" customFormat="1" x14ac:dyDescent="0.25">
      <c r="A88" s="21" t="s">
        <v>445</v>
      </c>
      <c r="B88" s="21">
        <v>11722</v>
      </c>
      <c r="C88" s="21" t="s">
        <v>444</v>
      </c>
      <c r="D88" s="21" t="s">
        <v>19</v>
      </c>
      <c r="E88" s="43">
        <v>0</v>
      </c>
      <c r="F88" s="44">
        <v>600000000</v>
      </c>
      <c r="G88" s="47">
        <v>17.333333333333332</v>
      </c>
      <c r="H88" s="44" t="s">
        <v>533</v>
      </c>
      <c r="I88" s="44">
        <v>461937</v>
      </c>
      <c r="J88" s="44">
        <v>8031278</v>
      </c>
      <c r="K88" s="44">
        <v>599281691</v>
      </c>
      <c r="L88" s="44">
        <v>13402</v>
      </c>
      <c r="M88" s="44">
        <v>51</v>
      </c>
      <c r="N88" s="44">
        <v>81.519195333333343</v>
      </c>
      <c r="O88" s="44">
        <v>2448</v>
      </c>
      <c r="P88" s="44">
        <v>18.480804666666668</v>
      </c>
      <c r="Q88" s="44">
        <v>2499</v>
      </c>
      <c r="R88" s="21">
        <v>1.83</v>
      </c>
      <c r="S88" s="21">
        <v>4.3</v>
      </c>
      <c r="T88" s="21">
        <v>19.86</v>
      </c>
    </row>
    <row r="89" spans="1:20" s="22" customFormat="1" x14ac:dyDescent="0.25">
      <c r="A89" s="21" t="s">
        <v>460</v>
      </c>
      <c r="B89" s="21">
        <v>11753</v>
      </c>
      <c r="C89" s="21" t="s">
        <v>461</v>
      </c>
      <c r="D89" s="21" t="s">
        <v>19</v>
      </c>
      <c r="E89" s="43">
        <v>0</v>
      </c>
      <c r="F89" s="44">
        <v>500000000</v>
      </c>
      <c r="G89" s="47">
        <v>13.966666666666667</v>
      </c>
      <c r="H89" s="44" t="s">
        <v>533</v>
      </c>
      <c r="I89" s="44">
        <v>899110</v>
      </c>
      <c r="J89" s="44">
        <v>2245226</v>
      </c>
      <c r="K89" s="44">
        <v>176160000</v>
      </c>
      <c r="L89" s="44">
        <v>12746</v>
      </c>
      <c r="M89" s="44">
        <v>39</v>
      </c>
      <c r="N89" s="44">
        <v>85.514077</v>
      </c>
      <c r="O89" s="44">
        <v>1655</v>
      </c>
      <c r="P89" s="44">
        <v>14.485923</v>
      </c>
      <c r="Q89" s="44">
        <v>1694</v>
      </c>
      <c r="R89" s="21">
        <v>1.76</v>
      </c>
      <c r="S89" s="21">
        <v>4.29</v>
      </c>
      <c r="T89" s="21">
        <v>20.54</v>
      </c>
    </row>
    <row r="90" spans="1:20" s="22" customFormat="1" x14ac:dyDescent="0.25">
      <c r="A90" s="21" t="s">
        <v>468</v>
      </c>
      <c r="B90" s="21">
        <v>11776</v>
      </c>
      <c r="C90" s="21" t="s">
        <v>469</v>
      </c>
      <c r="D90" s="21" t="s">
        <v>19</v>
      </c>
      <c r="E90" s="43">
        <v>0</v>
      </c>
      <c r="F90" s="44">
        <v>4000000000</v>
      </c>
      <c r="G90" s="47">
        <v>13.066666666666666</v>
      </c>
      <c r="H90" s="44" t="s">
        <v>533</v>
      </c>
      <c r="I90" s="44">
        <v>4158796</v>
      </c>
      <c r="J90" s="44">
        <v>19278642</v>
      </c>
      <c r="K90" s="44">
        <v>1549300000</v>
      </c>
      <c r="L90" s="44">
        <v>12443</v>
      </c>
      <c r="M90" s="44">
        <v>58</v>
      </c>
      <c r="N90" s="44">
        <v>98.128039000000001</v>
      </c>
      <c r="O90" s="44">
        <v>1404</v>
      </c>
      <c r="P90" s="44">
        <v>1.8719610000000002</v>
      </c>
      <c r="Q90" s="44">
        <v>1462</v>
      </c>
      <c r="R90" s="21">
        <v>1.64</v>
      </c>
      <c r="S90" s="21">
        <v>5.01</v>
      </c>
      <c r="T90" s="21">
        <v>21.92</v>
      </c>
    </row>
    <row r="91" spans="1:20" s="22" customFormat="1" x14ac:dyDescent="0.25">
      <c r="A91" s="21" t="s">
        <v>480</v>
      </c>
      <c r="B91" s="21">
        <v>11820</v>
      </c>
      <c r="C91" s="21" t="s">
        <v>481</v>
      </c>
      <c r="D91" s="21" t="s">
        <v>19</v>
      </c>
      <c r="E91" s="43">
        <v>0</v>
      </c>
      <c r="F91" s="44">
        <v>3000000000</v>
      </c>
      <c r="G91" s="47">
        <v>10.433333333333334</v>
      </c>
      <c r="H91" s="44" t="s">
        <v>533</v>
      </c>
      <c r="I91" s="44">
        <v>0</v>
      </c>
      <c r="J91" s="44">
        <v>34909790</v>
      </c>
      <c r="K91" s="44">
        <v>2911300000</v>
      </c>
      <c r="L91" s="44">
        <v>11992</v>
      </c>
      <c r="M91" s="44">
        <v>51</v>
      </c>
      <c r="N91" s="44">
        <v>96.180928399999999</v>
      </c>
      <c r="O91" s="44">
        <v>1193</v>
      </c>
      <c r="P91" s="44">
        <v>3.8190716</v>
      </c>
      <c r="Q91" s="44">
        <v>1244</v>
      </c>
      <c r="R91" s="21">
        <v>1.87</v>
      </c>
      <c r="S91" s="21">
        <v>5.75</v>
      </c>
      <c r="T91" s="21">
        <v>0</v>
      </c>
    </row>
    <row r="92" spans="1:20" s="22" customFormat="1" x14ac:dyDescent="0.25">
      <c r="A92" s="21" t="s">
        <v>504</v>
      </c>
      <c r="B92" s="21">
        <v>11841</v>
      </c>
      <c r="C92" s="21" t="s">
        <v>503</v>
      </c>
      <c r="D92" s="21" t="s">
        <v>19</v>
      </c>
      <c r="E92" s="43">
        <v>0</v>
      </c>
      <c r="F92" s="44">
        <v>500000000</v>
      </c>
      <c r="G92" s="47">
        <v>6.0333333333333332</v>
      </c>
      <c r="H92" s="44" t="s">
        <v>533</v>
      </c>
      <c r="I92" s="44">
        <v>0</v>
      </c>
      <c r="J92" s="44">
        <v>1117675</v>
      </c>
      <c r="K92" s="44">
        <v>111767515</v>
      </c>
      <c r="L92" s="44">
        <v>10000</v>
      </c>
      <c r="M92" s="44">
        <v>10</v>
      </c>
      <c r="N92" s="44">
        <v>99.423356600000005</v>
      </c>
      <c r="O92" s="44">
        <v>183</v>
      </c>
      <c r="P92" s="44">
        <v>0.57664340000000003</v>
      </c>
      <c r="Q92" s="44">
        <v>193</v>
      </c>
      <c r="R92" s="21">
        <v>1.56</v>
      </c>
      <c r="S92" s="21">
        <v>4.68</v>
      </c>
      <c r="T92" s="21">
        <v>0</v>
      </c>
    </row>
    <row r="93" spans="1:20" s="22" customFormat="1" x14ac:dyDescent="0.25">
      <c r="A93" s="21" t="s">
        <v>507</v>
      </c>
      <c r="B93" s="21">
        <v>11859</v>
      </c>
      <c r="C93" s="21" t="s">
        <v>508</v>
      </c>
      <c r="D93" s="21" t="s">
        <v>19</v>
      </c>
      <c r="E93" s="43">
        <v>0</v>
      </c>
      <c r="F93" s="44">
        <v>200000000</v>
      </c>
      <c r="G93" s="47">
        <v>5.333333333333333</v>
      </c>
      <c r="H93" s="44" t="s">
        <v>533</v>
      </c>
      <c r="I93" s="44">
        <v>0</v>
      </c>
      <c r="J93" s="44">
        <v>1126216</v>
      </c>
      <c r="K93" s="44">
        <v>103040940</v>
      </c>
      <c r="L93" s="44">
        <v>10930</v>
      </c>
      <c r="M93" s="44">
        <v>26</v>
      </c>
      <c r="N93" s="44">
        <v>63.700939499999997</v>
      </c>
      <c r="O93" s="44">
        <v>2703</v>
      </c>
      <c r="P93" s="44">
        <v>36.299060500000003</v>
      </c>
      <c r="Q93" s="44">
        <v>2729</v>
      </c>
      <c r="R93" s="21">
        <v>1.92</v>
      </c>
      <c r="S93" s="21">
        <v>4.4800000000000004</v>
      </c>
      <c r="T93" s="21">
        <v>0</v>
      </c>
    </row>
    <row r="94" spans="1:20" s="22" customFormat="1" x14ac:dyDescent="0.25">
      <c r="A94" s="21" t="s">
        <v>509</v>
      </c>
      <c r="B94" s="21">
        <v>11874</v>
      </c>
      <c r="C94" s="21" t="s">
        <v>510</v>
      </c>
      <c r="D94" s="21" t="s">
        <v>19</v>
      </c>
      <c r="E94" s="43">
        <v>0</v>
      </c>
      <c r="F94" s="44">
        <v>1000000000</v>
      </c>
      <c r="G94" s="47">
        <v>5.2333333333333334</v>
      </c>
      <c r="H94" s="44" t="s">
        <v>533</v>
      </c>
      <c r="I94" s="44">
        <v>0</v>
      </c>
      <c r="J94" s="44">
        <v>8844292</v>
      </c>
      <c r="K94" s="44">
        <v>805000000</v>
      </c>
      <c r="L94" s="44">
        <v>10987</v>
      </c>
      <c r="M94" s="44">
        <v>65</v>
      </c>
      <c r="N94" s="44">
        <v>84.975758999999996</v>
      </c>
      <c r="O94" s="44">
        <v>676</v>
      </c>
      <c r="P94" s="44">
        <v>15.024241</v>
      </c>
      <c r="Q94" s="44">
        <v>741</v>
      </c>
      <c r="R94" s="21">
        <v>1.71</v>
      </c>
      <c r="S94" s="21">
        <v>5.31</v>
      </c>
      <c r="T94" s="21">
        <v>0</v>
      </c>
    </row>
    <row r="95" spans="1:20" s="22" customFormat="1" x14ac:dyDescent="0.25">
      <c r="A95" s="21" t="s">
        <v>578</v>
      </c>
      <c r="B95" s="21">
        <v>11916</v>
      </c>
      <c r="C95" s="21" t="s">
        <v>579</v>
      </c>
      <c r="D95" s="21" t="s">
        <v>19</v>
      </c>
      <c r="E95" s="43">
        <v>0</v>
      </c>
      <c r="F95" s="44">
        <v>100000000</v>
      </c>
      <c r="G95" s="47">
        <v>1</v>
      </c>
      <c r="H95" s="44" t="s">
        <v>533</v>
      </c>
      <c r="I95" s="44">
        <v>0</v>
      </c>
      <c r="J95" s="44">
        <v>222434</v>
      </c>
      <c r="K95" s="44">
        <v>21846986</v>
      </c>
      <c r="L95" s="44">
        <v>10182</v>
      </c>
      <c r="M95" s="44">
        <v>13</v>
      </c>
      <c r="N95" s="44">
        <v>97.253743999999998</v>
      </c>
      <c r="O95" s="44">
        <v>220</v>
      </c>
      <c r="P95" s="44">
        <v>2.7462560000000003</v>
      </c>
      <c r="Q95" s="44">
        <v>233</v>
      </c>
      <c r="R95" s="21">
        <v>0</v>
      </c>
      <c r="S95" s="21">
        <v>0</v>
      </c>
      <c r="T95" s="21">
        <v>0</v>
      </c>
    </row>
    <row r="96" spans="1:20" s="22" customFormat="1" x14ac:dyDescent="0.25">
      <c r="A96" s="21" t="s">
        <v>244</v>
      </c>
      <c r="B96" s="21">
        <v>11315</v>
      </c>
      <c r="C96" s="21" t="s">
        <v>245</v>
      </c>
      <c r="D96" s="21" t="s">
        <v>246</v>
      </c>
      <c r="E96" s="43">
        <v>0</v>
      </c>
      <c r="F96" s="44">
        <v>4000000000</v>
      </c>
      <c r="G96" s="44">
        <v>83.066666666666663</v>
      </c>
      <c r="H96" s="44" t="s">
        <v>533</v>
      </c>
      <c r="I96" s="44">
        <v>78535289</v>
      </c>
      <c r="J96" s="44">
        <v>101055827</v>
      </c>
      <c r="K96" s="44">
        <v>2420921420</v>
      </c>
      <c r="L96" s="44">
        <v>41743</v>
      </c>
      <c r="M96" s="44">
        <v>600</v>
      </c>
      <c r="N96" s="44">
        <v>79.590680675000002</v>
      </c>
      <c r="O96" s="44">
        <v>20469</v>
      </c>
      <c r="P96" s="44">
        <v>20.409319324999998</v>
      </c>
      <c r="Q96" s="44">
        <v>21069</v>
      </c>
      <c r="R96" s="21">
        <v>0.65</v>
      </c>
      <c r="S96" s="21">
        <v>3.7</v>
      </c>
      <c r="T96" s="21">
        <v>20.45</v>
      </c>
    </row>
    <row r="97" spans="1:20" s="22" customFormat="1" x14ac:dyDescent="0.25">
      <c r="A97" s="21" t="s">
        <v>342</v>
      </c>
      <c r="B97" s="21">
        <v>11500</v>
      </c>
      <c r="C97" s="21" t="s">
        <v>343</v>
      </c>
      <c r="D97" s="21" t="s">
        <v>246</v>
      </c>
      <c r="E97" s="43">
        <v>0</v>
      </c>
      <c r="F97" s="44">
        <v>6000000000</v>
      </c>
      <c r="G97" s="44">
        <v>58.766666666666666</v>
      </c>
      <c r="H97" s="44" t="s">
        <v>533</v>
      </c>
      <c r="I97" s="44">
        <v>5925187</v>
      </c>
      <c r="J97" s="44">
        <v>25958094</v>
      </c>
      <c r="K97" s="44">
        <v>2595896618</v>
      </c>
      <c r="L97" s="44">
        <v>10000</v>
      </c>
      <c r="M97" s="44">
        <v>86</v>
      </c>
      <c r="N97" s="44">
        <v>84.895050623248466</v>
      </c>
      <c r="O97" s="44">
        <v>3019</v>
      </c>
      <c r="P97" s="44">
        <v>14.66781339522805</v>
      </c>
      <c r="Q97" s="44">
        <v>3136</v>
      </c>
      <c r="R97" s="21">
        <v>1.72</v>
      </c>
      <c r="S97" s="21">
        <v>5.16</v>
      </c>
      <c r="T97" s="21">
        <v>20.48</v>
      </c>
    </row>
    <row r="98" spans="1:20" s="22" customFormat="1" x14ac:dyDescent="0.25">
      <c r="A98" s="21" t="s">
        <v>500</v>
      </c>
      <c r="B98" s="21">
        <v>11838</v>
      </c>
      <c r="C98" s="21" t="s">
        <v>501</v>
      </c>
      <c r="D98" s="21" t="s">
        <v>246</v>
      </c>
      <c r="E98" s="43">
        <v>16</v>
      </c>
      <c r="F98" s="44">
        <v>400000000</v>
      </c>
      <c r="G98" s="47">
        <v>7.166666666666667</v>
      </c>
      <c r="H98" s="44" t="s">
        <v>533</v>
      </c>
      <c r="I98" s="44">
        <v>0</v>
      </c>
      <c r="J98" s="44">
        <v>3462919</v>
      </c>
      <c r="K98" s="44">
        <v>300028099</v>
      </c>
      <c r="L98" s="44">
        <v>11542</v>
      </c>
      <c r="M98" s="44">
        <v>28</v>
      </c>
      <c r="N98" s="44">
        <v>40.775440750000001</v>
      </c>
      <c r="O98" s="44">
        <v>4653</v>
      </c>
      <c r="P98" s="44">
        <v>59.224559249999999</v>
      </c>
      <c r="Q98" s="44">
        <v>4681</v>
      </c>
      <c r="R98" s="21">
        <v>1.99</v>
      </c>
      <c r="S98" s="21">
        <v>5.75</v>
      </c>
      <c r="T98" s="21">
        <v>0</v>
      </c>
    </row>
    <row r="99" spans="1:20" s="22" customFormat="1" x14ac:dyDescent="0.25">
      <c r="A99" s="21" t="s">
        <v>502</v>
      </c>
      <c r="B99" s="21">
        <v>11767</v>
      </c>
      <c r="C99" s="21" t="s">
        <v>503</v>
      </c>
      <c r="D99" s="21" t="s">
        <v>246</v>
      </c>
      <c r="E99" s="43">
        <v>0</v>
      </c>
      <c r="F99" s="44">
        <v>2000000000</v>
      </c>
      <c r="G99" s="47">
        <v>6.0333333333333332</v>
      </c>
      <c r="H99" s="44" t="s">
        <v>533</v>
      </c>
      <c r="I99" s="44">
        <v>0</v>
      </c>
      <c r="J99" s="44">
        <v>6031204</v>
      </c>
      <c r="K99" s="44">
        <v>603148000</v>
      </c>
      <c r="L99" s="44">
        <v>10000</v>
      </c>
      <c r="M99" s="44">
        <v>39</v>
      </c>
      <c r="N99" s="44">
        <v>79.318442849999997</v>
      </c>
      <c r="O99" s="44">
        <v>12981</v>
      </c>
      <c r="P99" s="44">
        <v>20.68155715</v>
      </c>
      <c r="Q99" s="44">
        <v>13020</v>
      </c>
      <c r="R99" s="21">
        <v>1.7</v>
      </c>
      <c r="S99" s="21">
        <v>5</v>
      </c>
      <c r="T99" s="21">
        <v>0</v>
      </c>
    </row>
    <row r="100" spans="1:20" s="22" customFormat="1" x14ac:dyDescent="0.25">
      <c r="A100" s="21" t="s">
        <v>518</v>
      </c>
      <c r="B100" s="21">
        <v>11883</v>
      </c>
      <c r="C100" s="21" t="s">
        <v>519</v>
      </c>
      <c r="D100" s="21" t="s">
        <v>246</v>
      </c>
      <c r="E100" s="43">
        <v>0</v>
      </c>
      <c r="F100" s="44">
        <v>4000000000</v>
      </c>
      <c r="G100" s="47">
        <v>3.4666666666666668</v>
      </c>
      <c r="H100" s="44" t="s">
        <v>533</v>
      </c>
      <c r="I100" s="44">
        <v>0</v>
      </c>
      <c r="J100" s="44">
        <v>17954102</v>
      </c>
      <c r="K100" s="44">
        <v>1664000000</v>
      </c>
      <c r="L100" s="44">
        <v>10790</v>
      </c>
      <c r="M100" s="44">
        <v>177</v>
      </c>
      <c r="N100" s="44">
        <v>85.349471175000005</v>
      </c>
      <c r="O100" s="44">
        <v>1941</v>
      </c>
      <c r="P100" s="44">
        <v>14.650528825</v>
      </c>
      <c r="Q100" s="44">
        <v>2118</v>
      </c>
      <c r="R100" s="21">
        <v>1.66</v>
      </c>
      <c r="S100" s="21">
        <v>5.52</v>
      </c>
      <c r="T100" s="21">
        <v>0</v>
      </c>
    </row>
    <row r="101" spans="1:20" s="22" customFormat="1" x14ac:dyDescent="0.25">
      <c r="A101" s="21" t="s">
        <v>20</v>
      </c>
      <c r="B101" s="21">
        <v>10589</v>
      </c>
      <c r="C101" s="21" t="s">
        <v>21</v>
      </c>
      <c r="D101" s="21" t="s">
        <v>22</v>
      </c>
      <c r="E101" s="43">
        <v>0</v>
      </c>
      <c r="F101" s="44">
        <v>50000</v>
      </c>
      <c r="G101" s="44">
        <v>169.33333333333334</v>
      </c>
      <c r="H101" s="44" t="s">
        <v>532</v>
      </c>
      <c r="I101" s="44">
        <v>2025915</v>
      </c>
      <c r="J101" s="44">
        <v>1597352</v>
      </c>
      <c r="K101" s="44">
        <v>9964</v>
      </c>
      <c r="L101" s="44">
        <v>160312283</v>
      </c>
      <c r="M101" s="44">
        <v>4</v>
      </c>
      <c r="N101" s="44">
        <v>7</v>
      </c>
      <c r="O101" s="44">
        <v>119</v>
      </c>
      <c r="P101" s="44">
        <v>93</v>
      </c>
      <c r="Q101" s="44">
        <v>123</v>
      </c>
      <c r="R101" s="21">
        <v>0.75</v>
      </c>
      <c r="S101" s="21">
        <v>-8.02</v>
      </c>
      <c r="T101" s="21">
        <v>2.37</v>
      </c>
    </row>
    <row r="102" spans="1:20" s="22" customFormat="1" x14ac:dyDescent="0.25">
      <c r="A102" s="21" t="s">
        <v>23</v>
      </c>
      <c r="B102" s="21">
        <v>10591</v>
      </c>
      <c r="C102" s="21" t="s">
        <v>21</v>
      </c>
      <c r="D102" s="21" t="s">
        <v>22</v>
      </c>
      <c r="E102" s="43">
        <v>0</v>
      </c>
      <c r="F102" s="44">
        <v>500000</v>
      </c>
      <c r="G102" s="44">
        <v>169.33333333333334</v>
      </c>
      <c r="H102" s="44" t="s">
        <v>532</v>
      </c>
      <c r="I102" s="44">
        <v>2125606</v>
      </c>
      <c r="J102" s="44">
        <v>1627727</v>
      </c>
      <c r="K102" s="44">
        <v>140839</v>
      </c>
      <c r="L102" s="44">
        <v>11557356</v>
      </c>
      <c r="M102" s="44">
        <v>11</v>
      </c>
      <c r="N102" s="44">
        <v>84</v>
      </c>
      <c r="O102" s="44">
        <v>692</v>
      </c>
      <c r="P102" s="44">
        <v>16</v>
      </c>
      <c r="Q102" s="44">
        <v>703</v>
      </c>
      <c r="R102" s="21">
        <v>-2.4500000000000002</v>
      </c>
      <c r="S102" s="21">
        <v>-11.04</v>
      </c>
      <c r="T102" s="21">
        <v>1.7</v>
      </c>
    </row>
    <row r="103" spans="1:20" s="22" customFormat="1" x14ac:dyDescent="0.25">
      <c r="A103" s="21" t="s">
        <v>24</v>
      </c>
      <c r="B103" s="21">
        <v>10596</v>
      </c>
      <c r="C103" s="21" t="s">
        <v>25</v>
      </c>
      <c r="D103" s="21" t="s">
        <v>22</v>
      </c>
      <c r="E103" s="43">
        <v>0</v>
      </c>
      <c r="F103" s="44">
        <v>50000</v>
      </c>
      <c r="G103" s="44">
        <v>167.76666666666668</v>
      </c>
      <c r="H103" s="44" t="s">
        <v>532</v>
      </c>
      <c r="I103" s="44">
        <v>5125577</v>
      </c>
      <c r="J103" s="44">
        <v>3712124</v>
      </c>
      <c r="K103" s="44">
        <v>12766</v>
      </c>
      <c r="L103" s="44">
        <v>290782042</v>
      </c>
      <c r="M103" s="44">
        <v>11</v>
      </c>
      <c r="N103" s="44">
        <v>59</v>
      </c>
      <c r="O103" s="44">
        <v>531</v>
      </c>
      <c r="P103" s="44">
        <v>41</v>
      </c>
      <c r="Q103" s="44">
        <v>542</v>
      </c>
      <c r="R103" s="21">
        <v>-4.8600000000000003</v>
      </c>
      <c r="S103" s="21">
        <v>-16.54</v>
      </c>
      <c r="T103" s="21">
        <v>-6.08</v>
      </c>
    </row>
    <row r="104" spans="1:20" s="22" customFormat="1" x14ac:dyDescent="0.25">
      <c r="A104" s="21" t="s">
        <v>26</v>
      </c>
      <c r="B104" s="21">
        <v>10600</v>
      </c>
      <c r="C104" s="21" t="s">
        <v>27</v>
      </c>
      <c r="D104" s="21" t="s">
        <v>22</v>
      </c>
      <c r="E104" s="43">
        <v>0</v>
      </c>
      <c r="F104" s="44">
        <v>50000000</v>
      </c>
      <c r="G104" s="44">
        <v>167.66666666666666</v>
      </c>
      <c r="H104" s="44" t="s">
        <v>532</v>
      </c>
      <c r="I104" s="44">
        <v>21000261</v>
      </c>
      <c r="J104" s="44">
        <v>33741281</v>
      </c>
      <c r="K104" s="44">
        <v>11032926</v>
      </c>
      <c r="L104" s="44">
        <v>3058235</v>
      </c>
      <c r="M104" s="44">
        <v>21</v>
      </c>
      <c r="N104" s="44">
        <v>50</v>
      </c>
      <c r="O104" s="44">
        <v>11345</v>
      </c>
      <c r="P104" s="44">
        <v>50</v>
      </c>
      <c r="Q104" s="44">
        <v>11366</v>
      </c>
      <c r="R104" s="21">
        <v>-2.19</v>
      </c>
      <c r="S104" s="21">
        <v>-8.34</v>
      </c>
      <c r="T104" s="21">
        <v>30.02</v>
      </c>
    </row>
    <row r="105" spans="1:20" s="22" customFormat="1" x14ac:dyDescent="0.25">
      <c r="A105" s="21" t="s">
        <v>28</v>
      </c>
      <c r="B105" s="21">
        <v>10616</v>
      </c>
      <c r="C105" s="21" t="s">
        <v>29</v>
      </c>
      <c r="D105" s="21" t="s">
        <v>22</v>
      </c>
      <c r="E105" s="43">
        <v>0</v>
      </c>
      <c r="F105" s="44">
        <v>100000</v>
      </c>
      <c r="G105" s="44">
        <v>164.83333333333334</v>
      </c>
      <c r="H105" s="44" t="s">
        <v>532</v>
      </c>
      <c r="I105" s="44">
        <v>9955855</v>
      </c>
      <c r="J105" s="44">
        <v>7510727</v>
      </c>
      <c r="K105" s="44">
        <v>21142</v>
      </c>
      <c r="L105" s="44">
        <v>355251507</v>
      </c>
      <c r="M105" s="44">
        <v>6</v>
      </c>
      <c r="N105" s="44">
        <v>12</v>
      </c>
      <c r="O105" s="44">
        <v>2163</v>
      </c>
      <c r="P105" s="44">
        <v>88</v>
      </c>
      <c r="Q105" s="44">
        <v>2169</v>
      </c>
      <c r="R105" s="21">
        <v>-1.48</v>
      </c>
      <c r="S105" s="21">
        <v>-9.6</v>
      </c>
      <c r="T105" s="21">
        <v>9.25</v>
      </c>
    </row>
    <row r="106" spans="1:20" s="22" customFormat="1" x14ac:dyDescent="0.25">
      <c r="A106" s="21" t="s">
        <v>33</v>
      </c>
      <c r="B106" s="21">
        <v>10630</v>
      </c>
      <c r="C106" s="21" t="s">
        <v>34</v>
      </c>
      <c r="D106" s="21" t="s">
        <v>22</v>
      </c>
      <c r="E106" s="43">
        <v>0</v>
      </c>
      <c r="F106" s="44">
        <v>500000</v>
      </c>
      <c r="G106" s="44">
        <v>160.23333333333332</v>
      </c>
      <c r="H106" s="44" t="s">
        <v>532</v>
      </c>
      <c r="I106" s="44">
        <v>638468</v>
      </c>
      <c r="J106" s="44">
        <v>463648</v>
      </c>
      <c r="K106" s="44">
        <v>126606</v>
      </c>
      <c r="L106" s="44">
        <v>3662136</v>
      </c>
      <c r="M106" s="44">
        <v>13</v>
      </c>
      <c r="N106" s="44">
        <v>82</v>
      </c>
      <c r="O106" s="44">
        <v>164</v>
      </c>
      <c r="P106" s="44">
        <v>18</v>
      </c>
      <c r="Q106" s="44">
        <v>177</v>
      </c>
      <c r="R106" s="21">
        <v>-0.01</v>
      </c>
      <c r="S106" s="21">
        <v>-9.1300000000000008</v>
      </c>
      <c r="T106" s="21">
        <v>-19.38</v>
      </c>
    </row>
    <row r="107" spans="1:20" s="22" customFormat="1" x14ac:dyDescent="0.25">
      <c r="A107" s="21" t="s">
        <v>37</v>
      </c>
      <c r="B107" s="21">
        <v>10706</v>
      </c>
      <c r="C107" s="21" t="s">
        <v>38</v>
      </c>
      <c r="D107" s="21" t="s">
        <v>22</v>
      </c>
      <c r="E107" s="43">
        <v>0</v>
      </c>
      <c r="F107" s="44">
        <v>5000000</v>
      </c>
      <c r="G107" s="44">
        <v>155.4</v>
      </c>
      <c r="H107" s="44" t="s">
        <v>532</v>
      </c>
      <c r="I107" s="44">
        <v>18550700</v>
      </c>
      <c r="J107" s="44">
        <v>12818050</v>
      </c>
      <c r="K107" s="44">
        <v>2747217</v>
      </c>
      <c r="L107" s="44">
        <v>4665830</v>
      </c>
      <c r="M107" s="44">
        <v>12</v>
      </c>
      <c r="N107" s="44">
        <v>63</v>
      </c>
      <c r="O107" s="44">
        <v>3105</v>
      </c>
      <c r="P107" s="44">
        <v>37</v>
      </c>
      <c r="Q107" s="44">
        <v>3117</v>
      </c>
      <c r="R107" s="21">
        <v>0.42</v>
      </c>
      <c r="S107" s="21">
        <v>-12.68</v>
      </c>
      <c r="T107" s="21">
        <v>-7.31</v>
      </c>
    </row>
    <row r="108" spans="1:20" s="22" customFormat="1" x14ac:dyDescent="0.25">
      <c r="A108" s="21" t="s">
        <v>41</v>
      </c>
      <c r="B108" s="21">
        <v>10719</v>
      </c>
      <c r="C108" s="21" t="s">
        <v>42</v>
      </c>
      <c r="D108" s="21" t="s">
        <v>22</v>
      </c>
      <c r="E108" s="43">
        <v>0</v>
      </c>
      <c r="F108" s="44">
        <v>100000</v>
      </c>
      <c r="G108" s="44">
        <v>153.30000000000001</v>
      </c>
      <c r="H108" s="44" t="s">
        <v>532</v>
      </c>
      <c r="I108" s="44">
        <v>3683595</v>
      </c>
      <c r="J108" s="44">
        <v>2412134</v>
      </c>
      <c r="K108" s="44">
        <v>10039</v>
      </c>
      <c r="L108" s="44">
        <v>240276277</v>
      </c>
      <c r="M108" s="44">
        <v>3</v>
      </c>
      <c r="N108" s="44">
        <v>23</v>
      </c>
      <c r="O108" s="44">
        <v>237</v>
      </c>
      <c r="P108" s="44">
        <v>77</v>
      </c>
      <c r="Q108" s="44">
        <v>240</v>
      </c>
      <c r="R108" s="21">
        <v>-2.04</v>
      </c>
      <c r="S108" s="21">
        <v>-11.27</v>
      </c>
      <c r="T108" s="21">
        <v>-7.67</v>
      </c>
    </row>
    <row r="109" spans="1:20" s="22" customFormat="1" x14ac:dyDescent="0.25">
      <c r="A109" s="21" t="s">
        <v>43</v>
      </c>
      <c r="B109" s="21">
        <v>10743</v>
      </c>
      <c r="C109" s="21" t="s">
        <v>44</v>
      </c>
      <c r="D109" s="21" t="s">
        <v>22</v>
      </c>
      <c r="E109" s="43">
        <v>0</v>
      </c>
      <c r="F109" s="44">
        <v>10000000</v>
      </c>
      <c r="G109" s="44">
        <v>149.03333333333333</v>
      </c>
      <c r="H109" s="44" t="s">
        <v>532</v>
      </c>
      <c r="I109" s="44">
        <v>7965064</v>
      </c>
      <c r="J109" s="44">
        <v>4989337</v>
      </c>
      <c r="K109" s="44">
        <v>4568042</v>
      </c>
      <c r="L109" s="44">
        <v>1092226</v>
      </c>
      <c r="M109" s="44">
        <v>8</v>
      </c>
      <c r="N109" s="44">
        <v>16</v>
      </c>
      <c r="O109" s="44">
        <v>2850</v>
      </c>
      <c r="P109" s="44">
        <v>84</v>
      </c>
      <c r="Q109" s="44">
        <v>2858</v>
      </c>
      <c r="R109" s="21">
        <v>-1.88</v>
      </c>
      <c r="S109" s="21">
        <v>-8.92</v>
      </c>
      <c r="T109" s="21">
        <v>-9.4700000000000006</v>
      </c>
    </row>
    <row r="110" spans="1:20" s="22" customFormat="1" x14ac:dyDescent="0.25">
      <c r="A110" s="21" t="s">
        <v>49</v>
      </c>
      <c r="B110" s="21">
        <v>10753</v>
      </c>
      <c r="C110" s="21" t="s">
        <v>50</v>
      </c>
      <c r="D110" s="21" t="s">
        <v>22</v>
      </c>
      <c r="E110" s="43">
        <v>0</v>
      </c>
      <c r="F110" s="44">
        <v>100000</v>
      </c>
      <c r="G110" s="44">
        <v>146.16666666666666</v>
      </c>
      <c r="H110" s="44" t="s">
        <v>532</v>
      </c>
      <c r="I110" s="44">
        <v>731245</v>
      </c>
      <c r="J110" s="44">
        <v>647766</v>
      </c>
      <c r="K110" s="44">
        <v>26830</v>
      </c>
      <c r="L110" s="44">
        <v>24143359</v>
      </c>
      <c r="M110" s="44">
        <v>7</v>
      </c>
      <c r="N110" s="44">
        <v>37</v>
      </c>
      <c r="O110" s="44">
        <v>554</v>
      </c>
      <c r="P110" s="44">
        <v>63</v>
      </c>
      <c r="Q110" s="44">
        <v>561</v>
      </c>
      <c r="R110" s="21">
        <v>3.05</v>
      </c>
      <c r="S110" s="21">
        <v>-4.7300000000000004</v>
      </c>
      <c r="T110" s="21">
        <v>-6.14</v>
      </c>
    </row>
    <row r="111" spans="1:20" s="22" customFormat="1" x14ac:dyDescent="0.25">
      <c r="A111" s="21" t="s">
        <v>51</v>
      </c>
      <c r="B111" s="21">
        <v>10782</v>
      </c>
      <c r="C111" s="21" t="s">
        <v>52</v>
      </c>
      <c r="D111" s="21" t="s">
        <v>22</v>
      </c>
      <c r="E111" s="43">
        <v>0</v>
      </c>
      <c r="F111" s="44">
        <v>50000</v>
      </c>
      <c r="G111" s="44">
        <v>145.56666666666666</v>
      </c>
      <c r="H111" s="44" t="s">
        <v>532</v>
      </c>
      <c r="I111" s="44">
        <v>1822991</v>
      </c>
      <c r="J111" s="44">
        <v>1051234</v>
      </c>
      <c r="K111" s="44">
        <v>22671</v>
      </c>
      <c r="L111" s="44">
        <v>46369108</v>
      </c>
      <c r="M111" s="44">
        <v>8</v>
      </c>
      <c r="N111" s="44">
        <v>58</v>
      </c>
      <c r="O111" s="44">
        <v>475</v>
      </c>
      <c r="P111" s="44">
        <v>42</v>
      </c>
      <c r="Q111" s="44">
        <v>483</v>
      </c>
      <c r="R111" s="21">
        <v>3.33</v>
      </c>
      <c r="S111" s="21">
        <v>-8.1</v>
      </c>
      <c r="T111" s="21">
        <v>-2.19</v>
      </c>
    </row>
    <row r="112" spans="1:20" s="22" customFormat="1" x14ac:dyDescent="0.25">
      <c r="A112" s="21" t="s">
        <v>54</v>
      </c>
      <c r="B112" s="21">
        <v>10764</v>
      </c>
      <c r="C112" s="21" t="s">
        <v>55</v>
      </c>
      <c r="D112" s="21" t="s">
        <v>22</v>
      </c>
      <c r="E112" s="43">
        <v>0</v>
      </c>
      <c r="F112" s="44">
        <v>10000000</v>
      </c>
      <c r="G112" s="44">
        <v>145.30000000000001</v>
      </c>
      <c r="H112" s="44" t="s">
        <v>532</v>
      </c>
      <c r="I112" s="44">
        <v>1325544</v>
      </c>
      <c r="J112" s="44">
        <v>1799448</v>
      </c>
      <c r="K112" s="44">
        <v>5046742</v>
      </c>
      <c r="L112" s="44">
        <v>356556</v>
      </c>
      <c r="M112" s="44">
        <v>9</v>
      </c>
      <c r="N112" s="44">
        <v>99</v>
      </c>
      <c r="O112" s="44">
        <v>116</v>
      </c>
      <c r="P112" s="44">
        <v>1</v>
      </c>
      <c r="Q112" s="44">
        <v>125</v>
      </c>
      <c r="R112" s="21">
        <v>-2.5099999999999998</v>
      </c>
      <c r="S112" s="21">
        <v>-12.4</v>
      </c>
      <c r="T112" s="21">
        <v>-3.25</v>
      </c>
    </row>
    <row r="113" spans="1:20" s="22" customFormat="1" x14ac:dyDescent="0.25">
      <c r="A113" s="21" t="s">
        <v>57</v>
      </c>
      <c r="B113" s="21">
        <v>10771</v>
      </c>
      <c r="C113" s="21" t="s">
        <v>58</v>
      </c>
      <c r="D113" s="21" t="s">
        <v>22</v>
      </c>
      <c r="E113" s="43">
        <v>0</v>
      </c>
      <c r="F113" s="44">
        <v>5000000</v>
      </c>
      <c r="G113" s="44">
        <v>145.23333333333332</v>
      </c>
      <c r="H113" s="44" t="s">
        <v>532</v>
      </c>
      <c r="I113" s="44">
        <v>1104555</v>
      </c>
      <c r="J113" s="44">
        <v>737697</v>
      </c>
      <c r="K113" s="44">
        <v>1206590</v>
      </c>
      <c r="L113" s="44">
        <v>611389</v>
      </c>
      <c r="M113" s="44">
        <v>5</v>
      </c>
      <c r="N113" s="44">
        <v>77</v>
      </c>
      <c r="O113" s="44">
        <v>101</v>
      </c>
      <c r="P113" s="44">
        <v>23</v>
      </c>
      <c r="Q113" s="44">
        <v>106</v>
      </c>
      <c r="R113" s="21">
        <v>-1.3</v>
      </c>
      <c r="S113" s="21">
        <v>-10.71</v>
      </c>
      <c r="T113" s="21">
        <v>-8.74</v>
      </c>
    </row>
    <row r="114" spans="1:20" s="22" customFormat="1" x14ac:dyDescent="0.25">
      <c r="A114" s="21" t="s">
        <v>64</v>
      </c>
      <c r="B114" s="21">
        <v>10781</v>
      </c>
      <c r="C114" s="21" t="s">
        <v>65</v>
      </c>
      <c r="D114" s="21" t="s">
        <v>22</v>
      </c>
      <c r="E114" s="43">
        <v>0</v>
      </c>
      <c r="F114" s="44">
        <v>40000000</v>
      </c>
      <c r="G114" s="44">
        <v>141.5</v>
      </c>
      <c r="H114" s="44" t="s">
        <v>532</v>
      </c>
      <c r="I114" s="44">
        <v>5928345</v>
      </c>
      <c r="J114" s="44">
        <v>4096732</v>
      </c>
      <c r="K114" s="44">
        <v>7340917</v>
      </c>
      <c r="L114" s="44">
        <v>558068</v>
      </c>
      <c r="M114" s="44">
        <v>7</v>
      </c>
      <c r="N114" s="44">
        <v>50</v>
      </c>
      <c r="O114" s="44">
        <v>1802</v>
      </c>
      <c r="P114" s="44">
        <v>50</v>
      </c>
      <c r="Q114" s="44">
        <v>1809</v>
      </c>
      <c r="R114" s="21">
        <v>-1.52</v>
      </c>
      <c r="S114" s="21">
        <v>-11.03</v>
      </c>
      <c r="T114" s="21">
        <v>-8.81</v>
      </c>
    </row>
    <row r="115" spans="1:20" s="22" customFormat="1" x14ac:dyDescent="0.25">
      <c r="A115" s="21" t="s">
        <v>68</v>
      </c>
      <c r="B115" s="21">
        <v>10789</v>
      </c>
      <c r="C115" s="21" t="s">
        <v>69</v>
      </c>
      <c r="D115" s="21" t="s">
        <v>22</v>
      </c>
      <c r="E115" s="43">
        <v>0</v>
      </c>
      <c r="F115" s="44">
        <v>200000</v>
      </c>
      <c r="G115" s="44">
        <v>140.19999999999999</v>
      </c>
      <c r="H115" s="44" t="s">
        <v>532</v>
      </c>
      <c r="I115" s="44">
        <v>1431729</v>
      </c>
      <c r="J115" s="44">
        <v>1535379</v>
      </c>
      <c r="K115" s="44">
        <v>15614</v>
      </c>
      <c r="L115" s="44">
        <v>98333496</v>
      </c>
      <c r="M115" s="44">
        <v>8</v>
      </c>
      <c r="N115" s="44">
        <v>26</v>
      </c>
      <c r="O115" s="44">
        <v>215</v>
      </c>
      <c r="P115" s="44">
        <v>74</v>
      </c>
      <c r="Q115" s="44">
        <v>223</v>
      </c>
      <c r="R115" s="21">
        <v>-3.34</v>
      </c>
      <c r="S115" s="21">
        <v>-5.77</v>
      </c>
      <c r="T115" s="21">
        <v>10.89</v>
      </c>
    </row>
    <row r="116" spans="1:20" s="22" customFormat="1" x14ac:dyDescent="0.25">
      <c r="A116" s="21" t="s">
        <v>70</v>
      </c>
      <c r="B116" s="21">
        <v>10787</v>
      </c>
      <c r="C116" s="21" t="s">
        <v>71</v>
      </c>
      <c r="D116" s="21" t="s">
        <v>22</v>
      </c>
      <c r="E116" s="43">
        <v>0</v>
      </c>
      <c r="F116" s="44">
        <v>100000000</v>
      </c>
      <c r="G116" s="44">
        <v>138.26666666666668</v>
      </c>
      <c r="H116" s="44" t="s">
        <v>532</v>
      </c>
      <c r="I116" s="44">
        <v>9465180</v>
      </c>
      <c r="J116" s="44">
        <v>5029324</v>
      </c>
      <c r="K116" s="44">
        <v>6130642</v>
      </c>
      <c r="L116" s="44">
        <v>820358</v>
      </c>
      <c r="M116" s="44">
        <v>14</v>
      </c>
      <c r="N116" s="44">
        <v>47</v>
      </c>
      <c r="O116" s="44">
        <v>3914</v>
      </c>
      <c r="P116" s="44">
        <v>53</v>
      </c>
      <c r="Q116" s="44">
        <v>3928</v>
      </c>
      <c r="R116" s="21">
        <v>0.64</v>
      </c>
      <c r="S116" s="21">
        <v>-7.37</v>
      </c>
      <c r="T116" s="21">
        <v>2.61</v>
      </c>
    </row>
    <row r="117" spans="1:20" s="22" customFormat="1" x14ac:dyDescent="0.25">
      <c r="A117" s="21" t="s">
        <v>72</v>
      </c>
      <c r="B117" s="21">
        <v>10801</v>
      </c>
      <c r="C117" s="21" t="s">
        <v>73</v>
      </c>
      <c r="D117" s="21" t="s">
        <v>22</v>
      </c>
      <c r="E117" s="43">
        <v>0</v>
      </c>
      <c r="F117" s="44">
        <v>500000</v>
      </c>
      <c r="G117" s="44">
        <v>136.63333333333333</v>
      </c>
      <c r="H117" s="44" t="s">
        <v>532</v>
      </c>
      <c r="I117" s="44">
        <v>1236977</v>
      </c>
      <c r="J117" s="44">
        <v>1140733</v>
      </c>
      <c r="K117" s="44">
        <v>181703</v>
      </c>
      <c r="L117" s="44">
        <v>6278008</v>
      </c>
      <c r="M117" s="44">
        <v>12</v>
      </c>
      <c r="N117" s="44">
        <v>77</v>
      </c>
      <c r="O117" s="44">
        <v>404</v>
      </c>
      <c r="P117" s="44">
        <v>23</v>
      </c>
      <c r="Q117" s="44">
        <v>416</v>
      </c>
      <c r="R117" s="21">
        <v>-0.4</v>
      </c>
      <c r="S117" s="21">
        <v>-12.15</v>
      </c>
      <c r="T117" s="21">
        <v>7.92</v>
      </c>
    </row>
    <row r="118" spans="1:20" s="22" customFormat="1" x14ac:dyDescent="0.25">
      <c r="A118" s="21" t="s">
        <v>74</v>
      </c>
      <c r="B118" s="21">
        <v>10825</v>
      </c>
      <c r="C118" s="21" t="s">
        <v>75</v>
      </c>
      <c r="D118" s="21" t="s">
        <v>22</v>
      </c>
      <c r="E118" s="43">
        <v>0</v>
      </c>
      <c r="F118" s="44">
        <v>15000000</v>
      </c>
      <c r="G118" s="44">
        <v>134.56666666666666</v>
      </c>
      <c r="H118" s="44" t="s">
        <v>532</v>
      </c>
      <c r="I118" s="44">
        <v>284234</v>
      </c>
      <c r="J118" s="44">
        <v>359672</v>
      </c>
      <c r="K118" s="44">
        <v>668828</v>
      </c>
      <c r="L118" s="44">
        <v>537764</v>
      </c>
      <c r="M118" s="44">
        <v>7</v>
      </c>
      <c r="N118" s="44">
        <v>82</v>
      </c>
      <c r="O118" s="44">
        <v>72</v>
      </c>
      <c r="P118" s="44">
        <v>18</v>
      </c>
      <c r="Q118" s="44">
        <v>79</v>
      </c>
      <c r="R118" s="21">
        <v>-1.24</v>
      </c>
      <c r="S118" s="21">
        <v>-10.34</v>
      </c>
      <c r="T118" s="21">
        <v>2.4500000000000002</v>
      </c>
    </row>
    <row r="119" spans="1:20" s="22" customFormat="1" x14ac:dyDescent="0.25">
      <c r="A119" s="21" t="s">
        <v>76</v>
      </c>
      <c r="B119" s="21">
        <v>10830</v>
      </c>
      <c r="C119" s="21" t="s">
        <v>77</v>
      </c>
      <c r="D119" s="21" t="s">
        <v>22</v>
      </c>
      <c r="E119" s="43">
        <v>0</v>
      </c>
      <c r="F119" s="44">
        <v>10000000</v>
      </c>
      <c r="G119" s="44">
        <v>133.73333333333332</v>
      </c>
      <c r="H119" s="44" t="s">
        <v>532</v>
      </c>
      <c r="I119" s="44">
        <v>1850640</v>
      </c>
      <c r="J119" s="44">
        <v>1381796</v>
      </c>
      <c r="K119" s="44">
        <v>34629309</v>
      </c>
      <c r="L119" s="44">
        <v>39902</v>
      </c>
      <c r="M119" s="44">
        <v>6</v>
      </c>
      <c r="N119" s="44">
        <v>13</v>
      </c>
      <c r="O119" s="44">
        <v>1934</v>
      </c>
      <c r="P119" s="44">
        <v>87</v>
      </c>
      <c r="Q119" s="44">
        <v>1940</v>
      </c>
      <c r="R119" s="21">
        <v>-2.75</v>
      </c>
      <c r="S119" s="21">
        <v>-12.92</v>
      </c>
      <c r="T119" s="21">
        <v>6.26</v>
      </c>
    </row>
    <row r="120" spans="1:20" s="22" customFormat="1" x14ac:dyDescent="0.25">
      <c r="A120" s="21" t="s">
        <v>78</v>
      </c>
      <c r="B120" s="21">
        <v>10835</v>
      </c>
      <c r="C120" s="21" t="s">
        <v>79</v>
      </c>
      <c r="D120" s="21" t="s">
        <v>22</v>
      </c>
      <c r="E120" s="43">
        <v>0</v>
      </c>
      <c r="F120" s="44">
        <v>500000</v>
      </c>
      <c r="G120" s="44">
        <v>133.13333333333333</v>
      </c>
      <c r="H120" s="44" t="s">
        <v>532</v>
      </c>
      <c r="I120" s="44">
        <v>2184551</v>
      </c>
      <c r="J120" s="44">
        <v>2505095</v>
      </c>
      <c r="K120" s="44">
        <v>79733</v>
      </c>
      <c r="L120" s="44">
        <v>31418549</v>
      </c>
      <c r="M120" s="44">
        <v>10</v>
      </c>
      <c r="N120" s="44">
        <v>87</v>
      </c>
      <c r="O120" s="44">
        <v>220</v>
      </c>
      <c r="P120" s="44">
        <v>13</v>
      </c>
      <c r="Q120" s="44">
        <v>230</v>
      </c>
      <c r="R120" s="21">
        <v>1.03</v>
      </c>
      <c r="S120" s="21">
        <v>-8.0399999999999991</v>
      </c>
      <c r="T120" s="21">
        <v>10.58</v>
      </c>
    </row>
    <row r="121" spans="1:20" s="22" customFormat="1" x14ac:dyDescent="0.25">
      <c r="A121" s="21" t="s">
        <v>84</v>
      </c>
      <c r="B121" s="21">
        <v>10843</v>
      </c>
      <c r="C121" s="21" t="s">
        <v>85</v>
      </c>
      <c r="D121" s="21" t="s">
        <v>22</v>
      </c>
      <c r="E121" s="43">
        <v>0</v>
      </c>
      <c r="F121" s="44">
        <v>500000</v>
      </c>
      <c r="G121" s="44">
        <v>132.03333333333333</v>
      </c>
      <c r="H121" s="44" t="s">
        <v>532</v>
      </c>
      <c r="I121" s="44">
        <v>1442832</v>
      </c>
      <c r="J121" s="44">
        <v>1500218</v>
      </c>
      <c r="K121" s="44">
        <v>60525</v>
      </c>
      <c r="L121" s="44">
        <v>24786757</v>
      </c>
      <c r="M121" s="44">
        <v>5</v>
      </c>
      <c r="N121" s="44">
        <v>74</v>
      </c>
      <c r="O121" s="44">
        <v>512</v>
      </c>
      <c r="P121" s="44">
        <v>26</v>
      </c>
      <c r="Q121" s="44">
        <v>517</v>
      </c>
      <c r="R121" s="21">
        <v>-0.98</v>
      </c>
      <c r="S121" s="21">
        <v>-9.34</v>
      </c>
      <c r="T121" s="21">
        <v>-4.22</v>
      </c>
    </row>
    <row r="122" spans="1:20" s="22" customFormat="1" x14ac:dyDescent="0.25">
      <c r="A122" s="21" t="s">
        <v>86</v>
      </c>
      <c r="B122" s="21">
        <v>10851</v>
      </c>
      <c r="C122" s="21" t="s">
        <v>87</v>
      </c>
      <c r="D122" s="21" t="s">
        <v>22</v>
      </c>
      <c r="E122" s="43">
        <v>0</v>
      </c>
      <c r="F122" s="44">
        <v>300000000</v>
      </c>
      <c r="G122" s="44">
        <v>131.93333333333334</v>
      </c>
      <c r="H122" s="44" t="s">
        <v>532</v>
      </c>
      <c r="I122" s="44">
        <v>27419307</v>
      </c>
      <c r="J122" s="44">
        <v>26708771</v>
      </c>
      <c r="K122" s="44">
        <v>45264858</v>
      </c>
      <c r="L122" s="44">
        <v>590055</v>
      </c>
      <c r="M122" s="44">
        <v>16</v>
      </c>
      <c r="N122" s="44">
        <v>61</v>
      </c>
      <c r="O122" s="44">
        <v>9908</v>
      </c>
      <c r="P122" s="44">
        <v>38</v>
      </c>
      <c r="Q122" s="44">
        <v>9924</v>
      </c>
      <c r="R122" s="21">
        <v>-1.73</v>
      </c>
      <c r="S122" s="21">
        <v>-10.81</v>
      </c>
      <c r="T122" s="21">
        <v>9.15</v>
      </c>
    </row>
    <row r="123" spans="1:20" s="22" customFormat="1" x14ac:dyDescent="0.25">
      <c r="A123" s="21" t="s">
        <v>88</v>
      </c>
      <c r="B123" s="21">
        <v>10855</v>
      </c>
      <c r="C123" s="21" t="s">
        <v>89</v>
      </c>
      <c r="D123" s="21" t="s">
        <v>22</v>
      </c>
      <c r="E123" s="43">
        <v>0</v>
      </c>
      <c r="F123" s="44">
        <v>1500000</v>
      </c>
      <c r="G123" s="44">
        <v>131.5</v>
      </c>
      <c r="H123" s="44" t="s">
        <v>532</v>
      </c>
      <c r="I123" s="44">
        <v>7904138</v>
      </c>
      <c r="J123" s="44">
        <v>5614582</v>
      </c>
      <c r="K123" s="44">
        <v>250279</v>
      </c>
      <c r="L123" s="44">
        <v>22433290</v>
      </c>
      <c r="M123" s="44">
        <v>9</v>
      </c>
      <c r="N123" s="44">
        <v>47</v>
      </c>
      <c r="O123" s="44">
        <v>4807</v>
      </c>
      <c r="P123" s="44">
        <v>53</v>
      </c>
      <c r="Q123" s="44">
        <v>4816</v>
      </c>
      <c r="R123" s="21">
        <v>3.45</v>
      </c>
      <c r="S123" s="21">
        <v>-6.06</v>
      </c>
      <c r="T123" s="21">
        <v>-7.25</v>
      </c>
    </row>
    <row r="124" spans="1:20" s="22" customFormat="1" x14ac:dyDescent="0.25">
      <c r="A124" s="21" t="s">
        <v>90</v>
      </c>
      <c r="B124" s="21">
        <v>10864</v>
      </c>
      <c r="C124" s="21" t="s">
        <v>91</v>
      </c>
      <c r="D124" s="21" t="s">
        <v>22</v>
      </c>
      <c r="E124" s="43">
        <v>0</v>
      </c>
      <c r="F124" s="44">
        <v>5000000</v>
      </c>
      <c r="G124" s="44">
        <v>131.13333333333333</v>
      </c>
      <c r="H124" s="44" t="s">
        <v>532</v>
      </c>
      <c r="I124" s="44">
        <v>917848</v>
      </c>
      <c r="J124" s="44">
        <v>525263</v>
      </c>
      <c r="K124" s="44">
        <v>963895</v>
      </c>
      <c r="L124" s="44">
        <v>544938</v>
      </c>
      <c r="M124" s="44">
        <v>4</v>
      </c>
      <c r="N124" s="44">
        <v>12</v>
      </c>
      <c r="O124" s="44">
        <v>266</v>
      </c>
      <c r="P124" s="44">
        <v>88</v>
      </c>
      <c r="Q124" s="44">
        <v>270</v>
      </c>
      <c r="R124" s="21">
        <v>2.21</v>
      </c>
      <c r="S124" s="21">
        <v>-5.0599999999999996</v>
      </c>
      <c r="T124" s="21">
        <v>-6.89</v>
      </c>
    </row>
    <row r="125" spans="1:20" s="22" customFormat="1" x14ac:dyDescent="0.25">
      <c r="A125" s="21" t="s">
        <v>92</v>
      </c>
      <c r="B125" s="21">
        <v>10869</v>
      </c>
      <c r="C125" s="21" t="s">
        <v>93</v>
      </c>
      <c r="D125" s="21" t="s">
        <v>22</v>
      </c>
      <c r="E125" s="43">
        <v>0</v>
      </c>
      <c r="F125" s="44">
        <v>500000</v>
      </c>
      <c r="G125" s="44">
        <v>130.13333333333333</v>
      </c>
      <c r="H125" s="44" t="s">
        <v>532</v>
      </c>
      <c r="I125" s="44">
        <v>1026617</v>
      </c>
      <c r="J125" s="44">
        <v>551391</v>
      </c>
      <c r="K125" s="44">
        <v>30578</v>
      </c>
      <c r="L125" s="44">
        <v>18032283</v>
      </c>
      <c r="M125" s="44">
        <v>6</v>
      </c>
      <c r="N125" s="44">
        <v>71</v>
      </c>
      <c r="O125" s="44">
        <v>412</v>
      </c>
      <c r="P125" s="44">
        <v>29</v>
      </c>
      <c r="Q125" s="44">
        <v>418</v>
      </c>
      <c r="R125" s="21">
        <v>-1.3</v>
      </c>
      <c r="S125" s="21">
        <v>-10.81</v>
      </c>
      <c r="T125" s="21">
        <v>-30.76</v>
      </c>
    </row>
    <row r="126" spans="1:20" s="22" customFormat="1" x14ac:dyDescent="0.25">
      <c r="A126" s="21" t="s">
        <v>94</v>
      </c>
      <c r="B126" s="21">
        <v>10872</v>
      </c>
      <c r="C126" s="21" t="s">
        <v>95</v>
      </c>
      <c r="D126" s="21" t="s">
        <v>22</v>
      </c>
      <c r="E126" s="43">
        <v>0</v>
      </c>
      <c r="F126" s="44">
        <v>50000000</v>
      </c>
      <c r="G126" s="44">
        <v>129.86666666666667</v>
      </c>
      <c r="H126" s="44" t="s">
        <v>532</v>
      </c>
      <c r="I126" s="44">
        <v>2516244</v>
      </c>
      <c r="J126" s="44">
        <v>1747358</v>
      </c>
      <c r="K126" s="44">
        <v>78879</v>
      </c>
      <c r="L126" s="44">
        <v>22152381</v>
      </c>
      <c r="M126" s="44">
        <v>7</v>
      </c>
      <c r="N126" s="44">
        <v>39</v>
      </c>
      <c r="O126" s="44">
        <v>2484</v>
      </c>
      <c r="P126" s="44">
        <v>61</v>
      </c>
      <c r="Q126" s="44">
        <v>2491</v>
      </c>
      <c r="R126" s="21">
        <v>1.41</v>
      </c>
      <c r="S126" s="21">
        <v>-6.85</v>
      </c>
      <c r="T126" s="21">
        <v>5.44</v>
      </c>
    </row>
    <row r="127" spans="1:20" s="22" customFormat="1" x14ac:dyDescent="0.25">
      <c r="A127" s="21" t="s">
        <v>104</v>
      </c>
      <c r="B127" s="21">
        <v>10896</v>
      </c>
      <c r="C127" s="21" t="s">
        <v>105</v>
      </c>
      <c r="D127" s="21" t="s">
        <v>22</v>
      </c>
      <c r="E127" s="43">
        <v>0</v>
      </c>
      <c r="F127" s="44">
        <v>1000000</v>
      </c>
      <c r="G127" s="44">
        <v>128.03333333333333</v>
      </c>
      <c r="H127" s="44" t="s">
        <v>532</v>
      </c>
      <c r="I127" s="44">
        <v>3237570</v>
      </c>
      <c r="J127" s="44">
        <v>2383720</v>
      </c>
      <c r="K127" s="44">
        <v>527063</v>
      </c>
      <c r="L127" s="44">
        <v>4522646</v>
      </c>
      <c r="M127" s="44">
        <v>11</v>
      </c>
      <c r="N127" s="44">
        <v>75</v>
      </c>
      <c r="O127" s="44">
        <v>802</v>
      </c>
      <c r="P127" s="44">
        <v>25</v>
      </c>
      <c r="Q127" s="44">
        <v>813</v>
      </c>
      <c r="R127" s="21">
        <v>0.78</v>
      </c>
      <c r="S127" s="21">
        <v>-8.8800000000000008</v>
      </c>
      <c r="T127" s="21">
        <v>-5.03</v>
      </c>
    </row>
    <row r="128" spans="1:20" s="22" customFormat="1" x14ac:dyDescent="0.25">
      <c r="A128" s="21" t="s">
        <v>126</v>
      </c>
      <c r="B128" s="21">
        <v>11055</v>
      </c>
      <c r="C128" s="21" t="s">
        <v>127</v>
      </c>
      <c r="D128" s="21" t="s">
        <v>22</v>
      </c>
      <c r="E128" s="43">
        <v>0</v>
      </c>
      <c r="F128" s="44">
        <v>20000000</v>
      </c>
      <c r="G128" s="44">
        <v>118.63333333333334</v>
      </c>
      <c r="H128" s="44" t="s">
        <v>532</v>
      </c>
      <c r="I128" s="44">
        <v>3428095</v>
      </c>
      <c r="J128" s="44">
        <v>1984235</v>
      </c>
      <c r="K128" s="44">
        <v>5006521</v>
      </c>
      <c r="L128" s="44">
        <v>396330</v>
      </c>
      <c r="M128" s="44">
        <v>9</v>
      </c>
      <c r="N128" s="44">
        <v>43</v>
      </c>
      <c r="O128" s="44">
        <v>1518</v>
      </c>
      <c r="P128" s="44">
        <v>57</v>
      </c>
      <c r="Q128" s="44">
        <v>1527</v>
      </c>
      <c r="R128" s="21">
        <v>-2.66</v>
      </c>
      <c r="S128" s="21">
        <v>-14.18</v>
      </c>
      <c r="T128" s="21">
        <v>-18.440000000000001</v>
      </c>
    </row>
    <row r="129" spans="1:20" s="22" customFormat="1" x14ac:dyDescent="0.25">
      <c r="A129" s="21" t="s">
        <v>130</v>
      </c>
      <c r="B129" s="21">
        <v>11087</v>
      </c>
      <c r="C129" s="21" t="s">
        <v>131</v>
      </c>
      <c r="D129" s="21" t="s">
        <v>22</v>
      </c>
      <c r="E129" s="43">
        <v>0</v>
      </c>
      <c r="F129" s="44">
        <v>50000000</v>
      </c>
      <c r="G129" s="44">
        <v>115.2</v>
      </c>
      <c r="H129" s="44" t="s">
        <v>532</v>
      </c>
      <c r="I129" s="44">
        <v>935339</v>
      </c>
      <c r="J129" s="44">
        <v>1372570</v>
      </c>
      <c r="K129" s="44">
        <v>1708829</v>
      </c>
      <c r="L129" s="44">
        <v>803222</v>
      </c>
      <c r="M129" s="44">
        <v>7</v>
      </c>
      <c r="N129" s="44">
        <v>21</v>
      </c>
      <c r="O129" s="44">
        <v>1322</v>
      </c>
      <c r="P129" s="44">
        <v>79</v>
      </c>
      <c r="Q129" s="44">
        <v>1329</v>
      </c>
      <c r="R129" s="21">
        <v>-1.9</v>
      </c>
      <c r="S129" s="21">
        <v>-10.82</v>
      </c>
      <c r="T129" s="21">
        <v>6.04</v>
      </c>
    </row>
    <row r="130" spans="1:20" s="22" customFormat="1" x14ac:dyDescent="0.25">
      <c r="A130" s="21" t="s">
        <v>137</v>
      </c>
      <c r="B130" s="21">
        <v>11095</v>
      </c>
      <c r="C130" s="21" t="s">
        <v>138</v>
      </c>
      <c r="D130" s="21" t="s">
        <v>22</v>
      </c>
      <c r="E130" s="43">
        <v>0</v>
      </c>
      <c r="F130" s="44">
        <v>10000000</v>
      </c>
      <c r="G130" s="44">
        <v>114</v>
      </c>
      <c r="H130" s="44" t="s">
        <v>532</v>
      </c>
      <c r="I130" s="44">
        <v>2200678</v>
      </c>
      <c r="J130" s="44">
        <v>2026411</v>
      </c>
      <c r="K130" s="44">
        <v>4018327</v>
      </c>
      <c r="L130" s="44">
        <v>504292</v>
      </c>
      <c r="M130" s="44">
        <v>13</v>
      </c>
      <c r="N130" s="44">
        <v>69</v>
      </c>
      <c r="O130" s="44">
        <v>2024</v>
      </c>
      <c r="P130" s="44">
        <v>31</v>
      </c>
      <c r="Q130" s="44">
        <v>2037</v>
      </c>
      <c r="R130" s="21">
        <v>-2.13</v>
      </c>
      <c r="S130" s="21">
        <v>-10.35</v>
      </c>
      <c r="T130" s="21">
        <v>3.52</v>
      </c>
    </row>
    <row r="131" spans="1:20" s="22" customFormat="1" x14ac:dyDescent="0.25">
      <c r="A131" s="21" t="s">
        <v>141</v>
      </c>
      <c r="B131" s="21">
        <v>11099</v>
      </c>
      <c r="C131" s="21" t="s">
        <v>142</v>
      </c>
      <c r="D131" s="21" t="s">
        <v>22</v>
      </c>
      <c r="E131" s="43">
        <v>0</v>
      </c>
      <c r="F131" s="44">
        <v>5000000</v>
      </c>
      <c r="G131" s="44">
        <v>113.56666666666666</v>
      </c>
      <c r="H131" s="44" t="s">
        <v>532</v>
      </c>
      <c r="I131" s="44">
        <v>11328554</v>
      </c>
      <c r="J131" s="44">
        <v>6767576</v>
      </c>
      <c r="K131" s="44">
        <v>1711712</v>
      </c>
      <c r="L131" s="44">
        <v>3953688</v>
      </c>
      <c r="M131" s="44">
        <v>7</v>
      </c>
      <c r="N131" s="44">
        <v>33</v>
      </c>
      <c r="O131" s="44">
        <v>9167</v>
      </c>
      <c r="P131" s="44">
        <v>67</v>
      </c>
      <c r="Q131" s="44">
        <v>9174</v>
      </c>
      <c r="R131" s="21">
        <v>-1.1499999999999999</v>
      </c>
      <c r="S131" s="21">
        <v>-9.66</v>
      </c>
      <c r="T131" s="21">
        <v>-7.87</v>
      </c>
    </row>
    <row r="132" spans="1:20" s="22" customFormat="1" x14ac:dyDescent="0.25">
      <c r="A132" s="21" t="s">
        <v>145</v>
      </c>
      <c r="B132" s="21">
        <v>11132</v>
      </c>
      <c r="C132" s="21" t="s">
        <v>146</v>
      </c>
      <c r="D132" s="21" t="s">
        <v>22</v>
      </c>
      <c r="E132" s="43">
        <v>0</v>
      </c>
      <c r="F132" s="44">
        <v>1000000000</v>
      </c>
      <c r="G132" s="44">
        <v>109.2</v>
      </c>
      <c r="H132" s="44" t="s">
        <v>532</v>
      </c>
      <c r="I132" s="44">
        <v>19795222</v>
      </c>
      <c r="J132" s="44">
        <v>17079232</v>
      </c>
      <c r="K132" s="44">
        <v>82958279</v>
      </c>
      <c r="L132" s="44">
        <v>205877</v>
      </c>
      <c r="M132" s="44">
        <v>18</v>
      </c>
      <c r="N132" s="44">
        <v>56</v>
      </c>
      <c r="O132" s="44">
        <v>9804</v>
      </c>
      <c r="P132" s="44">
        <v>44</v>
      </c>
      <c r="Q132" s="44">
        <v>9822</v>
      </c>
      <c r="R132" s="21">
        <v>-1.93</v>
      </c>
      <c r="S132" s="21">
        <v>-8.86</v>
      </c>
      <c r="T132" s="21">
        <v>6.45</v>
      </c>
    </row>
    <row r="133" spans="1:20" s="22" customFormat="1" x14ac:dyDescent="0.25">
      <c r="A133" s="21" t="s">
        <v>147</v>
      </c>
      <c r="B133" s="21">
        <v>11141</v>
      </c>
      <c r="C133" s="21" t="s">
        <v>148</v>
      </c>
      <c r="D133" s="21" t="s">
        <v>22</v>
      </c>
      <c r="E133" s="43">
        <v>0</v>
      </c>
      <c r="F133" s="44">
        <v>100000</v>
      </c>
      <c r="G133" s="44">
        <v>108.83333333333333</v>
      </c>
      <c r="H133" s="44" t="s">
        <v>532</v>
      </c>
      <c r="I133" s="44">
        <v>715353</v>
      </c>
      <c r="J133" s="44">
        <v>524377</v>
      </c>
      <c r="K133" s="44">
        <v>25127</v>
      </c>
      <c r="L133" s="44">
        <v>20869060</v>
      </c>
      <c r="M133" s="44">
        <v>5</v>
      </c>
      <c r="N133" s="44">
        <v>62</v>
      </c>
      <c r="O133" s="44">
        <v>321</v>
      </c>
      <c r="P133" s="44">
        <v>38</v>
      </c>
      <c r="Q133" s="44">
        <v>326</v>
      </c>
      <c r="R133" s="21">
        <v>-0.8</v>
      </c>
      <c r="S133" s="21">
        <v>-8.91</v>
      </c>
      <c r="T133" s="21">
        <v>-7.85</v>
      </c>
    </row>
    <row r="134" spans="1:20" s="22" customFormat="1" x14ac:dyDescent="0.25">
      <c r="A134" s="21" t="s">
        <v>155</v>
      </c>
      <c r="B134" s="21">
        <v>11149</v>
      </c>
      <c r="C134" s="21" t="s">
        <v>156</v>
      </c>
      <c r="D134" s="21" t="s">
        <v>22</v>
      </c>
      <c r="E134" s="43">
        <v>0</v>
      </c>
      <c r="F134" s="44">
        <v>200000</v>
      </c>
      <c r="G134" s="44">
        <v>105.86666666666666</v>
      </c>
      <c r="H134" s="44" t="s">
        <v>532</v>
      </c>
      <c r="I134" s="44">
        <v>1380682</v>
      </c>
      <c r="J134" s="44">
        <v>1349586</v>
      </c>
      <c r="K134" s="44">
        <v>88607</v>
      </c>
      <c r="L134" s="44">
        <v>15231140</v>
      </c>
      <c r="M134" s="44">
        <v>13</v>
      </c>
      <c r="N134" s="44">
        <v>80</v>
      </c>
      <c r="O134" s="44">
        <v>615</v>
      </c>
      <c r="P134" s="44">
        <v>20</v>
      </c>
      <c r="Q134" s="44">
        <v>628</v>
      </c>
      <c r="R134" s="21">
        <v>0.05</v>
      </c>
      <c r="S134" s="21">
        <v>-10.41</v>
      </c>
      <c r="T134" s="21">
        <v>-2.77</v>
      </c>
    </row>
    <row r="135" spans="1:20" s="22" customFormat="1" x14ac:dyDescent="0.25">
      <c r="A135" s="21" t="s">
        <v>161</v>
      </c>
      <c r="B135" s="21">
        <v>11173</v>
      </c>
      <c r="C135" s="21" t="s">
        <v>162</v>
      </c>
      <c r="D135" s="21" t="s">
        <v>22</v>
      </c>
      <c r="E135" s="43">
        <v>0</v>
      </c>
      <c r="F135" s="44">
        <v>200000</v>
      </c>
      <c r="G135" s="44">
        <v>104.66666666666667</v>
      </c>
      <c r="H135" s="44" t="s">
        <v>532</v>
      </c>
      <c r="I135" s="44">
        <v>1084138</v>
      </c>
      <c r="J135" s="44">
        <v>1071091</v>
      </c>
      <c r="K135" s="44">
        <v>65185</v>
      </c>
      <c r="L135" s="44">
        <v>16431550</v>
      </c>
      <c r="M135" s="44">
        <v>9</v>
      </c>
      <c r="N135" s="44">
        <v>96</v>
      </c>
      <c r="O135" s="44">
        <v>110</v>
      </c>
      <c r="P135" s="44">
        <v>4</v>
      </c>
      <c r="Q135" s="44">
        <v>119</v>
      </c>
      <c r="R135" s="21">
        <v>-4.78</v>
      </c>
      <c r="S135" s="21">
        <v>-17.350000000000001</v>
      </c>
      <c r="T135" s="21">
        <v>0.49</v>
      </c>
    </row>
    <row r="136" spans="1:20" s="22" customFormat="1" x14ac:dyDescent="0.25">
      <c r="A136" s="21" t="s">
        <v>169</v>
      </c>
      <c r="B136" s="21">
        <v>11182</v>
      </c>
      <c r="C136" s="21" t="s">
        <v>170</v>
      </c>
      <c r="D136" s="21" t="s">
        <v>22</v>
      </c>
      <c r="E136" s="43">
        <v>0</v>
      </c>
      <c r="F136" s="44">
        <v>75000000</v>
      </c>
      <c r="G136" s="44">
        <v>101.5</v>
      </c>
      <c r="H136" s="44" t="s">
        <v>532</v>
      </c>
      <c r="I136" s="44">
        <v>5818350</v>
      </c>
      <c r="J136" s="44">
        <v>4022421</v>
      </c>
      <c r="K136" s="44">
        <v>19260937</v>
      </c>
      <c r="L136" s="44">
        <v>208838</v>
      </c>
      <c r="M136" s="44">
        <v>11</v>
      </c>
      <c r="N136" s="44">
        <v>52</v>
      </c>
      <c r="O136" s="44">
        <v>1579</v>
      </c>
      <c r="P136" s="44">
        <v>48</v>
      </c>
      <c r="Q136" s="44">
        <v>1590</v>
      </c>
      <c r="R136" s="21">
        <v>-3.26</v>
      </c>
      <c r="S136" s="21">
        <v>-16.03</v>
      </c>
      <c r="T136" s="21">
        <v>-4.6900000000000004</v>
      </c>
    </row>
    <row r="137" spans="1:20" s="22" customFormat="1" x14ac:dyDescent="0.25">
      <c r="A137" s="21" t="s">
        <v>172</v>
      </c>
      <c r="B137" s="21">
        <v>11186</v>
      </c>
      <c r="C137" s="21" t="s">
        <v>173</v>
      </c>
      <c r="D137" s="21" t="s">
        <v>22</v>
      </c>
      <c r="E137" s="43">
        <v>0</v>
      </c>
      <c r="F137" s="44">
        <v>100000</v>
      </c>
      <c r="G137" s="44">
        <v>101.46666666666667</v>
      </c>
      <c r="H137" s="44" t="s">
        <v>532</v>
      </c>
      <c r="I137" s="44">
        <v>965769</v>
      </c>
      <c r="J137" s="44">
        <v>876163</v>
      </c>
      <c r="K137" s="44">
        <v>47293</v>
      </c>
      <c r="L137" s="44">
        <v>18526268</v>
      </c>
      <c r="M137" s="44">
        <v>3</v>
      </c>
      <c r="N137" s="44">
        <v>25</v>
      </c>
      <c r="O137" s="44">
        <v>44</v>
      </c>
      <c r="P137" s="44">
        <v>75</v>
      </c>
      <c r="Q137" s="44">
        <v>47</v>
      </c>
      <c r="R137" s="21">
        <v>-1.44</v>
      </c>
      <c r="S137" s="21">
        <v>-9.27</v>
      </c>
      <c r="T137" s="21">
        <v>3.79</v>
      </c>
    </row>
    <row r="138" spans="1:20" s="22" customFormat="1" x14ac:dyDescent="0.25">
      <c r="A138" s="21" t="s">
        <v>185</v>
      </c>
      <c r="B138" s="21">
        <v>11220</v>
      </c>
      <c r="C138" s="21" t="s">
        <v>186</v>
      </c>
      <c r="D138" s="21" t="s">
        <v>22</v>
      </c>
      <c r="E138" s="43">
        <v>0</v>
      </c>
      <c r="F138" s="44">
        <v>15000000</v>
      </c>
      <c r="G138" s="44">
        <v>98.166666666666671</v>
      </c>
      <c r="H138" s="44" t="s">
        <v>532</v>
      </c>
      <c r="I138" s="44">
        <v>882301</v>
      </c>
      <c r="J138" s="44">
        <v>565955</v>
      </c>
      <c r="K138" s="44">
        <v>6974087</v>
      </c>
      <c r="L138" s="44">
        <v>81151</v>
      </c>
      <c r="M138" s="44">
        <v>4</v>
      </c>
      <c r="N138" s="44">
        <v>11</v>
      </c>
      <c r="O138" s="44">
        <v>505</v>
      </c>
      <c r="P138" s="44">
        <v>89</v>
      </c>
      <c r="Q138" s="44">
        <v>509</v>
      </c>
      <c r="R138" s="21">
        <v>-3.44</v>
      </c>
      <c r="S138" s="21">
        <v>-19.21</v>
      </c>
      <c r="T138" s="21">
        <v>-18.61</v>
      </c>
    </row>
    <row r="139" spans="1:20" s="22" customFormat="1" x14ac:dyDescent="0.25">
      <c r="A139" s="21" t="s">
        <v>190</v>
      </c>
      <c r="B139" s="21">
        <v>11235</v>
      </c>
      <c r="C139" s="21" t="s">
        <v>191</v>
      </c>
      <c r="D139" s="21" t="s">
        <v>22</v>
      </c>
      <c r="E139" s="43">
        <v>0</v>
      </c>
      <c r="F139" s="44">
        <v>1000000</v>
      </c>
      <c r="G139" s="44">
        <v>97.166666666666671</v>
      </c>
      <c r="H139" s="44" t="s">
        <v>532</v>
      </c>
      <c r="I139" s="44">
        <v>5335679</v>
      </c>
      <c r="J139" s="44">
        <v>2869097</v>
      </c>
      <c r="K139" s="44">
        <v>330090</v>
      </c>
      <c r="L139" s="44">
        <v>8691864</v>
      </c>
      <c r="M139" s="44">
        <v>9</v>
      </c>
      <c r="N139" s="44">
        <v>47</v>
      </c>
      <c r="O139" s="44">
        <v>2480</v>
      </c>
      <c r="P139" s="44">
        <v>53</v>
      </c>
      <c r="Q139" s="44">
        <v>2489</v>
      </c>
      <c r="R139" s="21">
        <v>0.25</v>
      </c>
      <c r="S139" s="21">
        <v>-8.65</v>
      </c>
      <c r="T139" s="21">
        <v>-20.96</v>
      </c>
    </row>
    <row r="140" spans="1:20" s="22" customFormat="1" x14ac:dyDescent="0.25">
      <c r="A140" s="21" t="s">
        <v>192</v>
      </c>
      <c r="B140" s="21">
        <v>11234</v>
      </c>
      <c r="C140" s="21" t="s">
        <v>193</v>
      </c>
      <c r="D140" s="21" t="s">
        <v>22</v>
      </c>
      <c r="E140" s="43">
        <v>0</v>
      </c>
      <c r="F140" s="44">
        <v>4000000</v>
      </c>
      <c r="G140" s="44">
        <v>97.033333333333331</v>
      </c>
      <c r="H140" s="44" t="s">
        <v>532</v>
      </c>
      <c r="I140" s="44">
        <v>15370975</v>
      </c>
      <c r="J140" s="44">
        <v>13909429</v>
      </c>
      <c r="K140" s="44">
        <v>767899</v>
      </c>
      <c r="L140" s="44">
        <v>18113617</v>
      </c>
      <c r="M140" s="44">
        <v>11</v>
      </c>
      <c r="N140" s="44">
        <v>10</v>
      </c>
      <c r="O140" s="44">
        <v>453</v>
      </c>
      <c r="P140" s="44">
        <v>90</v>
      </c>
      <c r="Q140" s="44">
        <v>464</v>
      </c>
      <c r="R140" s="21">
        <v>-1.9</v>
      </c>
      <c r="S140" s="21">
        <v>-11.59</v>
      </c>
      <c r="T140" s="21">
        <v>0.48</v>
      </c>
    </row>
    <row r="141" spans="1:20" s="22" customFormat="1" x14ac:dyDescent="0.25">
      <c r="A141" s="21" t="s">
        <v>194</v>
      </c>
      <c r="B141" s="21">
        <v>11223</v>
      </c>
      <c r="C141" s="21" t="s">
        <v>195</v>
      </c>
      <c r="D141" s="21" t="s">
        <v>22</v>
      </c>
      <c r="E141" s="43">
        <v>0</v>
      </c>
      <c r="F141" s="44">
        <v>10000000</v>
      </c>
      <c r="G141" s="44">
        <v>96.5</v>
      </c>
      <c r="H141" s="44" t="s">
        <v>532</v>
      </c>
      <c r="I141" s="44">
        <v>5957457</v>
      </c>
      <c r="J141" s="44">
        <v>2832905</v>
      </c>
      <c r="K141" s="44">
        <v>1175643</v>
      </c>
      <c r="L141" s="44">
        <v>2409664</v>
      </c>
      <c r="M141" s="44">
        <v>12</v>
      </c>
      <c r="N141" s="44">
        <v>27</v>
      </c>
      <c r="O141" s="44">
        <v>3495</v>
      </c>
      <c r="P141" s="44">
        <v>73</v>
      </c>
      <c r="Q141" s="44">
        <v>3507</v>
      </c>
      <c r="R141" s="21">
        <v>-2.65</v>
      </c>
      <c r="S141" s="21">
        <v>-10.92</v>
      </c>
      <c r="T141" s="21">
        <v>-11.97</v>
      </c>
    </row>
    <row r="142" spans="1:20" s="22" customFormat="1" x14ac:dyDescent="0.25">
      <c r="A142" s="21" t="s">
        <v>201</v>
      </c>
      <c r="B142" s="21">
        <v>11268</v>
      </c>
      <c r="C142" s="21" t="s">
        <v>202</v>
      </c>
      <c r="D142" s="21" t="s">
        <v>22</v>
      </c>
      <c r="E142" s="43">
        <v>0</v>
      </c>
      <c r="F142" s="44">
        <v>2000000</v>
      </c>
      <c r="G142" s="44">
        <v>91.833333333333329</v>
      </c>
      <c r="H142" s="44" t="s">
        <v>532</v>
      </c>
      <c r="I142" s="44">
        <v>2135718</v>
      </c>
      <c r="J142" s="44">
        <v>1678853</v>
      </c>
      <c r="K142" s="44">
        <v>1221386</v>
      </c>
      <c r="L142" s="44">
        <v>1374547</v>
      </c>
      <c r="M142" s="44">
        <v>8</v>
      </c>
      <c r="N142" s="44">
        <v>81</v>
      </c>
      <c r="O142" s="44">
        <v>266</v>
      </c>
      <c r="P142" s="44">
        <v>19</v>
      </c>
      <c r="Q142" s="44">
        <v>274</v>
      </c>
      <c r="R142" s="21">
        <v>-0.65</v>
      </c>
      <c r="S142" s="21">
        <v>-9.1999999999999993</v>
      </c>
      <c r="T142" s="21">
        <v>-1.1299999999999999</v>
      </c>
    </row>
    <row r="143" spans="1:20" s="22" customFormat="1" x14ac:dyDescent="0.25">
      <c r="A143" s="21" t="s">
        <v>203</v>
      </c>
      <c r="B143" s="21">
        <v>11273</v>
      </c>
      <c r="C143" s="21" t="s">
        <v>204</v>
      </c>
      <c r="D143" s="21" t="s">
        <v>22</v>
      </c>
      <c r="E143" s="43">
        <v>0</v>
      </c>
      <c r="F143" s="44">
        <v>1000000</v>
      </c>
      <c r="G143" s="44">
        <v>91.433333333333337</v>
      </c>
      <c r="H143" s="44" t="s">
        <v>532</v>
      </c>
      <c r="I143" s="44">
        <v>5600698</v>
      </c>
      <c r="J143" s="44">
        <v>5407270</v>
      </c>
      <c r="K143" s="44">
        <v>424635</v>
      </c>
      <c r="L143" s="44">
        <v>12733923</v>
      </c>
      <c r="M143" s="44">
        <v>12</v>
      </c>
      <c r="N143" s="44">
        <v>72</v>
      </c>
      <c r="O143" s="44">
        <v>2147</v>
      </c>
      <c r="P143" s="44">
        <v>28</v>
      </c>
      <c r="Q143" s="44">
        <v>2159</v>
      </c>
      <c r="R143" s="21">
        <v>-0.61</v>
      </c>
      <c r="S143" s="21">
        <v>-11.28</v>
      </c>
      <c r="T143" s="21">
        <v>12.32</v>
      </c>
    </row>
    <row r="144" spans="1:20" s="22" customFormat="1" x14ac:dyDescent="0.25">
      <c r="A144" s="21" t="s">
        <v>209</v>
      </c>
      <c r="B144" s="21">
        <v>11280</v>
      </c>
      <c r="C144" s="21" t="s">
        <v>210</v>
      </c>
      <c r="D144" s="21" t="s">
        <v>22</v>
      </c>
      <c r="E144" s="43">
        <v>12</v>
      </c>
      <c r="F144" s="44">
        <v>50000000</v>
      </c>
      <c r="G144" s="44">
        <v>90.666666666666671</v>
      </c>
      <c r="H144" s="44" t="s">
        <v>532</v>
      </c>
      <c r="I144" s="44">
        <v>2040413</v>
      </c>
      <c r="J144" s="44">
        <v>1596810</v>
      </c>
      <c r="K144" s="44">
        <v>19130001</v>
      </c>
      <c r="L144" s="44">
        <v>83471</v>
      </c>
      <c r="M144" s="44">
        <v>7</v>
      </c>
      <c r="N144" s="44">
        <v>100</v>
      </c>
      <c r="O144" s="44">
        <v>1521</v>
      </c>
      <c r="P144" s="44">
        <v>0</v>
      </c>
      <c r="Q144" s="44">
        <v>1528</v>
      </c>
      <c r="R144" s="21">
        <v>0.57999999999999996</v>
      </c>
      <c r="S144" s="21">
        <v>-5.87</v>
      </c>
      <c r="T144" s="21">
        <v>8.89</v>
      </c>
    </row>
    <row r="145" spans="1:20" s="22" customFormat="1" x14ac:dyDescent="0.25">
      <c r="A145" s="21" t="s">
        <v>219</v>
      </c>
      <c r="B145" s="21">
        <v>11285</v>
      </c>
      <c r="C145" s="21" t="s">
        <v>220</v>
      </c>
      <c r="D145" s="21" t="s">
        <v>22</v>
      </c>
      <c r="E145" s="43">
        <v>0</v>
      </c>
      <c r="F145" s="44">
        <v>15000000</v>
      </c>
      <c r="G145" s="44">
        <v>89.5</v>
      </c>
      <c r="H145" s="44" t="s">
        <v>532</v>
      </c>
      <c r="I145" s="44">
        <v>15506858</v>
      </c>
      <c r="J145" s="44">
        <v>13120899</v>
      </c>
      <c r="K145" s="44">
        <v>7262432</v>
      </c>
      <c r="L145" s="44">
        <v>1806681</v>
      </c>
      <c r="M145" s="44">
        <v>18</v>
      </c>
      <c r="N145" s="44">
        <v>62</v>
      </c>
      <c r="O145" s="44">
        <v>8147</v>
      </c>
      <c r="P145" s="44">
        <v>38</v>
      </c>
      <c r="Q145" s="44">
        <v>8165</v>
      </c>
      <c r="R145" s="21">
        <v>1.66</v>
      </c>
      <c r="S145" s="21">
        <v>-5.37</v>
      </c>
      <c r="T145" s="21">
        <v>3.79</v>
      </c>
    </row>
    <row r="146" spans="1:20" s="22" customFormat="1" x14ac:dyDescent="0.25">
      <c r="A146" s="21" t="s">
        <v>223</v>
      </c>
      <c r="B146" s="21">
        <v>11297</v>
      </c>
      <c r="C146" s="21" t="s">
        <v>224</v>
      </c>
      <c r="D146" s="21" t="s">
        <v>22</v>
      </c>
      <c r="E146" s="43">
        <v>0</v>
      </c>
      <c r="F146" s="44">
        <v>2000000</v>
      </c>
      <c r="G146" s="44">
        <v>87.933333333333337</v>
      </c>
      <c r="H146" s="44" t="s">
        <v>532</v>
      </c>
      <c r="I146" s="44">
        <v>4593908</v>
      </c>
      <c r="J146" s="44">
        <v>3866885</v>
      </c>
      <c r="K146" s="44">
        <v>207448</v>
      </c>
      <c r="L146" s="44">
        <v>18640260</v>
      </c>
      <c r="M146" s="44">
        <v>4</v>
      </c>
      <c r="N146" s="44">
        <v>29</v>
      </c>
      <c r="O146" s="44">
        <v>1407</v>
      </c>
      <c r="P146" s="44">
        <v>71</v>
      </c>
      <c r="Q146" s="44">
        <v>1411</v>
      </c>
      <c r="R146" s="21">
        <v>-2.35</v>
      </c>
      <c r="S146" s="21">
        <v>-12.64</v>
      </c>
      <c r="T146" s="21">
        <v>8.82</v>
      </c>
    </row>
    <row r="147" spans="1:20" s="22" customFormat="1" x14ac:dyDescent="0.25">
      <c r="A147" s="21" t="s">
        <v>237</v>
      </c>
      <c r="B147" s="21">
        <v>11314</v>
      </c>
      <c r="C147" s="21" t="s">
        <v>238</v>
      </c>
      <c r="D147" s="21" t="s">
        <v>22</v>
      </c>
      <c r="E147" s="43">
        <v>0</v>
      </c>
      <c r="F147" s="44">
        <v>200000</v>
      </c>
      <c r="G147" s="44">
        <v>84.36666666666666</v>
      </c>
      <c r="H147" s="44" t="s">
        <v>532</v>
      </c>
      <c r="I147" s="44">
        <v>172502</v>
      </c>
      <c r="J147" s="44">
        <v>108537</v>
      </c>
      <c r="K147" s="44">
        <v>5465</v>
      </c>
      <c r="L147" s="44">
        <v>19860342</v>
      </c>
      <c r="M147" s="44">
        <v>4</v>
      </c>
      <c r="N147" s="44">
        <v>51</v>
      </c>
      <c r="O147" s="44">
        <v>6</v>
      </c>
      <c r="P147" s="44">
        <v>49</v>
      </c>
      <c r="Q147" s="44">
        <v>10</v>
      </c>
      <c r="R147" s="21">
        <v>-4.33</v>
      </c>
      <c r="S147" s="21">
        <v>-15.08</v>
      </c>
      <c r="T147" s="21">
        <v>8.86</v>
      </c>
    </row>
    <row r="148" spans="1:20" s="22" customFormat="1" x14ac:dyDescent="0.25">
      <c r="A148" s="21" t="s">
        <v>241</v>
      </c>
      <c r="B148" s="21">
        <v>11309</v>
      </c>
      <c r="C148" s="21" t="s">
        <v>240</v>
      </c>
      <c r="D148" s="21" t="s">
        <v>22</v>
      </c>
      <c r="E148" s="43">
        <v>0</v>
      </c>
      <c r="F148" s="44">
        <v>100000000</v>
      </c>
      <c r="G148" s="44">
        <v>83.7</v>
      </c>
      <c r="H148" s="44" t="s">
        <v>532</v>
      </c>
      <c r="I148" s="44">
        <v>2997572</v>
      </c>
      <c r="J148" s="44">
        <v>1908910</v>
      </c>
      <c r="K148" s="44">
        <v>19569419</v>
      </c>
      <c r="L148" s="44">
        <v>97546</v>
      </c>
      <c r="M148" s="44">
        <v>6</v>
      </c>
      <c r="N148" s="44">
        <v>32</v>
      </c>
      <c r="O148" s="44">
        <v>1124</v>
      </c>
      <c r="P148" s="44">
        <v>68</v>
      </c>
      <c r="Q148" s="44">
        <v>1130</v>
      </c>
      <c r="R148" s="21">
        <v>-1.27</v>
      </c>
      <c r="S148" s="21">
        <v>-10.39</v>
      </c>
      <c r="T148" s="21">
        <v>-12.79</v>
      </c>
    </row>
    <row r="149" spans="1:20" s="22" customFormat="1" x14ac:dyDescent="0.25">
      <c r="A149" s="21" t="s">
        <v>251</v>
      </c>
      <c r="B149" s="21">
        <v>11334</v>
      </c>
      <c r="C149" s="21" t="s">
        <v>252</v>
      </c>
      <c r="D149" s="21" t="s">
        <v>22</v>
      </c>
      <c r="E149" s="43">
        <v>0</v>
      </c>
      <c r="F149" s="44">
        <v>200000</v>
      </c>
      <c r="G149" s="44">
        <v>81.900000000000006</v>
      </c>
      <c r="H149" s="44" t="s">
        <v>532</v>
      </c>
      <c r="I149" s="44">
        <v>1500623</v>
      </c>
      <c r="J149" s="44">
        <v>1357017</v>
      </c>
      <c r="K149" s="44">
        <v>73549</v>
      </c>
      <c r="L149" s="44">
        <v>18450513</v>
      </c>
      <c r="M149" s="44">
        <v>6</v>
      </c>
      <c r="N149" s="44">
        <v>74</v>
      </c>
      <c r="O149" s="44">
        <v>239</v>
      </c>
      <c r="P149" s="44">
        <v>26</v>
      </c>
      <c r="Q149" s="44">
        <v>245</v>
      </c>
      <c r="R149" s="21">
        <v>-0.56999999999999995</v>
      </c>
      <c r="S149" s="21">
        <v>-8.49</v>
      </c>
      <c r="T149" s="21">
        <v>13.09</v>
      </c>
    </row>
    <row r="150" spans="1:20" s="22" customFormat="1" x14ac:dyDescent="0.25">
      <c r="A150" s="21" t="s">
        <v>277</v>
      </c>
      <c r="B150" s="21">
        <v>11384</v>
      </c>
      <c r="C150" s="21" t="s">
        <v>278</v>
      </c>
      <c r="D150" s="21" t="s">
        <v>22</v>
      </c>
      <c r="E150" s="43">
        <v>0</v>
      </c>
      <c r="F150" s="44">
        <v>20000000</v>
      </c>
      <c r="G150" s="44">
        <v>76.066666666666663</v>
      </c>
      <c r="H150" s="44" t="s">
        <v>532</v>
      </c>
      <c r="I150" s="44">
        <v>910672</v>
      </c>
      <c r="J150" s="44">
        <v>666462</v>
      </c>
      <c r="K150" s="44">
        <v>30597</v>
      </c>
      <c r="L150" s="44">
        <v>21781929</v>
      </c>
      <c r="M150" s="44">
        <v>3</v>
      </c>
      <c r="N150" s="44">
        <v>17</v>
      </c>
      <c r="O150" s="44">
        <v>872</v>
      </c>
      <c r="P150" s="44">
        <v>83</v>
      </c>
      <c r="Q150" s="44">
        <v>875</v>
      </c>
      <c r="R150" s="21">
        <v>0.38</v>
      </c>
      <c r="S150" s="21">
        <v>-8.61</v>
      </c>
      <c r="T150" s="21">
        <v>-0.13</v>
      </c>
    </row>
    <row r="151" spans="1:20" s="22" customFormat="1" x14ac:dyDescent="0.25">
      <c r="A151" s="21" t="s">
        <v>326</v>
      </c>
      <c r="B151" s="21">
        <v>11463</v>
      </c>
      <c r="C151" s="21" t="s">
        <v>327</v>
      </c>
      <c r="D151" s="21" t="s">
        <v>22</v>
      </c>
      <c r="E151" s="43">
        <v>0</v>
      </c>
      <c r="F151" s="44">
        <v>200000</v>
      </c>
      <c r="G151" s="44">
        <v>64.133333333333326</v>
      </c>
      <c r="H151" s="44" t="s">
        <v>532</v>
      </c>
      <c r="I151" s="44">
        <v>185649</v>
      </c>
      <c r="J151" s="44">
        <v>172221</v>
      </c>
      <c r="K151" s="44">
        <v>13291</v>
      </c>
      <c r="L151" s="44">
        <v>12957686</v>
      </c>
      <c r="M151" s="44">
        <v>3</v>
      </c>
      <c r="N151" s="44">
        <v>50</v>
      </c>
      <c r="O151" s="44">
        <v>194</v>
      </c>
      <c r="P151" s="44">
        <v>50</v>
      </c>
      <c r="Q151" s="44">
        <v>197</v>
      </c>
      <c r="R151" s="21">
        <v>4.4400000000000004</v>
      </c>
      <c r="S151" s="21">
        <v>-5.33</v>
      </c>
      <c r="T151" s="21">
        <v>8.48</v>
      </c>
    </row>
    <row r="152" spans="1:20" s="22" customFormat="1" x14ac:dyDescent="0.25">
      <c r="A152" s="21" t="s">
        <v>328</v>
      </c>
      <c r="B152" s="21">
        <v>11461</v>
      </c>
      <c r="C152" s="21" t="s">
        <v>329</v>
      </c>
      <c r="D152" s="21" t="s">
        <v>22</v>
      </c>
      <c r="E152" s="43">
        <v>0</v>
      </c>
      <c r="F152" s="44">
        <v>500000</v>
      </c>
      <c r="G152" s="44">
        <v>63.93333333333333</v>
      </c>
      <c r="H152" s="44" t="s">
        <v>532</v>
      </c>
      <c r="I152" s="44">
        <v>3097012</v>
      </c>
      <c r="J152" s="44">
        <v>2606804</v>
      </c>
      <c r="K152" s="44">
        <v>169512</v>
      </c>
      <c r="L152" s="44">
        <v>15378285</v>
      </c>
      <c r="M152" s="44">
        <v>14</v>
      </c>
      <c r="N152" s="44">
        <v>27</v>
      </c>
      <c r="O152" s="44">
        <v>539</v>
      </c>
      <c r="P152" s="44">
        <v>73</v>
      </c>
      <c r="Q152" s="44">
        <v>553</v>
      </c>
      <c r="R152" s="21">
        <v>-0.19</v>
      </c>
      <c r="S152" s="21">
        <v>-8.52</v>
      </c>
      <c r="T152" s="21">
        <v>-6.73</v>
      </c>
    </row>
    <row r="153" spans="1:20" s="22" customFormat="1" x14ac:dyDescent="0.25">
      <c r="A153" s="21" t="s">
        <v>336</v>
      </c>
      <c r="B153" s="21">
        <v>11454</v>
      </c>
      <c r="C153" s="21" t="s">
        <v>337</v>
      </c>
      <c r="D153" s="21" t="s">
        <v>22</v>
      </c>
      <c r="E153" s="43">
        <v>0</v>
      </c>
      <c r="F153" s="44">
        <v>2000000</v>
      </c>
      <c r="G153" s="44">
        <v>62.7</v>
      </c>
      <c r="H153" s="44" t="s">
        <v>532</v>
      </c>
      <c r="I153" s="44">
        <v>2135870</v>
      </c>
      <c r="J153" s="44">
        <v>1904243</v>
      </c>
      <c r="K153" s="44">
        <v>131891</v>
      </c>
      <c r="L153" s="44">
        <v>14438008</v>
      </c>
      <c r="M153" s="44">
        <v>10</v>
      </c>
      <c r="N153" s="44">
        <v>15</v>
      </c>
      <c r="O153" s="44">
        <v>1330</v>
      </c>
      <c r="P153" s="44">
        <v>85</v>
      </c>
      <c r="Q153" s="44">
        <v>1340</v>
      </c>
      <c r="R153" s="21">
        <v>0.24</v>
      </c>
      <c r="S153" s="21">
        <v>-13.79</v>
      </c>
      <c r="T153" s="21">
        <v>3.44</v>
      </c>
    </row>
    <row r="154" spans="1:20" s="22" customFormat="1" x14ac:dyDescent="0.25">
      <c r="A154" s="21" t="s">
        <v>338</v>
      </c>
      <c r="B154" s="21">
        <v>11477</v>
      </c>
      <c r="C154" s="21" t="s">
        <v>339</v>
      </c>
      <c r="D154" s="21" t="s">
        <v>22</v>
      </c>
      <c r="E154" s="43">
        <v>0</v>
      </c>
      <c r="F154" s="44">
        <v>400000</v>
      </c>
      <c r="G154" s="44">
        <v>61.3</v>
      </c>
      <c r="H154" s="44" t="s">
        <v>532</v>
      </c>
      <c r="I154" s="44">
        <v>4211669</v>
      </c>
      <c r="J154" s="44">
        <v>3962649</v>
      </c>
      <c r="K154" s="44">
        <v>154172</v>
      </c>
      <c r="L154" s="44">
        <v>25702777</v>
      </c>
      <c r="M154" s="44">
        <v>15</v>
      </c>
      <c r="N154" s="44">
        <v>16</v>
      </c>
      <c r="O154" s="44">
        <v>1731</v>
      </c>
      <c r="P154" s="44">
        <v>84</v>
      </c>
      <c r="Q154" s="44">
        <v>1746</v>
      </c>
      <c r="R154" s="21">
        <v>-0.45</v>
      </c>
      <c r="S154" s="21">
        <v>-14.93</v>
      </c>
      <c r="T154" s="21">
        <v>7.26</v>
      </c>
    </row>
    <row r="155" spans="1:20" s="22" customFormat="1" x14ac:dyDescent="0.25">
      <c r="A155" s="21" t="s">
        <v>422</v>
      </c>
      <c r="B155" s="21">
        <v>11706</v>
      </c>
      <c r="C155" s="21" t="s">
        <v>423</v>
      </c>
      <c r="D155" s="21" t="s">
        <v>22</v>
      </c>
      <c r="E155" s="43">
        <v>0</v>
      </c>
      <c r="F155" s="44">
        <v>5000000</v>
      </c>
      <c r="G155" s="47">
        <v>21.8</v>
      </c>
      <c r="H155" s="44" t="s">
        <v>532</v>
      </c>
      <c r="I155" s="44">
        <v>854288</v>
      </c>
      <c r="J155" s="44">
        <v>460492</v>
      </c>
      <c r="K155" s="44">
        <v>327423</v>
      </c>
      <c r="L155" s="44">
        <v>1406414</v>
      </c>
      <c r="M155" s="44">
        <v>3</v>
      </c>
      <c r="N155" s="44">
        <v>5</v>
      </c>
      <c r="O155" s="44">
        <v>1945</v>
      </c>
      <c r="P155" s="44">
        <v>95</v>
      </c>
      <c r="Q155" s="44">
        <v>1948</v>
      </c>
      <c r="R155" s="21">
        <v>0.42</v>
      </c>
      <c r="S155" s="21">
        <v>-11.2</v>
      </c>
      <c r="T155" s="21">
        <v>2.9</v>
      </c>
    </row>
    <row r="156" spans="1:20" s="22" customFormat="1" x14ac:dyDescent="0.25">
      <c r="A156" s="21" t="s">
        <v>505</v>
      </c>
      <c r="B156" s="21">
        <v>11853</v>
      </c>
      <c r="C156" s="21" t="s">
        <v>506</v>
      </c>
      <c r="D156" s="21" t="s">
        <v>22</v>
      </c>
      <c r="E156" s="43">
        <v>0</v>
      </c>
      <c r="F156" s="44">
        <v>200000000</v>
      </c>
      <c r="G156" s="47">
        <v>5.7666666666666666</v>
      </c>
      <c r="H156" s="44" t="s">
        <v>532</v>
      </c>
      <c r="I156" s="44">
        <v>0</v>
      </c>
      <c r="J156" s="44">
        <v>920087</v>
      </c>
      <c r="K156" s="44">
        <v>96759032</v>
      </c>
      <c r="L156" s="44">
        <v>9509</v>
      </c>
      <c r="M156" s="44">
        <v>7</v>
      </c>
      <c r="N156" s="44">
        <v>18</v>
      </c>
      <c r="O156" s="44">
        <v>5191</v>
      </c>
      <c r="P156" s="44">
        <v>82</v>
      </c>
      <c r="Q156" s="44">
        <v>5198</v>
      </c>
      <c r="R156" s="21">
        <v>0.22</v>
      </c>
      <c r="S156" s="21">
        <v>-7.62</v>
      </c>
      <c r="T156" s="21">
        <v>0</v>
      </c>
    </row>
    <row r="157" spans="1:20" s="22" customFormat="1" x14ac:dyDescent="0.25">
      <c r="A157" s="21" t="s">
        <v>171</v>
      </c>
      <c r="B157" s="21">
        <v>11183</v>
      </c>
      <c r="C157" s="21" t="s">
        <v>170</v>
      </c>
      <c r="D157" s="21" t="s">
        <v>22</v>
      </c>
      <c r="E157" s="43">
        <v>0</v>
      </c>
      <c r="F157" s="44">
        <v>3200000000</v>
      </c>
      <c r="G157" s="44">
        <v>101.5</v>
      </c>
      <c r="H157" s="44" t="s">
        <v>533</v>
      </c>
      <c r="I157" s="44">
        <v>8599199</v>
      </c>
      <c r="J157" s="44">
        <v>7127268</v>
      </c>
      <c r="K157" s="44">
        <v>598829760</v>
      </c>
      <c r="L157" s="44">
        <v>11902</v>
      </c>
      <c r="M157" s="44">
        <v>110</v>
      </c>
      <c r="N157" s="44">
        <v>96.469625656250003</v>
      </c>
      <c r="O157" s="44">
        <v>6608</v>
      </c>
      <c r="P157" s="44">
        <v>3.5303743437500001</v>
      </c>
      <c r="Q157" s="44">
        <v>6718</v>
      </c>
      <c r="R157" s="21">
        <v>-3.28</v>
      </c>
      <c r="S157" s="21">
        <v>-10.87</v>
      </c>
      <c r="T157" s="21">
        <v>3.64</v>
      </c>
    </row>
    <row r="158" spans="1:20" s="22" customFormat="1" x14ac:dyDescent="0.25">
      <c r="A158" s="21" t="s">
        <v>176</v>
      </c>
      <c r="B158" s="21">
        <v>11197</v>
      </c>
      <c r="C158" s="21" t="s">
        <v>177</v>
      </c>
      <c r="D158" s="21" t="s">
        <v>22</v>
      </c>
      <c r="E158" s="43">
        <v>0</v>
      </c>
      <c r="F158" s="44">
        <v>700000000</v>
      </c>
      <c r="G158" s="44">
        <v>99.766666666666666</v>
      </c>
      <c r="H158" s="44" t="s">
        <v>533</v>
      </c>
      <c r="I158" s="44">
        <v>3013947</v>
      </c>
      <c r="J158" s="44">
        <v>3032390</v>
      </c>
      <c r="K158" s="44">
        <v>33656400</v>
      </c>
      <c r="L158" s="44">
        <v>90099</v>
      </c>
      <c r="M158" s="44">
        <v>31</v>
      </c>
      <c r="N158" s="44">
        <v>99.803598999999991</v>
      </c>
      <c r="O158" s="44">
        <v>1702</v>
      </c>
      <c r="P158" s="44">
        <v>0.19640099999999999</v>
      </c>
      <c r="Q158" s="44">
        <v>1733</v>
      </c>
      <c r="R158" s="21">
        <v>-0.96</v>
      </c>
      <c r="S158" s="21">
        <v>-8.2899999999999991</v>
      </c>
      <c r="T158" s="21">
        <v>-9.34</v>
      </c>
    </row>
    <row r="159" spans="1:20" s="22" customFormat="1" x14ac:dyDescent="0.25">
      <c r="A159" s="21" t="s">
        <v>178</v>
      </c>
      <c r="B159" s="21">
        <v>11195</v>
      </c>
      <c r="C159" s="21" t="s">
        <v>179</v>
      </c>
      <c r="D159" s="21" t="s">
        <v>22</v>
      </c>
      <c r="E159" s="43">
        <v>0</v>
      </c>
      <c r="F159" s="44">
        <v>50000000</v>
      </c>
      <c r="G159" s="44">
        <v>99.63333333333334</v>
      </c>
      <c r="H159" s="44" t="s">
        <v>533</v>
      </c>
      <c r="I159" s="44">
        <v>3302526</v>
      </c>
      <c r="J159" s="44">
        <v>2365004</v>
      </c>
      <c r="K159" s="44">
        <v>14590152</v>
      </c>
      <c r="L159" s="44">
        <v>162096</v>
      </c>
      <c r="M159" s="44">
        <v>69</v>
      </c>
      <c r="N159" s="44">
        <v>93.36196799999999</v>
      </c>
      <c r="O159" s="44">
        <v>3146</v>
      </c>
      <c r="P159" s="44">
        <v>6.6380320000000008</v>
      </c>
      <c r="Q159" s="44">
        <v>3215</v>
      </c>
      <c r="R159" s="21">
        <v>2.27</v>
      </c>
      <c r="S159" s="21">
        <v>-7.21</v>
      </c>
      <c r="T159" s="21">
        <v>-4.78</v>
      </c>
    </row>
    <row r="160" spans="1:20" s="22" customFormat="1" x14ac:dyDescent="0.25">
      <c r="A160" s="21" t="s">
        <v>180</v>
      </c>
      <c r="B160" s="21">
        <v>11215</v>
      </c>
      <c r="C160" s="21" t="s">
        <v>181</v>
      </c>
      <c r="D160" s="21" t="s">
        <v>22</v>
      </c>
      <c r="E160" s="43">
        <v>0</v>
      </c>
      <c r="F160" s="44">
        <v>100000000</v>
      </c>
      <c r="G160" s="44">
        <v>99.266666666666666</v>
      </c>
      <c r="H160" s="44" t="s">
        <v>533</v>
      </c>
      <c r="I160" s="44">
        <v>8473688</v>
      </c>
      <c r="J160" s="44">
        <v>11078976</v>
      </c>
      <c r="K160" s="44">
        <v>49743924</v>
      </c>
      <c r="L160" s="44">
        <v>222720</v>
      </c>
      <c r="M160" s="44">
        <v>83</v>
      </c>
      <c r="N160" s="44">
        <v>81.384271999999996</v>
      </c>
      <c r="O160" s="44">
        <v>15827</v>
      </c>
      <c r="P160" s="44">
        <v>18.615728000000001</v>
      </c>
      <c r="Q160" s="44">
        <v>15910</v>
      </c>
      <c r="R160" s="21">
        <v>-2.12</v>
      </c>
      <c r="S160" s="21">
        <v>-9.42</v>
      </c>
      <c r="T160" s="21">
        <v>9.4700000000000006</v>
      </c>
    </row>
    <row r="161" spans="1:20" s="22" customFormat="1" x14ac:dyDescent="0.25">
      <c r="A161" s="21" t="s">
        <v>205</v>
      </c>
      <c r="B161" s="21">
        <v>11260</v>
      </c>
      <c r="C161" s="21" t="s">
        <v>206</v>
      </c>
      <c r="D161" s="21" t="s">
        <v>22</v>
      </c>
      <c r="E161" s="43">
        <v>0</v>
      </c>
      <c r="F161" s="44">
        <v>50000000</v>
      </c>
      <c r="G161" s="44">
        <v>90.9</v>
      </c>
      <c r="H161" s="44" t="s">
        <v>533</v>
      </c>
      <c r="I161" s="44">
        <v>1328703</v>
      </c>
      <c r="J161" s="44">
        <v>1035744</v>
      </c>
      <c r="K161" s="44">
        <v>11178690</v>
      </c>
      <c r="L161" s="44">
        <v>92654</v>
      </c>
      <c r="M161" s="44">
        <v>16</v>
      </c>
      <c r="N161" s="44">
        <v>98.774016000000003</v>
      </c>
      <c r="O161" s="44">
        <v>1133</v>
      </c>
      <c r="P161" s="44">
        <v>1.225984</v>
      </c>
      <c r="Q161" s="44">
        <v>1149</v>
      </c>
      <c r="R161" s="21">
        <v>-4.05</v>
      </c>
      <c r="S161" s="21">
        <v>-14.61</v>
      </c>
      <c r="T161" s="21">
        <v>-18.940000000000001</v>
      </c>
    </row>
    <row r="162" spans="1:20" s="22" customFormat="1" x14ac:dyDescent="0.25">
      <c r="A162" s="21" t="s">
        <v>233</v>
      </c>
      <c r="B162" s="21">
        <v>11308</v>
      </c>
      <c r="C162" s="21" t="s">
        <v>234</v>
      </c>
      <c r="D162" s="21" t="s">
        <v>22</v>
      </c>
      <c r="E162" s="43">
        <v>0</v>
      </c>
      <c r="F162" s="44">
        <v>50000000</v>
      </c>
      <c r="G162" s="44">
        <v>85.3</v>
      </c>
      <c r="H162" s="44" t="s">
        <v>533</v>
      </c>
      <c r="I162" s="44">
        <v>2622024</v>
      </c>
      <c r="J162" s="44">
        <v>2410471</v>
      </c>
      <c r="K162" s="44">
        <v>14639732</v>
      </c>
      <c r="L162" s="44">
        <v>164653</v>
      </c>
      <c r="M162" s="44">
        <v>32</v>
      </c>
      <c r="N162" s="44">
        <v>89.790406000000004</v>
      </c>
      <c r="O162" s="44">
        <v>4475</v>
      </c>
      <c r="P162" s="44">
        <v>10.209593999999999</v>
      </c>
      <c r="Q162" s="44">
        <v>4507</v>
      </c>
      <c r="R162" s="21">
        <v>0.39</v>
      </c>
      <c r="S162" s="21">
        <v>-5.49</v>
      </c>
      <c r="T162" s="21">
        <v>10.84</v>
      </c>
    </row>
    <row r="163" spans="1:20" s="22" customFormat="1" x14ac:dyDescent="0.25">
      <c r="A163" s="21" t="s">
        <v>242</v>
      </c>
      <c r="B163" s="21">
        <v>11312</v>
      </c>
      <c r="C163" s="21" t="s">
        <v>240</v>
      </c>
      <c r="D163" s="21" t="s">
        <v>22</v>
      </c>
      <c r="E163" s="43">
        <v>0</v>
      </c>
      <c r="F163" s="44">
        <v>100000000</v>
      </c>
      <c r="G163" s="44">
        <v>83.7</v>
      </c>
      <c r="H163" s="44" t="s">
        <v>533</v>
      </c>
      <c r="I163" s="44">
        <v>4144501</v>
      </c>
      <c r="J163" s="44">
        <v>4334576</v>
      </c>
      <c r="K163" s="44">
        <v>24808335</v>
      </c>
      <c r="L163" s="44">
        <v>174723</v>
      </c>
      <c r="M163" s="44">
        <v>35</v>
      </c>
      <c r="N163" s="44">
        <v>95.265829999999994</v>
      </c>
      <c r="O163" s="44">
        <v>5134</v>
      </c>
      <c r="P163" s="44">
        <v>4.7341699999999998</v>
      </c>
      <c r="Q163" s="44">
        <v>5169</v>
      </c>
      <c r="R163" s="21">
        <v>-0.78</v>
      </c>
      <c r="S163" s="21">
        <v>-10.49</v>
      </c>
      <c r="T163" s="21">
        <v>4.78</v>
      </c>
    </row>
    <row r="164" spans="1:20" s="22" customFormat="1" x14ac:dyDescent="0.25">
      <c r="A164" s="21" t="s">
        <v>270</v>
      </c>
      <c r="B164" s="21">
        <v>11327</v>
      </c>
      <c r="C164" s="21" t="s">
        <v>268</v>
      </c>
      <c r="D164" s="21" t="s">
        <v>22</v>
      </c>
      <c r="E164" s="43">
        <v>0</v>
      </c>
      <c r="F164" s="44">
        <v>50000000</v>
      </c>
      <c r="G164" s="44">
        <v>79.099999999999994</v>
      </c>
      <c r="H164" s="44" t="s">
        <v>533</v>
      </c>
      <c r="I164" s="44">
        <v>3058239</v>
      </c>
      <c r="J164" s="44">
        <v>2637432</v>
      </c>
      <c r="K164" s="44">
        <v>32660000</v>
      </c>
      <c r="L164" s="44">
        <v>80755</v>
      </c>
      <c r="M164" s="44">
        <v>8</v>
      </c>
      <c r="N164" s="44">
        <v>97.687359999999998</v>
      </c>
      <c r="O164" s="44">
        <v>790</v>
      </c>
      <c r="P164" s="44">
        <v>2.31264</v>
      </c>
      <c r="Q164" s="44">
        <v>798</v>
      </c>
      <c r="R164" s="21">
        <v>-0.66</v>
      </c>
      <c r="S164" s="21">
        <v>-6.91</v>
      </c>
      <c r="T164" s="21">
        <v>-1.17</v>
      </c>
    </row>
    <row r="165" spans="1:20" s="22" customFormat="1" x14ac:dyDescent="0.25">
      <c r="A165" s="21" t="s">
        <v>279</v>
      </c>
      <c r="B165" s="21">
        <v>11341</v>
      </c>
      <c r="C165" s="21" t="s">
        <v>280</v>
      </c>
      <c r="D165" s="21" t="s">
        <v>22</v>
      </c>
      <c r="E165" s="43">
        <v>0</v>
      </c>
      <c r="F165" s="44">
        <v>200000000</v>
      </c>
      <c r="G165" s="44">
        <v>76.033333333333331</v>
      </c>
      <c r="H165" s="44" t="s">
        <v>533</v>
      </c>
      <c r="I165" s="44">
        <v>10357428</v>
      </c>
      <c r="J165" s="44">
        <v>11692384</v>
      </c>
      <c r="K165" s="44">
        <v>163115000</v>
      </c>
      <c r="L165" s="44">
        <v>71682</v>
      </c>
      <c r="M165" s="44">
        <v>118</v>
      </c>
      <c r="N165" s="44">
        <v>87.967635375</v>
      </c>
      <c r="O165" s="44">
        <v>27399</v>
      </c>
      <c r="P165" s="44">
        <v>12.032364625</v>
      </c>
      <c r="Q165" s="44">
        <v>27517</v>
      </c>
      <c r="R165" s="21">
        <v>-1.99</v>
      </c>
      <c r="S165" s="21">
        <v>-11.18</v>
      </c>
      <c r="T165" s="21">
        <v>7.24</v>
      </c>
    </row>
    <row r="166" spans="1:20" s="22" customFormat="1" x14ac:dyDescent="0.25">
      <c r="A166" s="21" t="s">
        <v>315</v>
      </c>
      <c r="B166" s="21">
        <v>11378</v>
      </c>
      <c r="C166" s="21" t="s">
        <v>314</v>
      </c>
      <c r="D166" s="21" t="s">
        <v>22</v>
      </c>
      <c r="E166" s="43">
        <v>0</v>
      </c>
      <c r="F166" s="44">
        <v>50000000</v>
      </c>
      <c r="G166" s="44">
        <v>67.900000000000006</v>
      </c>
      <c r="H166" s="44" t="s">
        <v>533</v>
      </c>
      <c r="I166" s="44">
        <v>3219983</v>
      </c>
      <c r="J166" s="44">
        <v>2556305</v>
      </c>
      <c r="K166" s="44">
        <v>14989617</v>
      </c>
      <c r="L166" s="44">
        <v>170539</v>
      </c>
      <c r="M166" s="44">
        <v>17</v>
      </c>
      <c r="N166" s="44">
        <v>95.700434000000001</v>
      </c>
      <c r="O166" s="44">
        <v>3665</v>
      </c>
      <c r="P166" s="44">
        <v>4.2995659999999996</v>
      </c>
      <c r="Q166" s="44">
        <v>3682</v>
      </c>
      <c r="R166" s="21">
        <v>-1.37</v>
      </c>
      <c r="S166" s="21">
        <v>-9.7200000000000006</v>
      </c>
      <c r="T166" s="21">
        <v>-7.61</v>
      </c>
    </row>
    <row r="167" spans="1:20" s="22" customFormat="1" x14ac:dyDescent="0.25">
      <c r="A167" s="21" t="s">
        <v>330</v>
      </c>
      <c r="B167" s="21">
        <v>11470</v>
      </c>
      <c r="C167" s="21" t="s">
        <v>331</v>
      </c>
      <c r="D167" s="21" t="s">
        <v>22</v>
      </c>
      <c r="E167" s="43">
        <v>0</v>
      </c>
      <c r="F167" s="44">
        <v>20000000</v>
      </c>
      <c r="G167" s="44">
        <v>63.1</v>
      </c>
      <c r="H167" s="44" t="s">
        <v>533</v>
      </c>
      <c r="I167" s="44">
        <v>1001434</v>
      </c>
      <c r="J167" s="44">
        <v>1080633</v>
      </c>
      <c r="K167" s="44">
        <v>11723600</v>
      </c>
      <c r="L167" s="44">
        <v>92176</v>
      </c>
      <c r="M167" s="44">
        <v>19</v>
      </c>
      <c r="N167" s="44">
        <v>97.433824999999999</v>
      </c>
      <c r="O167" s="44">
        <v>182</v>
      </c>
      <c r="P167" s="44">
        <v>2.5661749999999999</v>
      </c>
      <c r="Q167" s="44">
        <v>201</v>
      </c>
      <c r="R167" s="21">
        <v>-5.32</v>
      </c>
      <c r="S167" s="21">
        <v>-14.76</v>
      </c>
      <c r="T167" s="21">
        <v>-99.18</v>
      </c>
    </row>
    <row r="168" spans="1:20" s="22" customFormat="1" x14ac:dyDescent="0.25">
      <c r="A168" s="21" t="s">
        <v>370</v>
      </c>
      <c r="B168" s="21">
        <v>11233</v>
      </c>
      <c r="C168" s="21" t="s">
        <v>371</v>
      </c>
      <c r="D168" s="21" t="s">
        <v>22</v>
      </c>
      <c r="E168" s="43">
        <v>0</v>
      </c>
      <c r="F168" s="44">
        <v>50000000</v>
      </c>
      <c r="G168" s="44">
        <v>45.466666666666669</v>
      </c>
      <c r="H168" s="44" t="s">
        <v>533</v>
      </c>
      <c r="I168" s="44">
        <v>3399950</v>
      </c>
      <c r="J168" s="44">
        <v>3373157</v>
      </c>
      <c r="K168" s="44">
        <v>26782581</v>
      </c>
      <c r="L168" s="44">
        <v>125946</v>
      </c>
      <c r="M168" s="44">
        <v>18</v>
      </c>
      <c r="N168" s="44">
        <v>94.744900000000001</v>
      </c>
      <c r="O168" s="44">
        <v>4243</v>
      </c>
      <c r="P168" s="44">
        <v>5.2550999999999997</v>
      </c>
      <c r="Q168" s="44">
        <v>4261</v>
      </c>
      <c r="R168" s="21">
        <v>-2.27</v>
      </c>
      <c r="S168" s="21">
        <v>-12.5</v>
      </c>
      <c r="T168" s="21">
        <v>1.7</v>
      </c>
    </row>
    <row r="169" spans="1:20" s="22" customFormat="1" x14ac:dyDescent="0.25">
      <c r="A169" s="21" t="s">
        <v>392</v>
      </c>
      <c r="B169" s="21">
        <v>11649</v>
      </c>
      <c r="C169" s="21" t="s">
        <v>393</v>
      </c>
      <c r="D169" s="21" t="s">
        <v>22</v>
      </c>
      <c r="E169" s="43">
        <v>0</v>
      </c>
      <c r="F169" s="44">
        <v>400000000</v>
      </c>
      <c r="G169" s="47">
        <v>32.4</v>
      </c>
      <c r="H169" s="44" t="s">
        <v>533</v>
      </c>
      <c r="I169" s="44">
        <v>6953968</v>
      </c>
      <c r="J169" s="44">
        <v>7846950</v>
      </c>
      <c r="K169" s="44">
        <v>119632249</v>
      </c>
      <c r="L169" s="44">
        <v>65593</v>
      </c>
      <c r="M169" s="44">
        <v>97</v>
      </c>
      <c r="N169" s="44">
        <v>78.321933000000001</v>
      </c>
      <c r="O169" s="44">
        <v>23380</v>
      </c>
      <c r="P169" s="44">
        <v>21.678067000000002</v>
      </c>
      <c r="Q169" s="44">
        <v>23477</v>
      </c>
      <c r="R169" s="21">
        <v>0.2</v>
      </c>
      <c r="S169" s="21">
        <v>-9.0500000000000007</v>
      </c>
      <c r="T169" s="21">
        <v>-4.2</v>
      </c>
    </row>
    <row r="170" spans="1:20" s="22" customFormat="1" x14ac:dyDescent="0.25">
      <c r="A170" s="21" t="s">
        <v>431</v>
      </c>
      <c r="B170" s="21">
        <v>11709</v>
      </c>
      <c r="C170" s="21" t="s">
        <v>432</v>
      </c>
      <c r="D170" s="21" t="s">
        <v>22</v>
      </c>
      <c r="E170" s="43">
        <v>0</v>
      </c>
      <c r="F170" s="44">
        <v>0</v>
      </c>
      <c r="G170" s="47">
        <v>20.166666666666668</v>
      </c>
      <c r="H170" s="44" t="s">
        <v>533</v>
      </c>
      <c r="I170" s="44">
        <v>117234037</v>
      </c>
      <c r="J170" s="44">
        <v>85324052</v>
      </c>
      <c r="K170" s="44">
        <v>577061888</v>
      </c>
      <c r="L170" s="44">
        <v>147860</v>
      </c>
      <c r="M170" s="44">
        <v>1493</v>
      </c>
      <c r="N170" s="44">
        <v>12.155706697681303</v>
      </c>
      <c r="O170" s="44">
        <v>1774229</v>
      </c>
      <c r="P170" s="44">
        <v>87.844293302318704</v>
      </c>
      <c r="Q170" s="44">
        <v>1775722</v>
      </c>
      <c r="R170" s="21">
        <v>9.6</v>
      </c>
      <c r="S170" s="21">
        <v>3.02</v>
      </c>
      <c r="T170" s="21">
        <v>-22.32</v>
      </c>
    </row>
    <row r="171" spans="1:20" s="22" customFormat="1" x14ac:dyDescent="0.25">
      <c r="A171" s="21" t="s">
        <v>433</v>
      </c>
      <c r="B171" s="21">
        <v>11712</v>
      </c>
      <c r="C171" s="21" t="s">
        <v>434</v>
      </c>
      <c r="D171" s="21" t="s">
        <v>22</v>
      </c>
      <c r="E171" s="43">
        <v>0</v>
      </c>
      <c r="F171" s="44">
        <v>400000000</v>
      </c>
      <c r="G171" s="47">
        <v>19.933333333333334</v>
      </c>
      <c r="H171" s="44" t="s">
        <v>533</v>
      </c>
      <c r="I171" s="44">
        <v>4241533</v>
      </c>
      <c r="J171" s="44">
        <v>3422347</v>
      </c>
      <c r="K171" s="44">
        <v>360100000</v>
      </c>
      <c r="L171" s="44">
        <v>9504</v>
      </c>
      <c r="M171" s="44">
        <v>58</v>
      </c>
      <c r="N171" s="44">
        <v>42.677463500000002</v>
      </c>
      <c r="O171" s="44">
        <v>43546</v>
      </c>
      <c r="P171" s="44">
        <v>57.322536499999998</v>
      </c>
      <c r="Q171" s="44">
        <v>43604</v>
      </c>
      <c r="R171" s="21">
        <v>-2.37</v>
      </c>
      <c r="S171" s="21">
        <v>-11.16</v>
      </c>
      <c r="T171" s="21">
        <v>-9.9700000000000006</v>
      </c>
    </row>
    <row r="172" spans="1:20" s="22" customFormat="1" x14ac:dyDescent="0.25">
      <c r="A172" s="21" t="s">
        <v>439</v>
      </c>
      <c r="B172" s="21">
        <v>11729</v>
      </c>
      <c r="C172" s="21" t="s">
        <v>440</v>
      </c>
      <c r="D172" s="21" t="s">
        <v>22</v>
      </c>
      <c r="E172" s="43">
        <v>0</v>
      </c>
      <c r="F172" s="44">
        <v>500000000</v>
      </c>
      <c r="G172" s="47">
        <v>19.066666666666666</v>
      </c>
      <c r="H172" s="44" t="s">
        <v>533</v>
      </c>
      <c r="I172" s="44">
        <v>3667857</v>
      </c>
      <c r="J172" s="44">
        <v>728919</v>
      </c>
      <c r="K172" s="44">
        <v>98049851</v>
      </c>
      <c r="L172" s="44">
        <v>7435</v>
      </c>
      <c r="M172" s="44">
        <v>59</v>
      </c>
      <c r="N172" s="44">
        <v>85.254019200000002</v>
      </c>
      <c r="O172" s="44">
        <v>6038</v>
      </c>
      <c r="P172" s="44">
        <v>14.7459808</v>
      </c>
      <c r="Q172" s="44">
        <v>6097</v>
      </c>
      <c r="R172" s="21">
        <v>-0.15</v>
      </c>
      <c r="S172" s="21">
        <v>-12.06</v>
      </c>
      <c r="T172" s="21">
        <v>-6.19</v>
      </c>
    </row>
    <row r="173" spans="1:20" s="22" customFormat="1" x14ac:dyDescent="0.25">
      <c r="A173" s="21" t="s">
        <v>441</v>
      </c>
      <c r="B173" s="21">
        <v>11736</v>
      </c>
      <c r="C173" s="21" t="s">
        <v>442</v>
      </c>
      <c r="D173" s="21" t="s">
        <v>22</v>
      </c>
      <c r="E173" s="43">
        <v>0</v>
      </c>
      <c r="F173" s="44">
        <v>1000000000</v>
      </c>
      <c r="G173" s="47">
        <v>18.166666666666668</v>
      </c>
      <c r="H173" s="44" t="s">
        <v>533</v>
      </c>
      <c r="I173" s="44">
        <v>4150700</v>
      </c>
      <c r="J173" s="44">
        <v>3666719</v>
      </c>
      <c r="K173" s="44">
        <v>391600000</v>
      </c>
      <c r="L173" s="44">
        <v>9363</v>
      </c>
      <c r="M173" s="44">
        <v>78</v>
      </c>
      <c r="N173" s="44">
        <v>76.164369899999997</v>
      </c>
      <c r="O173" s="44">
        <v>89297</v>
      </c>
      <c r="P173" s="44">
        <v>23.835630099999999</v>
      </c>
      <c r="Q173" s="44">
        <v>89375</v>
      </c>
      <c r="R173" s="21">
        <v>-2.82</v>
      </c>
      <c r="S173" s="21">
        <v>-15.81</v>
      </c>
      <c r="T173" s="21">
        <v>-4.82</v>
      </c>
    </row>
    <row r="174" spans="1:20" s="22" customFormat="1" x14ac:dyDescent="0.25">
      <c r="A174" s="21" t="s">
        <v>456</v>
      </c>
      <c r="B174" s="21">
        <v>11745</v>
      </c>
      <c r="C174" s="21" t="s">
        <v>457</v>
      </c>
      <c r="D174" s="21" t="s">
        <v>22</v>
      </c>
      <c r="E174" s="43">
        <v>0</v>
      </c>
      <c r="F174" s="44">
        <v>0</v>
      </c>
      <c r="G174" s="47">
        <v>14.9</v>
      </c>
      <c r="H174" s="44" t="s">
        <v>533</v>
      </c>
      <c r="I174" s="44">
        <v>109535987</v>
      </c>
      <c r="J174" s="44">
        <v>100469699</v>
      </c>
      <c r="K174" s="44">
        <v>1261323170</v>
      </c>
      <c r="L174" s="44">
        <v>79655</v>
      </c>
      <c r="M174" s="44">
        <v>1091</v>
      </c>
      <c r="N174" s="44">
        <v>8.3659494595522137</v>
      </c>
      <c r="O174" s="44">
        <v>2028766</v>
      </c>
      <c r="P174" s="44">
        <v>91.634050540447788</v>
      </c>
      <c r="Q174" s="44">
        <v>2029857</v>
      </c>
      <c r="R174" s="21">
        <v>3.83</v>
      </c>
      <c r="S174" s="21">
        <v>-3.01</v>
      </c>
      <c r="T174" s="21">
        <v>10.19</v>
      </c>
    </row>
    <row r="175" spans="1:20" s="22" customFormat="1" x14ac:dyDescent="0.25">
      <c r="A175" s="21" t="s">
        <v>470</v>
      </c>
      <c r="B175" s="21">
        <v>11774</v>
      </c>
      <c r="C175" s="21" t="s">
        <v>471</v>
      </c>
      <c r="D175" s="21" t="s">
        <v>22</v>
      </c>
      <c r="E175" s="43">
        <v>0</v>
      </c>
      <c r="F175" s="44">
        <v>200000000</v>
      </c>
      <c r="G175" s="47">
        <v>12.966666666666667</v>
      </c>
      <c r="H175" s="44" t="s">
        <v>533</v>
      </c>
      <c r="I175" s="44">
        <v>1081911</v>
      </c>
      <c r="J175" s="44">
        <v>844500</v>
      </c>
      <c r="K175" s="44">
        <v>73300000</v>
      </c>
      <c r="L175" s="44">
        <v>11522</v>
      </c>
      <c r="M175" s="44">
        <v>51</v>
      </c>
      <c r="N175" s="44">
        <v>89.356846000000004</v>
      </c>
      <c r="O175" s="44">
        <v>2764</v>
      </c>
      <c r="P175" s="44">
        <v>10.643154000000001</v>
      </c>
      <c r="Q175" s="44">
        <v>2815</v>
      </c>
      <c r="R175" s="21">
        <v>-3.57</v>
      </c>
      <c r="S175" s="21">
        <v>-13.02</v>
      </c>
      <c r="T175" s="21">
        <v>15.89</v>
      </c>
    </row>
    <row r="176" spans="1:20" s="22" customFormat="1" x14ac:dyDescent="0.25">
      <c r="A176" s="21" t="s">
        <v>474</v>
      </c>
      <c r="B176" s="21">
        <v>11763</v>
      </c>
      <c r="C176" s="21" t="s">
        <v>475</v>
      </c>
      <c r="D176" s="21" t="s">
        <v>22</v>
      </c>
      <c r="E176" s="43">
        <v>0</v>
      </c>
      <c r="F176" s="44">
        <v>150000000</v>
      </c>
      <c r="G176" s="47">
        <v>11.8</v>
      </c>
      <c r="H176" s="44" t="s">
        <v>533</v>
      </c>
      <c r="I176" s="44">
        <v>1087270</v>
      </c>
      <c r="J176" s="44">
        <v>1134108</v>
      </c>
      <c r="K176" s="44">
        <v>100000000</v>
      </c>
      <c r="L176" s="44">
        <v>11342</v>
      </c>
      <c r="M176" s="44">
        <v>27</v>
      </c>
      <c r="N176" s="44">
        <v>89.935844666666668</v>
      </c>
      <c r="O176" s="44">
        <v>2420</v>
      </c>
      <c r="P176" s="44">
        <v>10.064155333333332</v>
      </c>
      <c r="Q176" s="44">
        <v>2447</v>
      </c>
      <c r="R176" s="21">
        <v>-0.86</v>
      </c>
      <c r="S176" s="21">
        <v>-10.9</v>
      </c>
      <c r="T176" s="21">
        <v>0</v>
      </c>
    </row>
    <row r="177" spans="1:20" s="22" customFormat="1" x14ac:dyDescent="0.25">
      <c r="A177" s="21" t="s">
        <v>478</v>
      </c>
      <c r="B177" s="21">
        <v>11773</v>
      </c>
      <c r="C177" s="21" t="s">
        <v>479</v>
      </c>
      <c r="D177" s="21" t="s">
        <v>22</v>
      </c>
      <c r="E177" s="43">
        <v>0</v>
      </c>
      <c r="F177" s="44">
        <v>100000000</v>
      </c>
      <c r="G177" s="47">
        <v>11.366666666666667</v>
      </c>
      <c r="H177" s="44" t="s">
        <v>533</v>
      </c>
      <c r="I177" s="44">
        <v>338228</v>
      </c>
      <c r="J177" s="44">
        <v>814360</v>
      </c>
      <c r="K177" s="44">
        <v>70586830</v>
      </c>
      <c r="L177" s="44">
        <v>11537</v>
      </c>
      <c r="M177" s="44">
        <v>12</v>
      </c>
      <c r="N177" s="44">
        <v>70.289980999999997</v>
      </c>
      <c r="O177" s="44">
        <v>1880</v>
      </c>
      <c r="P177" s="44">
        <v>29.710018999999999</v>
      </c>
      <c r="Q177" s="44">
        <v>1892</v>
      </c>
      <c r="R177" s="21">
        <v>1.76</v>
      </c>
      <c r="S177" s="21">
        <v>-5.58</v>
      </c>
      <c r="T177" s="21">
        <v>0</v>
      </c>
    </row>
    <row r="178" spans="1:20" s="22" customFormat="1" x14ac:dyDescent="0.25">
      <c r="A178" s="21" t="s">
        <v>493</v>
      </c>
      <c r="B178" s="21">
        <v>11823</v>
      </c>
      <c r="C178" s="21" t="s">
        <v>494</v>
      </c>
      <c r="D178" s="21" t="s">
        <v>22</v>
      </c>
      <c r="E178" s="43">
        <v>0</v>
      </c>
      <c r="F178" s="44">
        <v>100000000</v>
      </c>
      <c r="G178" s="47">
        <v>8.9666666666666668</v>
      </c>
      <c r="H178" s="44" t="s">
        <v>533</v>
      </c>
      <c r="I178" s="44">
        <v>0</v>
      </c>
      <c r="J178" s="44">
        <v>118192</v>
      </c>
      <c r="K178" s="44">
        <v>12095858</v>
      </c>
      <c r="L178" s="44">
        <v>9771</v>
      </c>
      <c r="M178" s="44">
        <v>11</v>
      </c>
      <c r="N178" s="44">
        <v>98.475476999999998</v>
      </c>
      <c r="O178" s="44">
        <v>194</v>
      </c>
      <c r="P178" s="44">
        <v>1.5245230000000001</v>
      </c>
      <c r="Q178" s="44">
        <v>205</v>
      </c>
      <c r="R178" s="21">
        <v>-4.76</v>
      </c>
      <c r="S178" s="21">
        <v>-13.78</v>
      </c>
      <c r="T178" s="21">
        <v>0</v>
      </c>
    </row>
    <row r="179" spans="1:20" s="22" customFormat="1" x14ac:dyDescent="0.25">
      <c r="A179" s="21" t="s">
        <v>512</v>
      </c>
      <c r="B179" s="21">
        <v>11878</v>
      </c>
      <c r="C179" s="21" t="s">
        <v>513</v>
      </c>
      <c r="D179" s="21" t="s">
        <v>22</v>
      </c>
      <c r="E179" s="43">
        <v>0</v>
      </c>
      <c r="F179" s="44">
        <v>100000000</v>
      </c>
      <c r="G179" s="47">
        <v>4.8666666666666671</v>
      </c>
      <c r="H179" s="44" t="s">
        <v>533</v>
      </c>
      <c r="I179" s="44">
        <v>0</v>
      </c>
      <c r="J179" s="44">
        <v>666510</v>
      </c>
      <c r="K179" s="44">
        <v>72600000</v>
      </c>
      <c r="L179" s="44">
        <v>9181</v>
      </c>
      <c r="M179" s="44">
        <v>32</v>
      </c>
      <c r="N179" s="44">
        <v>78.434258999999997</v>
      </c>
      <c r="O179" s="44">
        <v>3009</v>
      </c>
      <c r="P179" s="44">
        <v>21.565740999999999</v>
      </c>
      <c r="Q179" s="44">
        <v>3041</v>
      </c>
      <c r="R179" s="21">
        <v>-0.93</v>
      </c>
      <c r="S179" s="21">
        <v>-6.78</v>
      </c>
      <c r="T179" s="21">
        <v>0</v>
      </c>
    </row>
    <row r="180" spans="1:20" s="22" customFormat="1" x14ac:dyDescent="0.25">
      <c r="A180" s="21" t="s">
        <v>520</v>
      </c>
      <c r="B180" s="21">
        <v>11886</v>
      </c>
      <c r="C180" s="21" t="s">
        <v>521</v>
      </c>
      <c r="D180" s="21" t="s">
        <v>22</v>
      </c>
      <c r="E180" s="43">
        <v>0</v>
      </c>
      <c r="F180" s="44">
        <v>200000000</v>
      </c>
      <c r="G180" s="47">
        <v>3.4</v>
      </c>
      <c r="H180" s="44" t="s">
        <v>533</v>
      </c>
      <c r="I180" s="44">
        <v>0</v>
      </c>
      <c r="J180" s="44">
        <v>333172</v>
      </c>
      <c r="K180" s="44">
        <v>35046198</v>
      </c>
      <c r="L180" s="44">
        <v>9507</v>
      </c>
      <c r="M180" s="44">
        <v>11</v>
      </c>
      <c r="N180" s="44">
        <v>99.714905000000002</v>
      </c>
      <c r="O180" s="44">
        <v>308</v>
      </c>
      <c r="P180" s="44">
        <v>0.28509499999999999</v>
      </c>
      <c r="Q180" s="44">
        <v>319</v>
      </c>
      <c r="R180" s="21">
        <v>-1.31</v>
      </c>
      <c r="S180" s="21">
        <v>-4.93</v>
      </c>
      <c r="T180" s="21">
        <v>0</v>
      </c>
    </row>
    <row r="181" spans="1:20" s="22" customFormat="1" x14ac:dyDescent="0.25">
      <c r="A181" s="21" t="s">
        <v>522</v>
      </c>
      <c r="B181" s="21">
        <v>11885</v>
      </c>
      <c r="C181" s="21" t="s">
        <v>523</v>
      </c>
      <c r="D181" s="21" t="s">
        <v>22</v>
      </c>
      <c r="E181" s="43">
        <v>0</v>
      </c>
      <c r="F181" s="44">
        <v>100000000</v>
      </c>
      <c r="G181" s="47">
        <v>3.2</v>
      </c>
      <c r="H181" s="44" t="s">
        <v>533</v>
      </c>
      <c r="I181" s="44">
        <v>0</v>
      </c>
      <c r="J181" s="44">
        <v>252667</v>
      </c>
      <c r="K181" s="44">
        <v>24959976</v>
      </c>
      <c r="L181" s="44">
        <v>10123</v>
      </c>
      <c r="M181" s="44">
        <v>25</v>
      </c>
      <c r="N181" s="44">
        <v>98.938358999999991</v>
      </c>
      <c r="O181" s="44">
        <v>199</v>
      </c>
      <c r="P181" s="44">
        <v>1.0616410000000001</v>
      </c>
      <c r="Q181" s="44">
        <v>224</v>
      </c>
      <c r="R181" s="21">
        <v>2.0299999999999998</v>
      </c>
      <c r="S181" s="21">
        <v>-0.16</v>
      </c>
      <c r="T181" s="21">
        <v>0</v>
      </c>
    </row>
    <row r="182" spans="1:20" s="22" customFormat="1" x14ac:dyDescent="0.25">
      <c r="A182" s="21" t="s">
        <v>524</v>
      </c>
      <c r="B182" s="21">
        <v>11889</v>
      </c>
      <c r="C182" s="21" t="s">
        <v>525</v>
      </c>
      <c r="D182" s="21" t="s">
        <v>22</v>
      </c>
      <c r="E182" s="43">
        <v>0</v>
      </c>
      <c r="F182" s="44">
        <v>100000000</v>
      </c>
      <c r="G182" s="47">
        <v>3</v>
      </c>
      <c r="H182" s="44" t="s">
        <v>533</v>
      </c>
      <c r="I182" s="44">
        <v>0</v>
      </c>
      <c r="J182" s="44">
        <v>245748</v>
      </c>
      <c r="K182" s="44">
        <v>25644718</v>
      </c>
      <c r="L182" s="44">
        <v>9583</v>
      </c>
      <c r="M182" s="44">
        <v>9</v>
      </c>
      <c r="N182" s="44">
        <v>81.872484999999998</v>
      </c>
      <c r="O182" s="44">
        <v>538</v>
      </c>
      <c r="P182" s="44">
        <v>18.127514999999999</v>
      </c>
      <c r="Q182" s="44">
        <v>547</v>
      </c>
      <c r="R182" s="21">
        <v>-1.53</v>
      </c>
      <c r="S182" s="21">
        <v>-4.2300000000000004</v>
      </c>
      <c r="T182" s="21">
        <v>0</v>
      </c>
    </row>
    <row r="183" spans="1:20" s="22" customFormat="1" x14ac:dyDescent="0.25">
      <c r="A183" s="21" t="s">
        <v>530</v>
      </c>
      <c r="B183" s="21">
        <v>11900</v>
      </c>
      <c r="C183" s="21" t="s">
        <v>529</v>
      </c>
      <c r="D183" s="21" t="s">
        <v>22</v>
      </c>
      <c r="E183" s="43">
        <v>0</v>
      </c>
      <c r="F183" s="44">
        <v>100000000</v>
      </c>
      <c r="G183" s="47">
        <v>2</v>
      </c>
      <c r="H183" s="44" t="s">
        <v>533</v>
      </c>
      <c r="I183" s="44">
        <v>0</v>
      </c>
      <c r="J183" s="44">
        <v>455290</v>
      </c>
      <c r="K183" s="44">
        <v>50279470</v>
      </c>
      <c r="L183" s="44">
        <v>9056</v>
      </c>
      <c r="M183" s="44">
        <v>18</v>
      </c>
      <c r="N183" s="44">
        <v>71.698945000000009</v>
      </c>
      <c r="O183" s="44">
        <v>6794</v>
      </c>
      <c r="P183" s="44">
        <v>28.301055000000002</v>
      </c>
      <c r="Q183" s="44">
        <v>6812</v>
      </c>
      <c r="R183" s="21">
        <v>-2.0499999999999998</v>
      </c>
      <c r="S183" s="21">
        <v>0</v>
      </c>
      <c r="T183" s="21">
        <v>0</v>
      </c>
    </row>
    <row r="184" spans="1:20" s="22" customFormat="1" x14ac:dyDescent="0.25">
      <c r="A184" s="21" t="s">
        <v>528</v>
      </c>
      <c r="B184" s="21">
        <v>11912</v>
      </c>
      <c r="C184" s="21" t="s">
        <v>529</v>
      </c>
      <c r="D184" s="21" t="s">
        <v>22</v>
      </c>
      <c r="E184" s="43">
        <v>0</v>
      </c>
      <c r="F184" s="44">
        <v>1000000000</v>
      </c>
      <c r="G184" s="47">
        <v>2</v>
      </c>
      <c r="H184" s="44" t="s">
        <v>533</v>
      </c>
      <c r="I184" s="44">
        <v>0</v>
      </c>
      <c r="J184" s="44">
        <v>4750346</v>
      </c>
      <c r="K184" s="44">
        <v>500000000</v>
      </c>
      <c r="L184" s="44">
        <v>9501</v>
      </c>
      <c r="M184" s="44">
        <v>74</v>
      </c>
      <c r="N184" s="44">
        <v>91.592550800000012</v>
      </c>
      <c r="O184" s="44">
        <v>2609</v>
      </c>
      <c r="P184" s="44">
        <v>8.4074492000000003</v>
      </c>
      <c r="Q184" s="44">
        <v>2683</v>
      </c>
      <c r="R184" s="21">
        <v>-0.53</v>
      </c>
      <c r="S184" s="21">
        <v>0</v>
      </c>
      <c r="T184" s="21">
        <v>0</v>
      </c>
    </row>
    <row r="185" spans="1:20" s="22" customFormat="1" x14ac:dyDescent="0.25">
      <c r="A185" s="21" t="s">
        <v>563</v>
      </c>
      <c r="B185" s="21">
        <v>11803</v>
      </c>
      <c r="C185" s="21" t="s">
        <v>564</v>
      </c>
      <c r="D185" s="21" t="s">
        <v>22</v>
      </c>
      <c r="E185" s="43">
        <v>0</v>
      </c>
      <c r="F185" s="44">
        <v>100000000</v>
      </c>
      <c r="G185" s="47">
        <v>1.5</v>
      </c>
      <c r="H185" s="44" t="s">
        <v>533</v>
      </c>
      <c r="I185" s="44">
        <v>0</v>
      </c>
      <c r="J185" s="44">
        <v>131241</v>
      </c>
      <c r="K185" s="44">
        <v>13818668</v>
      </c>
      <c r="L185" s="44">
        <v>9498</v>
      </c>
      <c r="M185" s="44">
        <v>17</v>
      </c>
      <c r="N185" s="44">
        <v>91.773731999999995</v>
      </c>
      <c r="O185" s="44">
        <v>1232</v>
      </c>
      <c r="P185" s="44">
        <v>8.226268000000001</v>
      </c>
      <c r="Q185" s="44">
        <v>1249</v>
      </c>
      <c r="R185" s="21">
        <v>-4.96</v>
      </c>
      <c r="S185" s="21">
        <v>0</v>
      </c>
      <c r="T185" s="21">
        <v>0</v>
      </c>
    </row>
    <row r="186" spans="1:20" s="22" customFormat="1" x14ac:dyDescent="0.25">
      <c r="A186" s="21" t="s">
        <v>580</v>
      </c>
      <c r="B186" s="21">
        <v>11922</v>
      </c>
      <c r="C186" s="21" t="s">
        <v>581</v>
      </c>
      <c r="D186" s="21" t="s">
        <v>22</v>
      </c>
      <c r="E186" s="43">
        <v>0</v>
      </c>
      <c r="F186" s="44">
        <v>100000000</v>
      </c>
      <c r="G186" s="47">
        <v>1</v>
      </c>
      <c r="H186" s="44" t="s">
        <v>533</v>
      </c>
      <c r="I186" s="44">
        <v>0</v>
      </c>
      <c r="J186" s="44">
        <v>434576</v>
      </c>
      <c r="K186" s="44">
        <v>42959860</v>
      </c>
      <c r="L186" s="44">
        <v>10116</v>
      </c>
      <c r="M186" s="44">
        <v>23</v>
      </c>
      <c r="N186" s="44">
        <v>98.990140000000011</v>
      </c>
      <c r="O186" s="44">
        <v>248</v>
      </c>
      <c r="P186" s="44">
        <v>1.00986</v>
      </c>
      <c r="Q186" s="44">
        <v>271</v>
      </c>
      <c r="R186" s="21">
        <v>0</v>
      </c>
      <c r="S186" s="21">
        <v>0</v>
      </c>
      <c r="T186" s="21">
        <v>0</v>
      </c>
    </row>
    <row r="187" spans="1:20" s="22" customFormat="1" x14ac:dyDescent="0.25">
      <c r="A187" s="21" t="s">
        <v>30</v>
      </c>
      <c r="B187" s="21">
        <v>10615</v>
      </c>
      <c r="C187" s="21" t="s">
        <v>31</v>
      </c>
      <c r="D187" s="21" t="s">
        <v>32</v>
      </c>
      <c r="E187" s="43">
        <v>0</v>
      </c>
      <c r="F187" s="44">
        <v>5000000</v>
      </c>
      <c r="G187" s="44">
        <v>164.66666666666666</v>
      </c>
      <c r="H187" s="44" t="s">
        <v>532</v>
      </c>
      <c r="I187" s="44">
        <v>721183</v>
      </c>
      <c r="J187" s="44">
        <v>764590</v>
      </c>
      <c r="K187" s="44">
        <v>10985</v>
      </c>
      <c r="L187" s="44">
        <v>69603089</v>
      </c>
      <c r="M187" s="44">
        <v>7</v>
      </c>
      <c r="N187" s="44">
        <v>92</v>
      </c>
      <c r="O187" s="44">
        <v>68</v>
      </c>
      <c r="P187" s="44">
        <v>8</v>
      </c>
      <c r="Q187" s="44">
        <v>75</v>
      </c>
      <c r="R187" s="21">
        <v>3.76</v>
      </c>
      <c r="S187" s="21">
        <v>-0.85</v>
      </c>
      <c r="T187" s="21">
        <v>14.37</v>
      </c>
    </row>
    <row r="188" spans="1:20" s="22" customFormat="1" x14ac:dyDescent="0.25">
      <c r="A188" s="21" t="s">
        <v>47</v>
      </c>
      <c r="B188" s="21">
        <v>10762</v>
      </c>
      <c r="C188" s="21" t="s">
        <v>48</v>
      </c>
      <c r="D188" s="21" t="s">
        <v>32</v>
      </c>
      <c r="E188" s="43">
        <v>0</v>
      </c>
      <c r="F188" s="44">
        <v>200000000</v>
      </c>
      <c r="G188" s="44">
        <v>146.19999999999999</v>
      </c>
      <c r="H188" s="44" t="s">
        <v>532</v>
      </c>
      <c r="I188" s="44">
        <v>3282685</v>
      </c>
      <c r="J188" s="44">
        <v>3304982</v>
      </c>
      <c r="K188" s="44">
        <v>18510217</v>
      </c>
      <c r="L188" s="44">
        <v>178549</v>
      </c>
      <c r="M188" s="44">
        <v>10</v>
      </c>
      <c r="N188" s="44">
        <v>44</v>
      </c>
      <c r="O188" s="44">
        <v>2986</v>
      </c>
      <c r="P188" s="44">
        <v>56</v>
      </c>
      <c r="Q188" s="44">
        <v>2996</v>
      </c>
      <c r="R188" s="21">
        <v>-0.6</v>
      </c>
      <c r="S188" s="21">
        <v>-5.09</v>
      </c>
      <c r="T188" s="21">
        <v>13.75</v>
      </c>
    </row>
    <row r="189" spans="1:20" s="22" customFormat="1" x14ac:dyDescent="0.25">
      <c r="A189" s="21" t="s">
        <v>56</v>
      </c>
      <c r="B189" s="21">
        <v>10767</v>
      </c>
      <c r="C189" s="21" t="s">
        <v>55</v>
      </c>
      <c r="D189" s="21" t="s">
        <v>32</v>
      </c>
      <c r="E189" s="43">
        <v>0</v>
      </c>
      <c r="F189" s="44">
        <v>200000</v>
      </c>
      <c r="G189" s="44">
        <v>145.30000000000001</v>
      </c>
      <c r="H189" s="44" t="s">
        <v>532</v>
      </c>
      <c r="I189" s="44">
        <v>374575</v>
      </c>
      <c r="J189" s="44">
        <v>408955</v>
      </c>
      <c r="K189" s="44">
        <v>7735</v>
      </c>
      <c r="L189" s="44">
        <v>52870766</v>
      </c>
      <c r="M189" s="44">
        <v>2</v>
      </c>
      <c r="N189" s="44">
        <v>16</v>
      </c>
      <c r="O189" s="44">
        <v>109</v>
      </c>
      <c r="P189" s="44">
        <v>84</v>
      </c>
      <c r="Q189" s="44">
        <v>111</v>
      </c>
      <c r="R189" s="21">
        <v>-1.18</v>
      </c>
      <c r="S189" s="21">
        <v>-6.67</v>
      </c>
      <c r="T189" s="21">
        <v>15.92</v>
      </c>
    </row>
    <row r="190" spans="1:20" s="22" customFormat="1" x14ac:dyDescent="0.25">
      <c r="A190" s="21" t="s">
        <v>60</v>
      </c>
      <c r="B190" s="21">
        <v>10763</v>
      </c>
      <c r="C190" s="21" t="s">
        <v>61</v>
      </c>
      <c r="D190" s="21" t="s">
        <v>32</v>
      </c>
      <c r="E190" s="43">
        <v>0</v>
      </c>
      <c r="F190" s="44">
        <v>50000</v>
      </c>
      <c r="G190" s="44">
        <v>143.66666666666666</v>
      </c>
      <c r="H190" s="44" t="s">
        <v>532</v>
      </c>
      <c r="I190" s="44">
        <v>147655</v>
      </c>
      <c r="J190" s="44">
        <v>94956</v>
      </c>
      <c r="K190" s="44">
        <v>11462</v>
      </c>
      <c r="L190" s="44">
        <v>8284428</v>
      </c>
      <c r="M190" s="44">
        <v>8</v>
      </c>
      <c r="N190" s="44">
        <v>39</v>
      </c>
      <c r="O190" s="44">
        <v>84</v>
      </c>
      <c r="P190" s="44">
        <v>61</v>
      </c>
      <c r="Q190" s="44">
        <v>92</v>
      </c>
      <c r="R190" s="21">
        <v>-9.98</v>
      </c>
      <c r="S190" s="21">
        <v>-19.62</v>
      </c>
      <c r="T190" s="21">
        <v>-25.82</v>
      </c>
    </row>
    <row r="191" spans="1:20" s="22" customFormat="1" x14ac:dyDescent="0.25">
      <c r="A191" s="21" t="s">
        <v>98</v>
      </c>
      <c r="B191" s="21">
        <v>10885</v>
      </c>
      <c r="C191" s="21" t="s">
        <v>99</v>
      </c>
      <c r="D191" s="21" t="s">
        <v>32</v>
      </c>
      <c r="E191" s="43">
        <v>0</v>
      </c>
      <c r="F191" s="44">
        <v>50000000</v>
      </c>
      <c r="G191" s="44">
        <v>128.66666666666669</v>
      </c>
      <c r="H191" s="44" t="s">
        <v>532</v>
      </c>
      <c r="I191" s="44">
        <v>5822809</v>
      </c>
      <c r="J191" s="44">
        <v>2798903</v>
      </c>
      <c r="K191" s="44">
        <v>1708955</v>
      </c>
      <c r="L191" s="44">
        <v>1637786</v>
      </c>
      <c r="M191" s="44">
        <v>7</v>
      </c>
      <c r="N191" s="44">
        <v>36</v>
      </c>
      <c r="O191" s="44">
        <v>1514</v>
      </c>
      <c r="P191" s="44">
        <v>64</v>
      </c>
      <c r="Q191" s="44">
        <v>1521</v>
      </c>
      <c r="R191" s="21">
        <v>0.05</v>
      </c>
      <c r="S191" s="21">
        <v>-12.74</v>
      </c>
      <c r="T191" s="21">
        <v>-27.29</v>
      </c>
    </row>
    <row r="192" spans="1:20" s="22" customFormat="1" x14ac:dyDescent="0.25">
      <c r="A192" s="21" t="s">
        <v>100</v>
      </c>
      <c r="B192" s="21">
        <v>10897</v>
      </c>
      <c r="C192" s="21" t="s">
        <v>101</v>
      </c>
      <c r="D192" s="21" t="s">
        <v>32</v>
      </c>
      <c r="E192" s="43">
        <v>0</v>
      </c>
      <c r="F192" s="44">
        <v>200000</v>
      </c>
      <c r="G192" s="44">
        <v>128.30000000000001</v>
      </c>
      <c r="H192" s="44" t="s">
        <v>532</v>
      </c>
      <c r="I192" s="44">
        <v>947559</v>
      </c>
      <c r="J192" s="44">
        <v>621759</v>
      </c>
      <c r="K192" s="44">
        <v>73896</v>
      </c>
      <c r="L192" s="44">
        <v>8413967</v>
      </c>
      <c r="M192" s="44">
        <v>9</v>
      </c>
      <c r="N192" s="44">
        <v>91</v>
      </c>
      <c r="O192" s="44">
        <v>152</v>
      </c>
      <c r="P192" s="44">
        <v>9</v>
      </c>
      <c r="Q192" s="44">
        <v>161</v>
      </c>
      <c r="R192" s="21">
        <v>-4.88</v>
      </c>
      <c r="S192" s="21">
        <v>-11.2</v>
      </c>
      <c r="T192" s="21">
        <v>-6.19</v>
      </c>
    </row>
    <row r="193" spans="1:20" s="22" customFormat="1" x14ac:dyDescent="0.25">
      <c r="A193" s="21" t="s">
        <v>118</v>
      </c>
      <c r="B193" s="21">
        <v>10934</v>
      </c>
      <c r="C193" s="21" t="s">
        <v>119</v>
      </c>
      <c r="D193" s="21" t="s">
        <v>32</v>
      </c>
      <c r="E193" s="43">
        <v>0</v>
      </c>
      <c r="F193" s="44">
        <v>500000</v>
      </c>
      <c r="G193" s="44">
        <v>124.73333333333333</v>
      </c>
      <c r="H193" s="44" t="s">
        <v>532</v>
      </c>
      <c r="I193" s="44">
        <v>164742</v>
      </c>
      <c r="J193" s="44">
        <v>187645</v>
      </c>
      <c r="K193" s="44">
        <v>10572</v>
      </c>
      <c r="L193" s="44">
        <v>17749235</v>
      </c>
      <c r="M193" s="44">
        <v>44</v>
      </c>
      <c r="N193" s="44">
        <v>78</v>
      </c>
      <c r="O193" s="44">
        <v>579</v>
      </c>
      <c r="P193" s="44">
        <v>22</v>
      </c>
      <c r="Q193" s="44">
        <v>623</v>
      </c>
      <c r="R193" s="21">
        <v>-0.03</v>
      </c>
      <c r="S193" s="21">
        <v>-5.45</v>
      </c>
      <c r="T193" s="21">
        <v>23.86</v>
      </c>
    </row>
    <row r="194" spans="1:20" s="22" customFormat="1" x14ac:dyDescent="0.25">
      <c r="A194" s="21" t="s">
        <v>143</v>
      </c>
      <c r="B194" s="21">
        <v>11131</v>
      </c>
      <c r="C194" s="21" t="s">
        <v>144</v>
      </c>
      <c r="D194" s="21" t="s">
        <v>32</v>
      </c>
      <c r="E194" s="43">
        <v>0</v>
      </c>
      <c r="F194" s="44">
        <v>1000000</v>
      </c>
      <c r="G194" s="44">
        <v>109.33333333333333</v>
      </c>
      <c r="H194" s="44" t="s">
        <v>532</v>
      </c>
      <c r="I194" s="44">
        <v>1986069</v>
      </c>
      <c r="J194" s="44">
        <v>1772531</v>
      </c>
      <c r="K194" s="44">
        <v>271959</v>
      </c>
      <c r="L194" s="44">
        <v>6517639</v>
      </c>
      <c r="M194" s="44">
        <v>10</v>
      </c>
      <c r="N194" s="44">
        <v>94</v>
      </c>
      <c r="O194" s="44">
        <v>311</v>
      </c>
      <c r="P194" s="44">
        <v>6</v>
      </c>
      <c r="Q194" s="44">
        <v>321</v>
      </c>
      <c r="R194" s="21">
        <v>-0.77</v>
      </c>
      <c r="S194" s="21">
        <v>-5.14</v>
      </c>
      <c r="T194" s="21">
        <v>-4.62</v>
      </c>
    </row>
    <row r="195" spans="1:20" s="22" customFormat="1" x14ac:dyDescent="0.25">
      <c r="A195" s="21" t="s">
        <v>157</v>
      </c>
      <c r="B195" s="21">
        <v>11157</v>
      </c>
      <c r="C195" s="21" t="s">
        <v>158</v>
      </c>
      <c r="D195" s="21" t="s">
        <v>32</v>
      </c>
      <c r="E195" s="43">
        <v>0</v>
      </c>
      <c r="F195" s="44">
        <v>50000000</v>
      </c>
      <c r="G195" s="44">
        <v>105.1</v>
      </c>
      <c r="H195" s="44" t="s">
        <v>532</v>
      </c>
      <c r="I195" s="44">
        <v>711014</v>
      </c>
      <c r="J195" s="44">
        <v>707846</v>
      </c>
      <c r="K195" s="44">
        <v>1939804</v>
      </c>
      <c r="L195" s="44">
        <v>364906</v>
      </c>
      <c r="M195" s="44">
        <v>5</v>
      </c>
      <c r="N195" s="44">
        <v>48</v>
      </c>
      <c r="O195" s="44">
        <v>510</v>
      </c>
      <c r="P195" s="44">
        <v>52</v>
      </c>
      <c r="Q195" s="44">
        <v>515</v>
      </c>
      <c r="R195" s="21">
        <v>0.43</v>
      </c>
      <c r="S195" s="21">
        <v>-4.12</v>
      </c>
      <c r="T195" s="21">
        <v>13.29</v>
      </c>
    </row>
    <row r="196" spans="1:20" s="22" customFormat="1" x14ac:dyDescent="0.25">
      <c r="A196" s="21" t="s">
        <v>174</v>
      </c>
      <c r="B196" s="21">
        <v>11188</v>
      </c>
      <c r="C196" s="21" t="s">
        <v>175</v>
      </c>
      <c r="D196" s="21" t="s">
        <v>32</v>
      </c>
      <c r="E196" s="43">
        <v>0</v>
      </c>
      <c r="F196" s="44">
        <v>500000</v>
      </c>
      <c r="G196" s="44">
        <v>101.03333333333333</v>
      </c>
      <c r="H196" s="44" t="s">
        <v>532</v>
      </c>
      <c r="I196" s="44">
        <v>2679802</v>
      </c>
      <c r="J196" s="44">
        <v>1982598</v>
      </c>
      <c r="K196" s="44">
        <v>136049</v>
      </c>
      <c r="L196" s="44">
        <v>14572673</v>
      </c>
      <c r="M196" s="44">
        <v>4</v>
      </c>
      <c r="N196" s="44">
        <v>61</v>
      </c>
      <c r="O196" s="44">
        <v>2738</v>
      </c>
      <c r="P196" s="44">
        <v>39</v>
      </c>
      <c r="Q196" s="44">
        <v>2742</v>
      </c>
      <c r="R196" s="21">
        <v>0.19</v>
      </c>
      <c r="S196" s="21">
        <v>-2.52</v>
      </c>
      <c r="T196" s="21">
        <v>2.67</v>
      </c>
    </row>
    <row r="197" spans="1:20" s="22" customFormat="1" x14ac:dyDescent="0.25">
      <c r="A197" s="21" t="s">
        <v>187</v>
      </c>
      <c r="B197" s="21">
        <v>11222</v>
      </c>
      <c r="C197" s="21" t="s">
        <v>186</v>
      </c>
      <c r="D197" s="21" t="s">
        <v>32</v>
      </c>
      <c r="E197" s="43">
        <v>0</v>
      </c>
      <c r="F197" s="44">
        <v>700000</v>
      </c>
      <c r="G197" s="44">
        <v>98.166666666666671</v>
      </c>
      <c r="H197" s="44" t="s">
        <v>532</v>
      </c>
      <c r="I197" s="44">
        <v>379651</v>
      </c>
      <c r="J197" s="44">
        <v>402219</v>
      </c>
      <c r="K197" s="44">
        <v>44551</v>
      </c>
      <c r="L197" s="44">
        <v>9028281</v>
      </c>
      <c r="M197" s="44">
        <v>7</v>
      </c>
      <c r="N197" s="44">
        <v>98</v>
      </c>
      <c r="O197" s="44">
        <v>95</v>
      </c>
      <c r="P197" s="44">
        <v>2</v>
      </c>
      <c r="Q197" s="44">
        <v>102</v>
      </c>
      <c r="R197" s="21">
        <v>-0.49</v>
      </c>
      <c r="S197" s="21">
        <v>-5.23</v>
      </c>
      <c r="T197" s="21">
        <v>13.54</v>
      </c>
    </row>
    <row r="198" spans="1:20" s="22" customFormat="1" x14ac:dyDescent="0.25">
      <c r="A198" s="21" t="s">
        <v>196</v>
      </c>
      <c r="B198" s="21">
        <v>11239</v>
      </c>
      <c r="C198" s="21" t="s">
        <v>197</v>
      </c>
      <c r="D198" s="21" t="s">
        <v>32</v>
      </c>
      <c r="E198" s="43">
        <v>0</v>
      </c>
      <c r="F198" s="44">
        <v>500000</v>
      </c>
      <c r="G198" s="44">
        <v>94.033333333333331</v>
      </c>
      <c r="H198" s="44" t="s">
        <v>532</v>
      </c>
      <c r="I198" s="44">
        <v>398822</v>
      </c>
      <c r="J198" s="44">
        <v>435728</v>
      </c>
      <c r="K198" s="44">
        <v>121037</v>
      </c>
      <c r="L198" s="44">
        <v>3599954</v>
      </c>
      <c r="M198" s="44">
        <v>9</v>
      </c>
      <c r="N198" s="44">
        <v>86</v>
      </c>
      <c r="O198" s="44">
        <v>235</v>
      </c>
      <c r="P198" s="44">
        <v>14</v>
      </c>
      <c r="Q198" s="44">
        <v>244</v>
      </c>
      <c r="R198" s="21">
        <v>0.56999999999999995</v>
      </c>
      <c r="S198" s="21">
        <v>-3.09</v>
      </c>
      <c r="T198" s="21">
        <v>7.13</v>
      </c>
    </row>
    <row r="199" spans="1:20" s="22" customFormat="1" x14ac:dyDescent="0.25">
      <c r="A199" s="21" t="s">
        <v>199</v>
      </c>
      <c r="B199" s="21">
        <v>11258</v>
      </c>
      <c r="C199" s="21" t="s">
        <v>200</v>
      </c>
      <c r="D199" s="21" t="s">
        <v>32</v>
      </c>
      <c r="E199" s="43">
        <v>0</v>
      </c>
      <c r="F199" s="44">
        <v>20000000</v>
      </c>
      <c r="G199" s="44">
        <v>93.966666666666669</v>
      </c>
      <c r="H199" s="44" t="s">
        <v>532</v>
      </c>
      <c r="I199" s="44">
        <v>216609</v>
      </c>
      <c r="J199" s="44">
        <v>194498</v>
      </c>
      <c r="K199" s="44">
        <v>3309810</v>
      </c>
      <c r="L199" s="44">
        <v>58763</v>
      </c>
      <c r="M199" s="44">
        <v>5</v>
      </c>
      <c r="N199" s="44">
        <v>92</v>
      </c>
      <c r="O199" s="44">
        <v>87</v>
      </c>
      <c r="P199" s="44">
        <v>8</v>
      </c>
      <c r="Q199" s="44">
        <v>92</v>
      </c>
      <c r="R199" s="21">
        <v>-1.03</v>
      </c>
      <c r="S199" s="21">
        <v>-6.38</v>
      </c>
      <c r="T199" s="21">
        <v>1.43</v>
      </c>
    </row>
    <row r="200" spans="1:20" s="22" customFormat="1" x14ac:dyDescent="0.25">
      <c r="A200" s="21" t="s">
        <v>227</v>
      </c>
      <c r="B200" s="21">
        <v>11304</v>
      </c>
      <c r="C200" s="21" t="s">
        <v>228</v>
      </c>
      <c r="D200" s="21" t="s">
        <v>32</v>
      </c>
      <c r="E200" s="43">
        <v>0</v>
      </c>
      <c r="F200" s="44">
        <v>300000</v>
      </c>
      <c r="G200" s="44">
        <v>86.233333333333334</v>
      </c>
      <c r="H200" s="44" t="s">
        <v>532</v>
      </c>
      <c r="I200" s="44">
        <v>975973</v>
      </c>
      <c r="J200" s="44">
        <v>988518</v>
      </c>
      <c r="K200" s="44">
        <v>185925</v>
      </c>
      <c r="L200" s="44">
        <v>5316755</v>
      </c>
      <c r="M200" s="44">
        <v>18</v>
      </c>
      <c r="N200" s="44">
        <v>100</v>
      </c>
      <c r="O200" s="44">
        <v>116</v>
      </c>
      <c r="P200" s="44">
        <v>0</v>
      </c>
      <c r="Q200" s="44">
        <v>134</v>
      </c>
      <c r="R200" s="21">
        <v>1.18</v>
      </c>
      <c r="S200" s="21">
        <v>-3.29</v>
      </c>
      <c r="T200" s="21">
        <v>17.47</v>
      </c>
    </row>
    <row r="201" spans="1:20" s="22" customFormat="1" x14ac:dyDescent="0.25">
      <c r="A201" s="21" t="s">
        <v>231</v>
      </c>
      <c r="B201" s="21">
        <v>11305</v>
      </c>
      <c r="C201" s="21" t="s">
        <v>232</v>
      </c>
      <c r="D201" s="21" t="s">
        <v>32</v>
      </c>
      <c r="E201" s="43">
        <v>0</v>
      </c>
      <c r="F201" s="44">
        <v>200000</v>
      </c>
      <c r="G201" s="44">
        <v>85.86666666666666</v>
      </c>
      <c r="H201" s="44" t="s">
        <v>532</v>
      </c>
      <c r="I201" s="44">
        <v>242843</v>
      </c>
      <c r="J201" s="44">
        <v>193436</v>
      </c>
      <c r="K201" s="44">
        <v>15589</v>
      </c>
      <c r="L201" s="44">
        <v>12408482</v>
      </c>
      <c r="M201" s="44">
        <v>3</v>
      </c>
      <c r="N201" s="44">
        <v>26</v>
      </c>
      <c r="O201" s="44">
        <v>858</v>
      </c>
      <c r="P201" s="44">
        <v>74</v>
      </c>
      <c r="Q201" s="44">
        <v>861</v>
      </c>
      <c r="R201" s="21">
        <v>0.89</v>
      </c>
      <c r="S201" s="21">
        <v>-4.72</v>
      </c>
      <c r="T201" s="21">
        <v>11.74</v>
      </c>
    </row>
    <row r="202" spans="1:20" s="22" customFormat="1" x14ac:dyDescent="0.25">
      <c r="A202" s="21" t="s">
        <v>289</v>
      </c>
      <c r="B202" s="21">
        <v>11381</v>
      </c>
      <c r="C202" s="21" t="s">
        <v>290</v>
      </c>
      <c r="D202" s="21" t="s">
        <v>32</v>
      </c>
      <c r="E202" s="43">
        <v>0</v>
      </c>
      <c r="F202" s="44">
        <v>500000</v>
      </c>
      <c r="G202" s="44">
        <v>75.2</v>
      </c>
      <c r="H202" s="44" t="s">
        <v>532</v>
      </c>
      <c r="I202" s="44">
        <v>1241250</v>
      </c>
      <c r="J202" s="44">
        <v>1121561</v>
      </c>
      <c r="K202" s="44">
        <v>216225</v>
      </c>
      <c r="L202" s="44">
        <v>5187008</v>
      </c>
      <c r="M202" s="44">
        <v>10</v>
      </c>
      <c r="N202" s="44">
        <v>100</v>
      </c>
      <c r="O202" s="44">
        <v>99</v>
      </c>
      <c r="P202" s="44">
        <v>0</v>
      </c>
      <c r="Q202" s="44">
        <v>109</v>
      </c>
      <c r="R202" s="21">
        <v>1.49</v>
      </c>
      <c r="S202" s="21">
        <v>-2.98</v>
      </c>
      <c r="T202" s="21">
        <v>12.79</v>
      </c>
    </row>
    <row r="203" spans="1:20" s="22" customFormat="1" x14ac:dyDescent="0.25">
      <c r="A203" s="21" t="s">
        <v>429</v>
      </c>
      <c r="B203" s="21">
        <v>11691</v>
      </c>
      <c r="C203" s="21" t="s">
        <v>430</v>
      </c>
      <c r="D203" s="21" t="s">
        <v>32</v>
      </c>
      <c r="E203" s="43">
        <v>0</v>
      </c>
      <c r="F203" s="44">
        <v>20000000</v>
      </c>
      <c r="G203" s="47">
        <v>20.5</v>
      </c>
      <c r="H203" s="44" t="s">
        <v>532</v>
      </c>
      <c r="I203" s="44">
        <v>39342</v>
      </c>
      <c r="J203" s="44">
        <v>37895</v>
      </c>
      <c r="K203" s="44">
        <v>3290285</v>
      </c>
      <c r="L203" s="44">
        <v>11517</v>
      </c>
      <c r="M203" s="44">
        <v>6</v>
      </c>
      <c r="N203" s="44">
        <v>63</v>
      </c>
      <c r="O203" s="44">
        <v>109</v>
      </c>
      <c r="P203" s="44">
        <v>37</v>
      </c>
      <c r="Q203" s="44">
        <v>115</v>
      </c>
      <c r="R203" s="21">
        <v>-0.64</v>
      </c>
      <c r="S203" s="21">
        <v>-11.87</v>
      </c>
      <c r="T203" s="21">
        <v>23.88</v>
      </c>
    </row>
    <row r="204" spans="1:20" s="22" customFormat="1" x14ac:dyDescent="0.25">
      <c r="A204" s="21" t="s">
        <v>496</v>
      </c>
      <c r="B204" s="21">
        <v>11842</v>
      </c>
      <c r="C204" s="21" t="s">
        <v>497</v>
      </c>
      <c r="D204" s="21" t="s">
        <v>32</v>
      </c>
      <c r="E204" s="43">
        <v>0</v>
      </c>
      <c r="F204" s="44">
        <v>100000000</v>
      </c>
      <c r="G204" s="47">
        <v>7.666666666666667</v>
      </c>
      <c r="H204" s="44" t="s">
        <v>532</v>
      </c>
      <c r="I204" s="44">
        <v>0</v>
      </c>
      <c r="J204" s="44">
        <v>360556</v>
      </c>
      <c r="K204" s="44">
        <v>34289916</v>
      </c>
      <c r="L204" s="44">
        <v>10514</v>
      </c>
      <c r="M204" s="44">
        <v>12</v>
      </c>
      <c r="N204" s="44">
        <v>89</v>
      </c>
      <c r="O204" s="44">
        <v>1156</v>
      </c>
      <c r="P204" s="44">
        <v>11</v>
      </c>
      <c r="Q204" s="44">
        <v>1168</v>
      </c>
      <c r="R204" s="21">
        <v>1.49</v>
      </c>
      <c r="S204" s="21">
        <v>-0.2</v>
      </c>
      <c r="T204" s="21">
        <v>0</v>
      </c>
    </row>
    <row r="205" spans="1:20" s="22" customFormat="1" x14ac:dyDescent="0.25">
      <c r="A205" s="21" t="s">
        <v>167</v>
      </c>
      <c r="B205" s="21">
        <v>11172</v>
      </c>
      <c r="C205" s="21" t="s">
        <v>168</v>
      </c>
      <c r="D205" s="21" t="s">
        <v>32</v>
      </c>
      <c r="E205" s="43">
        <v>0</v>
      </c>
      <c r="F205" s="44">
        <v>50000000</v>
      </c>
      <c r="G205" s="44">
        <v>103</v>
      </c>
      <c r="H205" s="44" t="s">
        <v>533</v>
      </c>
      <c r="I205" s="44">
        <v>2543903</v>
      </c>
      <c r="J205" s="44">
        <v>1518832</v>
      </c>
      <c r="K205" s="44">
        <v>13182630</v>
      </c>
      <c r="L205" s="44">
        <v>115215</v>
      </c>
      <c r="M205" s="44">
        <v>17</v>
      </c>
      <c r="N205" s="44">
        <v>98.016499999999994</v>
      </c>
      <c r="O205" s="44">
        <v>694</v>
      </c>
      <c r="P205" s="44">
        <v>1.9834999999999998</v>
      </c>
      <c r="Q205" s="44">
        <v>711</v>
      </c>
      <c r="R205" s="21">
        <v>-0.05</v>
      </c>
      <c r="S205" s="21">
        <v>-4.58</v>
      </c>
      <c r="T205" s="21">
        <v>10</v>
      </c>
    </row>
    <row r="206" spans="1:20" s="22" customFormat="1" x14ac:dyDescent="0.25">
      <c r="A206" s="21" t="s">
        <v>184</v>
      </c>
      <c r="B206" s="21">
        <v>11196</v>
      </c>
      <c r="C206" s="21" t="s">
        <v>183</v>
      </c>
      <c r="D206" s="21" t="s">
        <v>32</v>
      </c>
      <c r="E206" s="43">
        <v>0</v>
      </c>
      <c r="F206" s="44">
        <v>100000000</v>
      </c>
      <c r="G206" s="44">
        <v>98.233333333333334</v>
      </c>
      <c r="H206" s="44" t="s">
        <v>533</v>
      </c>
      <c r="I206" s="44">
        <v>1812914</v>
      </c>
      <c r="J206" s="44">
        <v>1636288</v>
      </c>
      <c r="K206" s="44">
        <v>13957539</v>
      </c>
      <c r="L206" s="44">
        <v>117234</v>
      </c>
      <c r="M206" s="44">
        <v>20</v>
      </c>
      <c r="N206" s="44">
        <v>98.739903999999996</v>
      </c>
      <c r="O206" s="44">
        <v>4509</v>
      </c>
      <c r="P206" s="44">
        <v>1.2600959999999999</v>
      </c>
      <c r="Q206" s="44">
        <v>4529</v>
      </c>
      <c r="R206" s="21">
        <v>1.1200000000000001</v>
      </c>
      <c r="S206" s="21">
        <v>-0.34</v>
      </c>
      <c r="T206" s="21">
        <v>14.28</v>
      </c>
    </row>
    <row r="207" spans="1:20" s="22" customFormat="1" x14ac:dyDescent="0.25">
      <c r="A207" s="21" t="s">
        <v>516</v>
      </c>
      <c r="B207" s="21">
        <v>11888</v>
      </c>
      <c r="C207" s="21" t="s">
        <v>517</v>
      </c>
      <c r="D207" s="21" t="s">
        <v>32</v>
      </c>
      <c r="E207" s="43">
        <v>0</v>
      </c>
      <c r="F207" s="44">
        <v>500000000</v>
      </c>
      <c r="G207" s="47">
        <v>3.6</v>
      </c>
      <c r="H207" s="44" t="s">
        <v>533</v>
      </c>
      <c r="I207" s="44">
        <v>0</v>
      </c>
      <c r="J207" s="44">
        <v>650264</v>
      </c>
      <c r="K207" s="44">
        <v>65810845</v>
      </c>
      <c r="L207" s="44">
        <v>9881</v>
      </c>
      <c r="M207" s="44">
        <v>65</v>
      </c>
      <c r="N207" s="44">
        <v>94.708137600000001</v>
      </c>
      <c r="O207" s="44">
        <v>5090</v>
      </c>
      <c r="P207" s="44">
        <v>5.2918623999999994</v>
      </c>
      <c r="Q207" s="44">
        <v>5155</v>
      </c>
      <c r="R207" s="21">
        <v>1.57</v>
      </c>
      <c r="S207" s="21">
        <v>-0.38</v>
      </c>
      <c r="T207" s="21">
        <v>0</v>
      </c>
    </row>
    <row r="208" spans="1:20" x14ac:dyDescent="0.25">
      <c r="M208" s="25"/>
    </row>
  </sheetData>
  <autoFilter ref="A2:V207">
    <sortState ref="A3:T281">
      <sortCondition ref="D2:D28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rightToLeft="1" workbookViewId="0">
      <selection activeCell="A3" sqref="A3:XFD207"/>
    </sheetView>
  </sheetViews>
  <sheetFormatPr defaultColWidth="9.140625" defaultRowHeight="18" x14ac:dyDescent="0.45"/>
  <cols>
    <col min="1" max="1" width="43.42578125" style="11" bestFit="1" customWidth="1"/>
    <col min="2" max="2" width="8.5703125" style="11" bestFit="1" customWidth="1"/>
    <col min="3" max="3" width="23.28515625" style="11" bestFit="1" customWidth="1"/>
    <col min="4" max="4" width="21.42578125" style="15" bestFit="1" customWidth="1"/>
    <col min="5" max="5" width="8.85546875" style="15" bestFit="1" customWidth="1"/>
    <col min="6" max="6" width="10.140625" style="15" bestFit="1" customWidth="1"/>
    <col min="7" max="7" width="10.28515625" style="15" bestFit="1" customWidth="1"/>
    <col min="8" max="8" width="8.7109375" style="15" bestFit="1" customWidth="1"/>
    <col min="9" max="9" width="8.85546875" style="15" bestFit="1" customWidth="1"/>
    <col min="10" max="16384" width="9.140625" style="11"/>
  </cols>
  <sheetData>
    <row r="1" spans="1:9" x14ac:dyDescent="0.45">
      <c r="B1" s="12"/>
      <c r="C1" s="12"/>
      <c r="E1" s="15">
        <v>3</v>
      </c>
      <c r="F1" s="15">
        <v>4</v>
      </c>
      <c r="G1" s="15">
        <v>5</v>
      </c>
      <c r="H1" s="15">
        <v>6</v>
      </c>
      <c r="I1" s="15">
        <v>7</v>
      </c>
    </row>
    <row r="2" spans="1:9" ht="31.5" x14ac:dyDescent="0.45">
      <c r="A2" s="26" t="s">
        <v>534</v>
      </c>
      <c r="B2" s="13" t="s">
        <v>1</v>
      </c>
      <c r="C2" s="13" t="s">
        <v>3</v>
      </c>
      <c r="D2" s="14" t="s">
        <v>584</v>
      </c>
      <c r="E2" s="14" t="s">
        <v>535</v>
      </c>
      <c r="F2" s="14" t="s">
        <v>536</v>
      </c>
      <c r="G2" s="14" t="s">
        <v>537</v>
      </c>
      <c r="H2" s="14" t="s">
        <v>538</v>
      </c>
      <c r="I2" s="14" t="s">
        <v>539</v>
      </c>
    </row>
    <row r="3" spans="1:9" s="65" customFormat="1" x14ac:dyDescent="0.45">
      <c r="A3" s="63" t="s">
        <v>17</v>
      </c>
      <c r="B3" s="63">
        <v>10581</v>
      </c>
      <c r="C3" s="45" t="s">
        <v>19</v>
      </c>
      <c r="D3" s="45">
        <f>VLOOKUP(B3,Sheet1!B:J,9,0)</f>
        <v>36600148</v>
      </c>
      <c r="E3" s="45">
        <v>14.80681770531964</v>
      </c>
      <c r="F3" s="45">
        <v>60.968737121902024</v>
      </c>
      <c r="G3" s="45">
        <v>20.046431383387329</v>
      </c>
      <c r="H3" s="45">
        <v>3.0224862234679961E-2</v>
      </c>
      <c r="I3" s="45">
        <v>4.1477889271563306</v>
      </c>
    </row>
    <row r="4" spans="1:9" s="65" customFormat="1" x14ac:dyDescent="0.45">
      <c r="A4" s="63" t="s">
        <v>20</v>
      </c>
      <c r="B4" s="63">
        <v>10589</v>
      </c>
      <c r="C4" s="45" t="s">
        <v>22</v>
      </c>
      <c r="D4" s="45">
        <f>VLOOKUP(B4,Sheet1!B:J,9,0)</f>
        <v>1597352</v>
      </c>
      <c r="E4" s="45">
        <v>91.512757885077491</v>
      </c>
      <c r="F4" s="45">
        <v>2.9992557943731315</v>
      </c>
      <c r="G4" s="45">
        <v>4.563854133626732</v>
      </c>
      <c r="H4" s="45">
        <v>1.7023429157312326E-2</v>
      </c>
      <c r="I4" s="45">
        <v>0.90710875776533673</v>
      </c>
    </row>
    <row r="5" spans="1:9" s="65" customFormat="1" x14ac:dyDescent="0.45">
      <c r="A5" s="63" t="s">
        <v>23</v>
      </c>
      <c r="B5" s="63">
        <v>10591</v>
      </c>
      <c r="C5" s="45" t="s">
        <v>22</v>
      </c>
      <c r="D5" s="45">
        <f>VLOOKUP(B5,Sheet1!B:J,9,0)</f>
        <v>1627727</v>
      </c>
      <c r="E5" s="45">
        <v>92.308243213984099</v>
      </c>
      <c r="F5" s="45">
        <v>0</v>
      </c>
      <c r="G5" s="45">
        <v>5.8838079262259493</v>
      </c>
      <c r="H5" s="45">
        <v>3.7862807154329958E-3</v>
      </c>
      <c r="I5" s="45">
        <v>1.8041625790745168</v>
      </c>
    </row>
    <row r="6" spans="1:9" s="65" customFormat="1" x14ac:dyDescent="0.45">
      <c r="A6" s="63" t="s">
        <v>24</v>
      </c>
      <c r="B6" s="63">
        <v>10596</v>
      </c>
      <c r="C6" s="45" t="s">
        <v>22</v>
      </c>
      <c r="D6" s="45">
        <f>VLOOKUP(B6,Sheet1!B:J,9,0)</f>
        <v>3712124</v>
      </c>
      <c r="E6" s="45">
        <v>95.364697412663631</v>
      </c>
      <c r="F6" s="45">
        <v>0</v>
      </c>
      <c r="G6" s="45">
        <v>1.0986175452042057E-4</v>
      </c>
      <c r="H6" s="45">
        <v>1.5576451416653552</v>
      </c>
      <c r="I6" s="45">
        <v>3.077547583916497</v>
      </c>
    </row>
    <row r="7" spans="1:9" s="65" customFormat="1" x14ac:dyDescent="0.45">
      <c r="A7" s="63" t="s">
        <v>26</v>
      </c>
      <c r="B7" s="63">
        <v>10600</v>
      </c>
      <c r="C7" s="45" t="s">
        <v>22</v>
      </c>
      <c r="D7" s="45">
        <f>VLOOKUP(B7,Sheet1!B:J,9,0)</f>
        <v>33741281</v>
      </c>
      <c r="E7" s="45">
        <v>76.98608370464305</v>
      </c>
      <c r="F7" s="45">
        <v>18.023033191000639</v>
      </c>
      <c r="G7" s="45">
        <v>2.1975526759027351</v>
      </c>
      <c r="H7" s="45">
        <v>0</v>
      </c>
      <c r="I7" s="45">
        <v>2.7933304284535785</v>
      </c>
    </row>
    <row r="8" spans="1:9" s="65" customFormat="1" x14ac:dyDescent="0.45">
      <c r="A8" s="63" t="s">
        <v>28</v>
      </c>
      <c r="B8" s="63">
        <v>10616</v>
      </c>
      <c r="C8" s="45" t="s">
        <v>22</v>
      </c>
      <c r="D8" s="45">
        <f>VLOOKUP(B8,Sheet1!B:J,9,0)</f>
        <v>7510727</v>
      </c>
      <c r="E8" s="45">
        <v>81.262721707036476</v>
      </c>
      <c r="F8" s="45">
        <v>10.426530654267141</v>
      </c>
      <c r="G8" s="45">
        <v>4.4876562739369721</v>
      </c>
      <c r="H8" s="45">
        <v>6.8388265018569329E-5</v>
      </c>
      <c r="I8" s="45">
        <v>3.8230229764943884</v>
      </c>
    </row>
    <row r="9" spans="1:9" s="65" customFormat="1" x14ac:dyDescent="0.45">
      <c r="A9" s="63" t="s">
        <v>30</v>
      </c>
      <c r="B9" s="63">
        <v>10615</v>
      </c>
      <c r="C9" s="45" t="s">
        <v>32</v>
      </c>
      <c r="D9" s="45">
        <f>VLOOKUP(B9,Sheet1!B:J,9,0)</f>
        <v>764590</v>
      </c>
      <c r="E9" s="45">
        <v>41.792746174289107</v>
      </c>
      <c r="F9" s="45">
        <v>31.195903127851285</v>
      </c>
      <c r="G9" s="45">
        <v>26.531887067470095</v>
      </c>
      <c r="H9" s="45">
        <v>6.5126234966984527E-3</v>
      </c>
      <c r="I9" s="45">
        <v>0.47295100689281422</v>
      </c>
    </row>
    <row r="10" spans="1:9" s="65" customFormat="1" x14ac:dyDescent="0.45">
      <c r="A10" s="63" t="s">
        <v>33</v>
      </c>
      <c r="B10" s="63">
        <v>10630</v>
      </c>
      <c r="C10" s="45" t="s">
        <v>22</v>
      </c>
      <c r="D10" s="45">
        <f>VLOOKUP(B10,Sheet1!B:J,9,0)</f>
        <v>463648</v>
      </c>
      <c r="E10" s="45">
        <v>93.80327019872324</v>
      </c>
      <c r="F10" s="45">
        <v>3.4371684899878421</v>
      </c>
      <c r="G10" s="45">
        <v>0.74491715659825741</v>
      </c>
      <c r="H10" s="45">
        <v>1.0405568102686346E-2</v>
      </c>
      <c r="I10" s="45">
        <v>2.0042385865879719</v>
      </c>
    </row>
    <row r="11" spans="1:9" s="65" customFormat="1" x14ac:dyDescent="0.45">
      <c r="A11" s="63" t="s">
        <v>35</v>
      </c>
      <c r="B11" s="63">
        <v>10639</v>
      </c>
      <c r="C11" s="45" t="s">
        <v>19</v>
      </c>
      <c r="D11" s="45">
        <f>VLOOKUP(B11,Sheet1!B:J,9,0)</f>
        <v>59584799</v>
      </c>
      <c r="E11" s="45">
        <v>10.633006133770527</v>
      </c>
      <c r="F11" s="45">
        <v>48.911862835623438</v>
      </c>
      <c r="G11" s="45">
        <v>38.887739403503709</v>
      </c>
      <c r="H11" s="45">
        <v>1.7879830457154456E-2</v>
      </c>
      <c r="I11" s="45">
        <v>1.5495117966451741</v>
      </c>
    </row>
    <row r="12" spans="1:9" s="65" customFormat="1" x14ac:dyDescent="0.45">
      <c r="A12" s="63" t="s">
        <v>37</v>
      </c>
      <c r="B12" s="63">
        <v>10706</v>
      </c>
      <c r="C12" s="45" t="s">
        <v>22</v>
      </c>
      <c r="D12" s="45">
        <f>VLOOKUP(B12,Sheet1!B:J,9,0)</f>
        <v>12818050</v>
      </c>
      <c r="E12" s="45">
        <v>98.65856038821245</v>
      </c>
      <c r="F12" s="45">
        <v>0</v>
      </c>
      <c r="G12" s="45">
        <v>0.44409324070905709</v>
      </c>
      <c r="H12" s="45">
        <v>4.6108549384977994E-4</v>
      </c>
      <c r="I12" s="45">
        <v>0.89688528558464009</v>
      </c>
    </row>
    <row r="13" spans="1:9" s="65" customFormat="1" x14ac:dyDescent="0.45">
      <c r="A13" s="63" t="s">
        <v>39</v>
      </c>
      <c r="B13" s="63">
        <v>10720</v>
      </c>
      <c r="C13" s="45" t="s">
        <v>19</v>
      </c>
      <c r="D13" s="45">
        <f>VLOOKUP(B13,Sheet1!B:J,9,0)</f>
        <v>1559796</v>
      </c>
      <c r="E13" s="45">
        <v>21.85241395246787</v>
      </c>
      <c r="F13" s="45">
        <v>70.523167998274147</v>
      </c>
      <c r="G13" s="45">
        <v>6.2807997303776997</v>
      </c>
      <c r="H13" s="45">
        <v>1.0951027325215964E-2</v>
      </c>
      <c r="I13" s="45">
        <v>1.3326672915550606</v>
      </c>
    </row>
    <row r="14" spans="1:9" s="65" customFormat="1" x14ac:dyDescent="0.45">
      <c r="A14" s="63" t="s">
        <v>41</v>
      </c>
      <c r="B14" s="63">
        <v>10719</v>
      </c>
      <c r="C14" s="45" t="s">
        <v>22</v>
      </c>
      <c r="D14" s="45">
        <f>VLOOKUP(B14,Sheet1!B:J,9,0)</f>
        <v>2412134</v>
      </c>
      <c r="E14" s="45">
        <v>96.7216994665432</v>
      </c>
      <c r="F14" s="45">
        <v>0</v>
      </c>
      <c r="G14" s="45">
        <v>2.2962742287776873E-2</v>
      </c>
      <c r="H14" s="45">
        <v>3.7824725640696763E-2</v>
      </c>
      <c r="I14" s="45">
        <v>3.2175130655283208</v>
      </c>
    </row>
    <row r="15" spans="1:9" s="65" customFormat="1" x14ac:dyDescent="0.45">
      <c r="A15" s="63" t="s">
        <v>43</v>
      </c>
      <c r="B15" s="63">
        <v>10743</v>
      </c>
      <c r="C15" s="45" t="s">
        <v>22</v>
      </c>
      <c r="D15" s="45">
        <f>VLOOKUP(B15,Sheet1!B:J,9,0)</f>
        <v>4989337</v>
      </c>
      <c r="E15" s="45">
        <v>72.673025915606758</v>
      </c>
      <c r="F15" s="45">
        <v>11.993711813525215</v>
      </c>
      <c r="G15" s="45">
        <v>10.842140344523468</v>
      </c>
      <c r="H15" s="45">
        <v>2.8219219469185972E-3</v>
      </c>
      <c r="I15" s="45">
        <v>4.4883000043976393</v>
      </c>
    </row>
    <row r="16" spans="1:9" s="65" customFormat="1" x14ac:dyDescent="0.45">
      <c r="A16" s="63" t="s">
        <v>45</v>
      </c>
      <c r="B16" s="63">
        <v>10748</v>
      </c>
      <c r="C16" s="45" t="s">
        <v>19</v>
      </c>
      <c r="D16" s="45">
        <f>VLOOKUP(B16,Sheet1!B:J,9,0)</f>
        <v>9844920</v>
      </c>
      <c r="E16" s="45">
        <v>29.68950516748405</v>
      </c>
      <c r="F16" s="45">
        <v>40.07297869316303</v>
      </c>
      <c r="G16" s="45">
        <v>25.624267361581534</v>
      </c>
      <c r="H16" s="45">
        <v>6.4709902300907002E-3</v>
      </c>
      <c r="I16" s="45">
        <v>4.6067777875412963</v>
      </c>
    </row>
    <row r="17" spans="1:9" s="65" customFormat="1" x14ac:dyDescent="0.45">
      <c r="A17" s="63" t="s">
        <v>47</v>
      </c>
      <c r="B17" s="63">
        <v>10762</v>
      </c>
      <c r="C17" s="45" t="s">
        <v>32</v>
      </c>
      <c r="D17" s="45">
        <f>VLOOKUP(B17,Sheet1!B:J,9,0)</f>
        <v>3304982</v>
      </c>
      <c r="E17" s="45">
        <v>57.161124475282769</v>
      </c>
      <c r="F17" s="45">
        <v>37.114001521064182</v>
      </c>
      <c r="G17" s="45">
        <v>3.2666497511377437</v>
      </c>
      <c r="H17" s="45">
        <v>0</v>
      </c>
      <c r="I17" s="45">
        <v>2.4582242525153064</v>
      </c>
    </row>
    <row r="18" spans="1:9" s="65" customFormat="1" x14ac:dyDescent="0.45">
      <c r="A18" s="63" t="s">
        <v>49</v>
      </c>
      <c r="B18" s="63">
        <v>10753</v>
      </c>
      <c r="C18" s="45" t="s">
        <v>22</v>
      </c>
      <c r="D18" s="45">
        <f>VLOOKUP(B18,Sheet1!B:J,9,0)</f>
        <v>647766</v>
      </c>
      <c r="E18" s="45">
        <v>80.533442042997152</v>
      </c>
      <c r="F18" s="45">
        <v>16.552605706078314</v>
      </c>
      <c r="G18" s="45">
        <v>8.6853173566976097E-2</v>
      </c>
      <c r="H18" s="45">
        <v>1.1950437446321033E-6</v>
      </c>
      <c r="I18" s="45">
        <v>2.8270978823138107</v>
      </c>
    </row>
    <row r="19" spans="1:9" s="65" customFormat="1" x14ac:dyDescent="0.45">
      <c r="A19" s="63" t="s">
        <v>51</v>
      </c>
      <c r="B19" s="63">
        <v>10782</v>
      </c>
      <c r="C19" s="45" t="s">
        <v>22</v>
      </c>
      <c r="D19" s="45">
        <f>VLOOKUP(B19,Sheet1!B:J,9,0)</f>
        <v>1051234</v>
      </c>
      <c r="E19" s="45">
        <v>95.940559831929562</v>
      </c>
      <c r="F19" s="45">
        <v>0</v>
      </c>
      <c r="G19" s="45">
        <v>2.1579308849488941</v>
      </c>
      <c r="H19" s="45">
        <v>0.1112561968923272</v>
      </c>
      <c r="I19" s="45">
        <v>1.7902530862292096</v>
      </c>
    </row>
    <row r="20" spans="1:9" s="65" customFormat="1" x14ac:dyDescent="0.45">
      <c r="A20" s="63" t="s">
        <v>53</v>
      </c>
      <c r="B20" s="63">
        <v>10766</v>
      </c>
      <c r="C20" s="45" t="s">
        <v>19</v>
      </c>
      <c r="D20" s="45">
        <f>VLOOKUP(B20,Sheet1!B:J,9,0)</f>
        <v>39037625</v>
      </c>
      <c r="E20" s="45">
        <v>9.7590788863975604</v>
      </c>
      <c r="F20" s="45">
        <v>39.177614048326703</v>
      </c>
      <c r="G20" s="45">
        <v>48.986179256684338</v>
      </c>
      <c r="H20" s="45">
        <v>3.851919456771203E-2</v>
      </c>
      <c r="I20" s="45">
        <v>2.0386086140236874</v>
      </c>
    </row>
    <row r="21" spans="1:9" s="65" customFormat="1" x14ac:dyDescent="0.45">
      <c r="A21" s="63" t="s">
        <v>56</v>
      </c>
      <c r="B21" s="63">
        <v>10767</v>
      </c>
      <c r="C21" s="45" t="s">
        <v>32</v>
      </c>
      <c r="D21" s="45">
        <f>VLOOKUP(B21,Sheet1!B:J,9,0)</f>
        <v>408955</v>
      </c>
      <c r="E21" s="45">
        <v>58.459801543339999</v>
      </c>
      <c r="F21" s="45">
        <v>39.354556149191161</v>
      </c>
      <c r="G21" s="45">
        <v>1.4792354009552284</v>
      </c>
      <c r="H21" s="45">
        <v>4.8551909677742006E-2</v>
      </c>
      <c r="I21" s="45">
        <v>0.65785499683586357</v>
      </c>
    </row>
    <row r="22" spans="1:9" s="65" customFormat="1" x14ac:dyDescent="0.45">
      <c r="A22" s="63" t="s">
        <v>54</v>
      </c>
      <c r="B22" s="63">
        <v>10764</v>
      </c>
      <c r="C22" s="45" t="s">
        <v>22</v>
      </c>
      <c r="D22" s="45">
        <f>VLOOKUP(B22,Sheet1!B:J,9,0)</f>
        <v>1799448</v>
      </c>
      <c r="E22" s="45">
        <v>92.106365128011149</v>
      </c>
      <c r="F22" s="45">
        <v>2.3962605738492853</v>
      </c>
      <c r="G22" s="45">
        <v>5.5445254451851594E-3</v>
      </c>
      <c r="H22" s="45">
        <v>0.13076760127478773</v>
      </c>
      <c r="I22" s="45">
        <v>5.3610621714195892</v>
      </c>
    </row>
    <row r="23" spans="1:9" s="65" customFormat="1" x14ac:dyDescent="0.45">
      <c r="A23" s="63" t="s">
        <v>59</v>
      </c>
      <c r="B23" s="63">
        <v>10765</v>
      </c>
      <c r="C23" s="45" t="s">
        <v>19</v>
      </c>
      <c r="D23" s="45">
        <f>VLOOKUP(B23,Sheet1!B:J,9,0)</f>
        <v>172973570</v>
      </c>
      <c r="E23" s="45">
        <v>6.9949796098032628</v>
      </c>
      <c r="F23" s="45">
        <v>51.381090458247833</v>
      </c>
      <c r="G23" s="45">
        <v>40.264669135686624</v>
      </c>
      <c r="H23" s="45">
        <v>6.5117465972479728E-4</v>
      </c>
      <c r="I23" s="45">
        <v>1.3586096216025507</v>
      </c>
    </row>
    <row r="24" spans="1:9" s="65" customFormat="1" x14ac:dyDescent="0.45">
      <c r="A24" s="63" t="s">
        <v>57</v>
      </c>
      <c r="B24" s="63">
        <v>10771</v>
      </c>
      <c r="C24" s="45" t="s">
        <v>22</v>
      </c>
      <c r="D24" s="45">
        <f>VLOOKUP(B24,Sheet1!B:J,9,0)</f>
        <v>737697</v>
      </c>
      <c r="E24" s="45">
        <v>76.973028909919108</v>
      </c>
      <c r="F24" s="45">
        <v>0</v>
      </c>
      <c r="G24" s="45">
        <v>21.987030108050117</v>
      </c>
      <c r="H24" s="45">
        <v>6.6937627350183073E-3</v>
      </c>
      <c r="I24" s="45">
        <v>1.0332472192957525</v>
      </c>
    </row>
    <row r="25" spans="1:9" s="65" customFormat="1" x14ac:dyDescent="0.45">
      <c r="A25" s="63" t="s">
        <v>60</v>
      </c>
      <c r="B25" s="63">
        <v>10763</v>
      </c>
      <c r="C25" s="45" t="s">
        <v>32</v>
      </c>
      <c r="D25" s="45">
        <f>VLOOKUP(B25,Sheet1!B:J,9,0)</f>
        <v>94956</v>
      </c>
      <c r="E25" s="45">
        <v>91.280014139565495</v>
      </c>
      <c r="F25" s="45">
        <v>0</v>
      </c>
      <c r="G25" s="45">
        <v>0.26273865027634463</v>
      </c>
      <c r="H25" s="45">
        <v>9.9097131029304744E-2</v>
      </c>
      <c r="I25" s="45">
        <v>8.3581500791288494</v>
      </c>
    </row>
    <row r="26" spans="1:9" s="65" customFormat="1" x14ac:dyDescent="0.45">
      <c r="A26" s="63" t="s">
        <v>62</v>
      </c>
      <c r="B26" s="63">
        <v>10778</v>
      </c>
      <c r="C26" s="45" t="s">
        <v>19</v>
      </c>
      <c r="D26" s="45">
        <f>VLOOKUP(B26,Sheet1!B:J,9,0)</f>
        <v>3234298</v>
      </c>
      <c r="E26" s="45">
        <v>13.180978854631057</v>
      </c>
      <c r="F26" s="45">
        <v>60.990860037813256</v>
      </c>
      <c r="G26" s="45">
        <v>24.905464909266602</v>
      </c>
      <c r="H26" s="45">
        <v>1.6820947024351308E-5</v>
      </c>
      <c r="I26" s="45">
        <v>0.92267937734206529</v>
      </c>
    </row>
    <row r="27" spans="1:9" s="65" customFormat="1" x14ac:dyDescent="0.45">
      <c r="A27" s="63" t="s">
        <v>64</v>
      </c>
      <c r="B27" s="63">
        <v>10781</v>
      </c>
      <c r="C27" s="45" t="s">
        <v>22</v>
      </c>
      <c r="D27" s="45">
        <f>VLOOKUP(B27,Sheet1!B:J,9,0)</f>
        <v>4096732</v>
      </c>
      <c r="E27" s="45">
        <v>96.518412075042278</v>
      </c>
      <c r="F27" s="45">
        <v>2.406209708180328E-2</v>
      </c>
      <c r="G27" s="45">
        <v>0.25490507101557452</v>
      </c>
      <c r="H27" s="45">
        <v>3.3839181982543001E-2</v>
      </c>
      <c r="I27" s="45">
        <v>3.1687815748778005</v>
      </c>
    </row>
    <row r="28" spans="1:9" s="65" customFormat="1" x14ac:dyDescent="0.45">
      <c r="A28" s="63" t="s">
        <v>66</v>
      </c>
      <c r="B28" s="63">
        <v>10784</v>
      </c>
      <c r="C28" s="45" t="s">
        <v>19</v>
      </c>
      <c r="D28" s="45">
        <f>VLOOKUP(B28,Sheet1!B:J,9,0)</f>
        <v>17658312</v>
      </c>
      <c r="E28" s="45">
        <v>14.234523103478706</v>
      </c>
      <c r="F28" s="45">
        <v>76.211293489747405</v>
      </c>
      <c r="G28" s="45">
        <v>1.2102386418248696</v>
      </c>
      <c r="H28" s="45">
        <v>5.6038824871964032E-8</v>
      </c>
      <c r="I28" s="45">
        <v>8.3439447089101897</v>
      </c>
    </row>
    <row r="29" spans="1:9" s="65" customFormat="1" x14ac:dyDescent="0.45">
      <c r="A29" s="63" t="s">
        <v>68</v>
      </c>
      <c r="B29" s="63">
        <v>10789</v>
      </c>
      <c r="C29" s="45" t="s">
        <v>22</v>
      </c>
      <c r="D29" s="45">
        <f>VLOOKUP(B29,Sheet1!B:J,9,0)</f>
        <v>1535379</v>
      </c>
      <c r="E29" s="45">
        <v>76.424635421008318</v>
      </c>
      <c r="F29" s="45">
        <v>19.984617906644864</v>
      </c>
      <c r="G29" s="45">
        <v>1.4412613700443133</v>
      </c>
      <c r="H29" s="45">
        <v>0</v>
      </c>
      <c r="I29" s="45">
        <v>2.1494853023025042</v>
      </c>
    </row>
    <row r="30" spans="1:9" s="65" customFormat="1" x14ac:dyDescent="0.45">
      <c r="A30" s="63" t="s">
        <v>70</v>
      </c>
      <c r="B30" s="63">
        <v>10787</v>
      </c>
      <c r="C30" s="45" t="s">
        <v>22</v>
      </c>
      <c r="D30" s="45">
        <f>VLOOKUP(B30,Sheet1!B:J,9,0)</f>
        <v>5029324</v>
      </c>
      <c r="E30" s="45">
        <v>93.337527659642646</v>
      </c>
      <c r="F30" s="45">
        <v>0</v>
      </c>
      <c r="G30" s="45">
        <v>6.1837108646767858</v>
      </c>
      <c r="H30" s="45">
        <v>1.6593243124115357E-3</v>
      </c>
      <c r="I30" s="45">
        <v>0.47710215136815665</v>
      </c>
    </row>
    <row r="31" spans="1:9" s="65" customFormat="1" x14ac:dyDescent="0.45">
      <c r="A31" s="63" t="s">
        <v>72</v>
      </c>
      <c r="B31" s="63">
        <v>10801</v>
      </c>
      <c r="C31" s="45" t="s">
        <v>22</v>
      </c>
      <c r="D31" s="45">
        <f>VLOOKUP(B31,Sheet1!B:J,9,0)</f>
        <v>1140733</v>
      </c>
      <c r="E31" s="45">
        <v>95.397816181731955</v>
      </c>
      <c r="F31" s="45">
        <v>0</v>
      </c>
      <c r="G31" s="45">
        <v>1.8177371276735272</v>
      </c>
      <c r="H31" s="45">
        <v>0.11880001882407788</v>
      </c>
      <c r="I31" s="45">
        <v>2.6656466717704457</v>
      </c>
    </row>
    <row r="32" spans="1:9" s="65" customFormat="1" x14ac:dyDescent="0.45">
      <c r="A32" s="63" t="s">
        <v>74</v>
      </c>
      <c r="B32" s="63">
        <v>10825</v>
      </c>
      <c r="C32" s="45" t="s">
        <v>22</v>
      </c>
      <c r="D32" s="45">
        <f>VLOOKUP(B32,Sheet1!B:J,9,0)</f>
        <v>359672</v>
      </c>
      <c r="E32" s="45">
        <v>81.971173669314567</v>
      </c>
      <c r="F32" s="45">
        <v>0</v>
      </c>
      <c r="G32" s="45">
        <v>1.8604507833021666</v>
      </c>
      <c r="H32" s="45">
        <v>1.9079923601650745E-2</v>
      </c>
      <c r="I32" s="45">
        <v>16.149295623781619</v>
      </c>
    </row>
    <row r="33" spans="1:9" s="65" customFormat="1" x14ac:dyDescent="0.45">
      <c r="A33" s="63" t="s">
        <v>76</v>
      </c>
      <c r="B33" s="63">
        <v>10830</v>
      </c>
      <c r="C33" s="45" t="s">
        <v>22</v>
      </c>
      <c r="D33" s="45">
        <f>VLOOKUP(B33,Sheet1!B:J,9,0)</f>
        <v>1381796</v>
      </c>
      <c r="E33" s="45">
        <v>88.426568267503697</v>
      </c>
      <c r="F33" s="45">
        <v>0</v>
      </c>
      <c r="G33" s="45">
        <v>8.7204287741601458</v>
      </c>
      <c r="H33" s="45">
        <v>4.4357337463271022E-4</v>
      </c>
      <c r="I33" s="45">
        <v>2.8525593849615238</v>
      </c>
    </row>
    <row r="34" spans="1:9" s="65" customFormat="1" x14ac:dyDescent="0.45">
      <c r="A34" s="63" t="s">
        <v>78</v>
      </c>
      <c r="B34" s="63">
        <v>10835</v>
      </c>
      <c r="C34" s="45" t="s">
        <v>22</v>
      </c>
      <c r="D34" s="45">
        <f>VLOOKUP(B34,Sheet1!B:J,9,0)</f>
        <v>2505095</v>
      </c>
      <c r="E34" s="45">
        <v>92.144585451424888</v>
      </c>
      <c r="F34" s="45">
        <v>0</v>
      </c>
      <c r="G34" s="45">
        <v>1.7765268107005092</v>
      </c>
      <c r="H34" s="45">
        <v>5.753446980532209E-3</v>
      </c>
      <c r="I34" s="45">
        <v>6.0731342908940684</v>
      </c>
    </row>
    <row r="35" spans="1:9" s="65" customFormat="1" x14ac:dyDescent="0.45">
      <c r="A35" s="63" t="s">
        <v>80</v>
      </c>
      <c r="B35" s="63">
        <v>10837</v>
      </c>
      <c r="C35" s="45" t="s">
        <v>19</v>
      </c>
      <c r="D35" s="45">
        <f>VLOOKUP(B35,Sheet1!B:J,9,0)</f>
        <v>13467791</v>
      </c>
      <c r="E35" s="45">
        <v>21.75598144067586</v>
      </c>
      <c r="F35" s="45">
        <v>47.558028254836699</v>
      </c>
      <c r="G35" s="45">
        <v>29.036212656846565</v>
      </c>
      <c r="H35" s="45">
        <v>0.18220156427037149</v>
      </c>
      <c r="I35" s="45">
        <v>1.4675760833704998</v>
      </c>
    </row>
    <row r="36" spans="1:9" s="65" customFormat="1" x14ac:dyDescent="0.45">
      <c r="A36" s="63" t="s">
        <v>82</v>
      </c>
      <c r="B36" s="63">
        <v>10845</v>
      </c>
      <c r="C36" s="45" t="s">
        <v>19</v>
      </c>
      <c r="D36" s="45">
        <f>VLOOKUP(B36,Sheet1!B:J,9,0)</f>
        <v>29479250</v>
      </c>
      <c r="E36" s="45">
        <v>12.966739460295075</v>
      </c>
      <c r="F36" s="45">
        <v>60.94816743439867</v>
      </c>
      <c r="G36" s="45">
        <v>22.283300071169162</v>
      </c>
      <c r="H36" s="45">
        <v>7.0642654533231812E-3</v>
      </c>
      <c r="I36" s="45">
        <v>3.7947287686837696</v>
      </c>
    </row>
    <row r="37" spans="1:9" s="65" customFormat="1" x14ac:dyDescent="0.45">
      <c r="A37" s="63" t="s">
        <v>84</v>
      </c>
      <c r="B37" s="63">
        <v>10843</v>
      </c>
      <c r="C37" s="45" t="s">
        <v>22</v>
      </c>
      <c r="D37" s="45">
        <f>VLOOKUP(B37,Sheet1!B:J,9,0)</f>
        <v>1500218</v>
      </c>
      <c r="E37" s="45">
        <v>76.829299800943929</v>
      </c>
      <c r="F37" s="45">
        <v>18.739676600861259</v>
      </c>
      <c r="G37" s="45">
        <v>1.5792952933422227E-4</v>
      </c>
      <c r="H37" s="45">
        <v>1.8856921227928398</v>
      </c>
      <c r="I37" s="45">
        <v>2.5451735458726432</v>
      </c>
    </row>
    <row r="38" spans="1:9" s="65" customFormat="1" x14ac:dyDescent="0.45">
      <c r="A38" s="63" t="s">
        <v>86</v>
      </c>
      <c r="B38" s="63">
        <v>10851</v>
      </c>
      <c r="C38" s="45" t="s">
        <v>22</v>
      </c>
      <c r="D38" s="45">
        <f>VLOOKUP(B38,Sheet1!B:J,9,0)</f>
        <v>26708771</v>
      </c>
      <c r="E38" s="45">
        <v>81.828774678169779</v>
      </c>
      <c r="F38" s="45">
        <v>10.291358773021663</v>
      </c>
      <c r="G38" s="45">
        <v>3.548411170495203</v>
      </c>
      <c r="H38" s="45">
        <v>0</v>
      </c>
      <c r="I38" s="45">
        <v>4.3314553783133496</v>
      </c>
    </row>
    <row r="39" spans="1:9" s="65" customFormat="1" x14ac:dyDescent="0.45">
      <c r="A39" s="63" t="s">
        <v>88</v>
      </c>
      <c r="B39" s="63">
        <v>10855</v>
      </c>
      <c r="C39" s="45" t="s">
        <v>22</v>
      </c>
      <c r="D39" s="45">
        <f>VLOOKUP(B39,Sheet1!B:J,9,0)</f>
        <v>5614582</v>
      </c>
      <c r="E39" s="45">
        <v>98.792835799761349</v>
      </c>
      <c r="F39" s="45">
        <v>0</v>
      </c>
      <c r="G39" s="45">
        <v>0.50302730863878853</v>
      </c>
      <c r="H39" s="45">
        <v>1.4153697952635279E-3</v>
      </c>
      <c r="I39" s="45">
        <v>0.70272152180459335</v>
      </c>
    </row>
    <row r="40" spans="1:9" s="65" customFormat="1" x14ac:dyDescent="0.45">
      <c r="A40" s="63" t="s">
        <v>90</v>
      </c>
      <c r="B40" s="63">
        <v>10864</v>
      </c>
      <c r="C40" s="45" t="s">
        <v>22</v>
      </c>
      <c r="D40" s="45">
        <f>VLOOKUP(B40,Sheet1!B:J,9,0)</f>
        <v>525263</v>
      </c>
      <c r="E40" s="45">
        <v>64.742475337501148</v>
      </c>
      <c r="F40" s="45">
        <v>7.5763930874749308</v>
      </c>
      <c r="G40" s="45">
        <v>24.71462459838936</v>
      </c>
      <c r="H40" s="45">
        <v>3.7888832788317534E-2</v>
      </c>
      <c r="I40" s="45">
        <v>2.9286181438462435</v>
      </c>
    </row>
    <row r="41" spans="1:9" s="65" customFormat="1" x14ac:dyDescent="0.45">
      <c r="A41" s="63" t="s">
        <v>92</v>
      </c>
      <c r="B41" s="63">
        <v>10869</v>
      </c>
      <c r="C41" s="45" t="s">
        <v>22</v>
      </c>
      <c r="D41" s="45">
        <f>VLOOKUP(B41,Sheet1!B:J,9,0)</f>
        <v>551391</v>
      </c>
      <c r="E41" s="45">
        <v>94.417906168119984</v>
      </c>
      <c r="F41" s="45">
        <v>0</v>
      </c>
      <c r="G41" s="45">
        <v>1.3414687013515783</v>
      </c>
      <c r="H41" s="45">
        <v>1.6710507212339827E-9</v>
      </c>
      <c r="I41" s="45">
        <v>4.2406251288573849</v>
      </c>
    </row>
    <row r="42" spans="1:9" s="65" customFormat="1" x14ac:dyDescent="0.45">
      <c r="A42" s="63" t="s">
        <v>94</v>
      </c>
      <c r="B42" s="63">
        <v>10872</v>
      </c>
      <c r="C42" s="45" t="s">
        <v>22</v>
      </c>
      <c r="D42" s="45">
        <f>VLOOKUP(B42,Sheet1!B:J,9,0)</f>
        <v>1747358</v>
      </c>
      <c r="E42" s="45">
        <v>92.559238296089703</v>
      </c>
      <c r="F42" s="45">
        <v>0</v>
      </c>
      <c r="G42" s="45">
        <v>6.0184109248746784</v>
      </c>
      <c r="H42" s="45">
        <v>4.1032869696108386E-5</v>
      </c>
      <c r="I42" s="45">
        <v>1.4223097461659187</v>
      </c>
    </row>
    <row r="43" spans="1:9" s="65" customFormat="1" x14ac:dyDescent="0.45">
      <c r="A43" s="63" t="s">
        <v>96</v>
      </c>
      <c r="B43" s="63">
        <v>10883</v>
      </c>
      <c r="C43" s="45" t="s">
        <v>19</v>
      </c>
      <c r="D43" s="45">
        <f>VLOOKUP(B43,Sheet1!B:J,9,0)</f>
        <v>133297853</v>
      </c>
      <c r="E43" s="45">
        <v>13.574573545581572</v>
      </c>
      <c r="F43" s="45">
        <v>21.409396698078744</v>
      </c>
      <c r="G43" s="45">
        <v>56.322855940091181</v>
      </c>
      <c r="H43" s="45">
        <v>1.2775990685218771E-4</v>
      </c>
      <c r="I43" s="45">
        <v>8.6930460563416521</v>
      </c>
    </row>
    <row r="44" spans="1:9" s="65" customFormat="1" x14ac:dyDescent="0.45">
      <c r="A44" s="63" t="s">
        <v>98</v>
      </c>
      <c r="B44" s="63">
        <v>10885</v>
      </c>
      <c r="C44" s="45" t="s">
        <v>32</v>
      </c>
      <c r="D44" s="45">
        <f>VLOOKUP(B44,Sheet1!B:J,9,0)</f>
        <v>2798903</v>
      </c>
      <c r="E44" s="45">
        <v>68.136432438748955</v>
      </c>
      <c r="F44" s="45">
        <v>11.329387879210296</v>
      </c>
      <c r="G44" s="45">
        <v>19.763980623262174</v>
      </c>
      <c r="H44" s="45">
        <v>2.6642023495765392E-3</v>
      </c>
      <c r="I44" s="45">
        <v>0.76753485642899555</v>
      </c>
    </row>
    <row r="45" spans="1:9" s="65" customFormat="1" x14ac:dyDescent="0.45">
      <c r="A45" s="63" t="s">
        <v>100</v>
      </c>
      <c r="B45" s="63">
        <v>10897</v>
      </c>
      <c r="C45" s="45" t="s">
        <v>32</v>
      </c>
      <c r="D45" s="45">
        <f>VLOOKUP(B45,Sheet1!B:J,9,0)</f>
        <v>621759</v>
      </c>
      <c r="E45" s="45">
        <v>66.901947438425012</v>
      </c>
      <c r="F45" s="45">
        <v>21.528342448624283</v>
      </c>
      <c r="G45" s="45">
        <v>10.185956278076141</v>
      </c>
      <c r="H45" s="45">
        <v>1.2794204117254421E-2</v>
      </c>
      <c r="I45" s="45">
        <v>1.3709596307573106</v>
      </c>
    </row>
    <row r="46" spans="1:9" s="65" customFormat="1" x14ac:dyDescent="0.45">
      <c r="A46" s="63" t="s">
        <v>102</v>
      </c>
      <c r="B46" s="63">
        <v>10895</v>
      </c>
      <c r="C46" s="45" t="s">
        <v>19</v>
      </c>
      <c r="D46" s="45">
        <f>VLOOKUP(B46,Sheet1!B:J,9,0)</f>
        <v>1457580</v>
      </c>
      <c r="E46" s="45">
        <v>12.001994366558513</v>
      </c>
      <c r="F46" s="45">
        <v>43.148496390570259</v>
      </c>
      <c r="G46" s="45">
        <v>44.135025280479496</v>
      </c>
      <c r="H46" s="45">
        <v>3.4703668672252905E-4</v>
      </c>
      <c r="I46" s="45">
        <v>0.71413692570501275</v>
      </c>
    </row>
    <row r="47" spans="1:9" s="65" customFormat="1" x14ac:dyDescent="0.45">
      <c r="A47" s="63" t="s">
        <v>104</v>
      </c>
      <c r="B47" s="63">
        <v>10896</v>
      </c>
      <c r="C47" s="45" t="s">
        <v>22</v>
      </c>
      <c r="D47" s="45">
        <f>VLOOKUP(B47,Sheet1!B:J,9,0)</f>
        <v>2383720</v>
      </c>
      <c r="E47" s="45">
        <v>86.443735669204585</v>
      </c>
      <c r="F47" s="45">
        <v>11.673536899219227</v>
      </c>
      <c r="G47" s="45">
        <v>0.76891114969206409</v>
      </c>
      <c r="H47" s="45">
        <v>5.2912779358487219E-3</v>
      </c>
      <c r="I47" s="45">
        <v>1.1085250039482801</v>
      </c>
    </row>
    <row r="48" spans="1:9" s="65" customFormat="1" x14ac:dyDescent="0.45">
      <c r="A48" s="63" t="s">
        <v>106</v>
      </c>
      <c r="B48" s="63">
        <v>10911</v>
      </c>
      <c r="C48" s="45" t="s">
        <v>19</v>
      </c>
      <c r="D48" s="45">
        <f>VLOOKUP(B48,Sheet1!B:J,9,0)</f>
        <v>58376229</v>
      </c>
      <c r="E48" s="45">
        <v>6.7474371490108913</v>
      </c>
      <c r="F48" s="45">
        <v>59.587399607126358</v>
      </c>
      <c r="G48" s="45">
        <v>31.592780194169173</v>
      </c>
      <c r="H48" s="45">
        <v>1.0671604183105751E-6</v>
      </c>
      <c r="I48" s="45">
        <v>2.0723819825331575</v>
      </c>
    </row>
    <row r="49" spans="1:9" s="65" customFormat="1" x14ac:dyDescent="0.45">
      <c r="A49" s="63" t="s">
        <v>108</v>
      </c>
      <c r="B49" s="63">
        <v>10919</v>
      </c>
      <c r="C49" s="45" t="s">
        <v>19</v>
      </c>
      <c r="D49" s="45">
        <f>VLOOKUP(B49,Sheet1!B:J,9,0)</f>
        <v>497503694</v>
      </c>
      <c r="E49" s="45">
        <v>13.247433413401508</v>
      </c>
      <c r="F49" s="45">
        <v>47.99301107617822</v>
      </c>
      <c r="G49" s="45">
        <v>37.057299753309238</v>
      </c>
      <c r="H49" s="45">
        <v>2.8542768895089936E-2</v>
      </c>
      <c r="I49" s="45">
        <v>1.6737129882159425</v>
      </c>
    </row>
    <row r="50" spans="1:9" s="65" customFormat="1" x14ac:dyDescent="0.45">
      <c r="A50" s="63" t="s">
        <v>110</v>
      </c>
      <c r="B50" s="63">
        <v>10923</v>
      </c>
      <c r="C50" s="45" t="s">
        <v>19</v>
      </c>
      <c r="D50" s="45">
        <f>VLOOKUP(B50,Sheet1!B:J,9,0)</f>
        <v>2545434</v>
      </c>
      <c r="E50" s="45">
        <v>16.782521310700147</v>
      </c>
      <c r="F50" s="45">
        <v>55.022009221799522</v>
      </c>
      <c r="G50" s="45">
        <v>24.261191638159129</v>
      </c>
      <c r="H50" s="45">
        <v>2.310810827979889E-3</v>
      </c>
      <c r="I50" s="45">
        <v>3.9319670185132241</v>
      </c>
    </row>
    <row r="51" spans="1:9" s="65" customFormat="1" x14ac:dyDescent="0.45">
      <c r="A51" s="63" t="s">
        <v>112</v>
      </c>
      <c r="B51" s="63">
        <v>10920</v>
      </c>
      <c r="C51" s="45" t="s">
        <v>19</v>
      </c>
      <c r="D51" s="45">
        <f>VLOOKUP(B51,Sheet1!B:J,9,0)</f>
        <v>3955880</v>
      </c>
      <c r="E51" s="45">
        <v>13.683866653248794</v>
      </c>
      <c r="F51" s="45">
        <v>70.222233554948133</v>
      </c>
      <c r="G51" s="45">
        <v>13.342736535932147</v>
      </c>
      <c r="H51" s="45">
        <v>4.0161290012024342E-3</v>
      </c>
      <c r="I51" s="45">
        <v>2.7471471268697178</v>
      </c>
    </row>
    <row r="52" spans="1:9" s="65" customFormat="1" x14ac:dyDescent="0.45">
      <c r="A52" s="63" t="s">
        <v>114</v>
      </c>
      <c r="B52" s="63">
        <v>10915</v>
      </c>
      <c r="C52" s="45" t="s">
        <v>19</v>
      </c>
      <c r="D52" s="45">
        <f>VLOOKUP(B52,Sheet1!B:J,9,0)</f>
        <v>36474809</v>
      </c>
      <c r="E52" s="45">
        <v>23.978763549327656</v>
      </c>
      <c r="F52" s="45">
        <v>46.158647805000136</v>
      </c>
      <c r="G52" s="45">
        <v>28.160583969301634</v>
      </c>
      <c r="H52" s="45">
        <v>2.6590933521767062E-3</v>
      </c>
      <c r="I52" s="45">
        <v>1.699345583018399</v>
      </c>
    </row>
    <row r="53" spans="1:9" s="65" customFormat="1" x14ac:dyDescent="0.45">
      <c r="A53" s="63" t="s">
        <v>116</v>
      </c>
      <c r="B53" s="63">
        <v>10929</v>
      </c>
      <c r="C53" s="45" t="s">
        <v>19</v>
      </c>
      <c r="D53" s="45">
        <f>VLOOKUP(B53,Sheet1!B:J,9,0)</f>
        <v>4413825</v>
      </c>
      <c r="E53" s="45">
        <v>9.8355721327964325</v>
      </c>
      <c r="F53" s="45">
        <v>48.491803619555306</v>
      </c>
      <c r="G53" s="45">
        <v>40.050079401848336</v>
      </c>
      <c r="H53" s="45">
        <v>0</v>
      </c>
      <c r="I53" s="45">
        <v>1.6225448457999314</v>
      </c>
    </row>
    <row r="54" spans="1:9" s="65" customFormat="1" x14ac:dyDescent="0.45">
      <c r="A54" s="63" t="s">
        <v>118</v>
      </c>
      <c r="B54" s="63">
        <v>10934</v>
      </c>
      <c r="C54" s="45" t="s">
        <v>32</v>
      </c>
      <c r="D54" s="45">
        <f>VLOOKUP(B54,Sheet1!B:J,9,0)</f>
        <v>187645</v>
      </c>
      <c r="E54" s="45">
        <v>52.053023278263723</v>
      </c>
      <c r="F54" s="45">
        <v>25.431779553217208</v>
      </c>
      <c r="G54" s="45">
        <v>21.127156129702875</v>
      </c>
      <c r="H54" s="45">
        <v>2.5410274859964262E-3</v>
      </c>
      <c r="I54" s="45">
        <v>1.3855000113301976</v>
      </c>
    </row>
    <row r="55" spans="1:9" s="65" customFormat="1" x14ac:dyDescent="0.45">
      <c r="A55" s="63" t="s">
        <v>120</v>
      </c>
      <c r="B55" s="63">
        <v>11008</v>
      </c>
      <c r="C55" s="45" t="s">
        <v>19</v>
      </c>
      <c r="D55" s="45">
        <f>VLOOKUP(B55,Sheet1!B:J,9,0)</f>
        <v>75167444</v>
      </c>
      <c r="E55" s="45">
        <v>15.013059144746096</v>
      </c>
      <c r="F55" s="45">
        <v>42.30073472079463</v>
      </c>
      <c r="G55" s="45">
        <v>40.693860909979932</v>
      </c>
      <c r="H55" s="45">
        <v>5.8293301308661309E-5</v>
      </c>
      <c r="I55" s="45">
        <v>1.9922869311780349</v>
      </c>
    </row>
    <row r="56" spans="1:9" s="65" customFormat="1" x14ac:dyDescent="0.45">
      <c r="A56" s="63" t="s">
        <v>122</v>
      </c>
      <c r="B56" s="63">
        <v>11014</v>
      </c>
      <c r="C56" s="45" t="s">
        <v>19</v>
      </c>
      <c r="D56" s="45">
        <f>VLOOKUP(B56,Sheet1!B:J,9,0)</f>
        <v>2855755</v>
      </c>
      <c r="E56" s="45">
        <v>7.3664716737824945</v>
      </c>
      <c r="F56" s="45">
        <v>48.23445608747236</v>
      </c>
      <c r="G56" s="45">
        <v>43.582304922280592</v>
      </c>
      <c r="H56" s="45">
        <v>0</v>
      </c>
      <c r="I56" s="45">
        <v>0.81676731646456191</v>
      </c>
    </row>
    <row r="57" spans="1:9" s="65" customFormat="1" x14ac:dyDescent="0.45">
      <c r="A57" s="63" t="s">
        <v>124</v>
      </c>
      <c r="B57" s="63">
        <v>11049</v>
      </c>
      <c r="C57" s="45" t="s">
        <v>19</v>
      </c>
      <c r="D57" s="45">
        <f>VLOOKUP(B57,Sheet1!B:J,9,0)</f>
        <v>53691007</v>
      </c>
      <c r="E57" s="45">
        <v>12.916563430605255</v>
      </c>
      <c r="F57" s="45">
        <v>58.58158374050101</v>
      </c>
      <c r="G57" s="45">
        <v>24.050203801860111</v>
      </c>
      <c r="H57" s="45">
        <v>2.5299168529427107E-2</v>
      </c>
      <c r="I57" s="45">
        <v>4.4263498585041985</v>
      </c>
    </row>
    <row r="58" spans="1:9" s="65" customFormat="1" x14ac:dyDescent="0.45">
      <c r="A58" s="63" t="s">
        <v>126</v>
      </c>
      <c r="B58" s="63">
        <v>11055</v>
      </c>
      <c r="C58" s="45" t="s">
        <v>22</v>
      </c>
      <c r="D58" s="45">
        <f>VLOOKUP(B58,Sheet1!B:J,9,0)</f>
        <v>1984235</v>
      </c>
      <c r="E58" s="45">
        <v>97.458175421323674</v>
      </c>
      <c r="F58" s="45">
        <v>0</v>
      </c>
      <c r="G58" s="45">
        <v>0.14152692130164693</v>
      </c>
      <c r="H58" s="45">
        <v>4.9975737666675402E-3</v>
      </c>
      <c r="I58" s="45">
        <v>2.3953000836080127</v>
      </c>
    </row>
    <row r="59" spans="1:9" s="65" customFormat="1" x14ac:dyDescent="0.45">
      <c r="A59" s="63" t="s">
        <v>128</v>
      </c>
      <c r="B59" s="63">
        <v>11075</v>
      </c>
      <c r="C59" s="45" t="s">
        <v>19</v>
      </c>
      <c r="D59" s="45">
        <f>VLOOKUP(B59,Sheet1!B:J,9,0)</f>
        <v>67421547</v>
      </c>
      <c r="E59" s="45">
        <v>11.682478865589204</v>
      </c>
      <c r="F59" s="45">
        <v>54.43548856326715</v>
      </c>
      <c r="G59" s="45">
        <v>32.234440100802317</v>
      </c>
      <c r="H59" s="45">
        <v>0</v>
      </c>
      <c r="I59" s="45">
        <v>1.6475924703413294</v>
      </c>
    </row>
    <row r="60" spans="1:9" s="65" customFormat="1" x14ac:dyDescent="0.45">
      <c r="A60" s="63" t="s">
        <v>130</v>
      </c>
      <c r="B60" s="63">
        <v>11087</v>
      </c>
      <c r="C60" s="45" t="s">
        <v>22</v>
      </c>
      <c r="D60" s="45">
        <f>VLOOKUP(B60,Sheet1!B:J,9,0)</f>
        <v>1372570</v>
      </c>
      <c r="E60" s="45">
        <v>88.97041627848931</v>
      </c>
      <c r="F60" s="45">
        <v>0</v>
      </c>
      <c r="G60" s="45">
        <v>8.3055757290355672</v>
      </c>
      <c r="H60" s="45">
        <v>9.3161077735405412E-3</v>
      </c>
      <c r="I60" s="45">
        <v>2.7146918847015784</v>
      </c>
    </row>
    <row r="61" spans="1:9" s="65" customFormat="1" x14ac:dyDescent="0.45">
      <c r="A61" s="63" t="s">
        <v>135</v>
      </c>
      <c r="B61" s="63">
        <v>11090</v>
      </c>
      <c r="C61" s="45" t="s">
        <v>19</v>
      </c>
      <c r="D61" s="45">
        <f>VLOOKUP(B61,Sheet1!B:J,9,0)</f>
        <v>43883772</v>
      </c>
      <c r="E61" s="45">
        <v>14.762964632478566</v>
      </c>
      <c r="F61" s="45">
        <v>24.652750807248875</v>
      </c>
      <c r="G61" s="45">
        <v>59.125384624518169</v>
      </c>
      <c r="H61" s="45">
        <v>7.2925808917976009E-3</v>
      </c>
      <c r="I61" s="45">
        <v>1.4516073548625912</v>
      </c>
    </row>
    <row r="62" spans="1:9" s="65" customFormat="1" x14ac:dyDescent="0.45">
      <c r="A62" s="63" t="s">
        <v>137</v>
      </c>
      <c r="B62" s="63">
        <v>11095</v>
      </c>
      <c r="C62" s="45" t="s">
        <v>22</v>
      </c>
      <c r="D62" s="45">
        <f>VLOOKUP(B62,Sheet1!B:J,9,0)</f>
        <v>2026411</v>
      </c>
      <c r="E62" s="45">
        <v>77.646289064312526</v>
      </c>
      <c r="F62" s="45">
        <v>18.58529695058289</v>
      </c>
      <c r="G62" s="45">
        <v>0.26022282122702828</v>
      </c>
      <c r="H62" s="45">
        <v>4.8523864870218068E-3</v>
      </c>
      <c r="I62" s="45">
        <v>3.5033387773905349</v>
      </c>
    </row>
    <row r="63" spans="1:9" s="65" customFormat="1" x14ac:dyDescent="0.45">
      <c r="A63" s="63" t="s">
        <v>139</v>
      </c>
      <c r="B63" s="63">
        <v>11098</v>
      </c>
      <c r="C63" s="45" t="s">
        <v>19</v>
      </c>
      <c r="D63" s="45">
        <f>VLOOKUP(B63,Sheet1!B:J,9,0)</f>
        <v>464870293</v>
      </c>
      <c r="E63" s="45">
        <v>15.973127272168776</v>
      </c>
      <c r="F63" s="45">
        <v>48.396726609364485</v>
      </c>
      <c r="G63" s="45">
        <v>33.380237645086105</v>
      </c>
      <c r="H63" s="45">
        <v>9.0396066963512717E-4</v>
      </c>
      <c r="I63" s="45">
        <v>2.249004512710993</v>
      </c>
    </row>
    <row r="64" spans="1:9" s="65" customFormat="1" x14ac:dyDescent="0.45">
      <c r="A64" s="63" t="s">
        <v>141</v>
      </c>
      <c r="B64" s="63">
        <v>11099</v>
      </c>
      <c r="C64" s="45" t="s">
        <v>22</v>
      </c>
      <c r="D64" s="45">
        <f>VLOOKUP(B64,Sheet1!B:J,9,0)</f>
        <v>6767576</v>
      </c>
      <c r="E64" s="45">
        <v>91.591626163388312</v>
      </c>
      <c r="F64" s="45">
        <v>0.13947238291528949</v>
      </c>
      <c r="G64" s="45">
        <v>1.2851487679375604</v>
      </c>
      <c r="H64" s="45">
        <v>8.400718670743359E-4</v>
      </c>
      <c r="I64" s="45">
        <v>6.9829126138917701</v>
      </c>
    </row>
    <row r="65" spans="1:9" s="65" customFormat="1" x14ac:dyDescent="0.45">
      <c r="A65" s="63" t="s">
        <v>143</v>
      </c>
      <c r="B65" s="63">
        <v>11131</v>
      </c>
      <c r="C65" s="45" t="s">
        <v>32</v>
      </c>
      <c r="D65" s="45">
        <f>VLOOKUP(B65,Sheet1!B:J,9,0)</f>
        <v>1772531</v>
      </c>
      <c r="E65" s="45">
        <v>52.869681772914802</v>
      </c>
      <c r="F65" s="45">
        <v>43.677449126810764</v>
      </c>
      <c r="G65" s="45">
        <v>1.9366541476040531</v>
      </c>
      <c r="H65" s="45">
        <v>4.2754909420895139E-3</v>
      </c>
      <c r="I65" s="45">
        <v>1.5119394617282937</v>
      </c>
    </row>
    <row r="66" spans="1:9" s="65" customFormat="1" x14ac:dyDescent="0.45">
      <c r="A66" s="63" t="s">
        <v>145</v>
      </c>
      <c r="B66" s="63">
        <v>11132</v>
      </c>
      <c r="C66" s="45" t="s">
        <v>22</v>
      </c>
      <c r="D66" s="45">
        <f>VLOOKUP(B66,Sheet1!B:J,9,0)</f>
        <v>17079232</v>
      </c>
      <c r="E66" s="45">
        <v>81.977886485050618</v>
      </c>
      <c r="F66" s="45">
        <v>9.1298210820649111</v>
      </c>
      <c r="G66" s="45">
        <v>3.8353973701625721</v>
      </c>
      <c r="H66" s="45">
        <v>0</v>
      </c>
      <c r="I66" s="45">
        <v>5.0568950627219023</v>
      </c>
    </row>
    <row r="67" spans="1:9" s="65" customFormat="1" x14ac:dyDescent="0.45">
      <c r="A67" s="63" t="s">
        <v>147</v>
      </c>
      <c r="B67" s="63">
        <v>11141</v>
      </c>
      <c r="C67" s="45" t="s">
        <v>22</v>
      </c>
      <c r="D67" s="45">
        <f>VLOOKUP(B67,Sheet1!B:J,9,0)</f>
        <v>524377</v>
      </c>
      <c r="E67" s="45">
        <v>97.087133917725779</v>
      </c>
      <c r="F67" s="45">
        <v>0</v>
      </c>
      <c r="G67" s="45">
        <v>0.33080744681705282</v>
      </c>
      <c r="H67" s="45">
        <v>5.3081682087117496E-5</v>
      </c>
      <c r="I67" s="45">
        <v>2.5820055537750841</v>
      </c>
    </row>
    <row r="68" spans="1:9" s="65" customFormat="1" x14ac:dyDescent="0.45">
      <c r="A68" s="63" t="s">
        <v>149</v>
      </c>
      <c r="B68" s="63">
        <v>11142</v>
      </c>
      <c r="C68" s="45" t="s">
        <v>19</v>
      </c>
      <c r="D68" s="45">
        <f>VLOOKUP(B68,Sheet1!B:J,9,0)</f>
        <v>143651553</v>
      </c>
      <c r="E68" s="45">
        <v>15.502657871360707</v>
      </c>
      <c r="F68" s="45">
        <v>50.759979436033944</v>
      </c>
      <c r="G68" s="45">
        <v>32.267257470690623</v>
      </c>
      <c r="H68" s="45">
        <v>6.5252110383317934E-4</v>
      </c>
      <c r="I68" s="45">
        <v>1.4694527008108922</v>
      </c>
    </row>
    <row r="69" spans="1:9" s="65" customFormat="1" x14ac:dyDescent="0.45">
      <c r="A69" s="63" t="s">
        <v>151</v>
      </c>
      <c r="B69" s="63">
        <v>11145</v>
      </c>
      <c r="C69" s="45" t="s">
        <v>19</v>
      </c>
      <c r="D69" s="45">
        <f>VLOOKUP(B69,Sheet1!B:J,9,0)</f>
        <v>178036541</v>
      </c>
      <c r="E69" s="45">
        <v>9.8907035687054048</v>
      </c>
      <c r="F69" s="45">
        <v>53.024962391919871</v>
      </c>
      <c r="G69" s="45">
        <v>34.869664797826587</v>
      </c>
      <c r="H69" s="45">
        <v>5.9341167474963471E-4</v>
      </c>
      <c r="I69" s="45">
        <v>2.2140758298733885</v>
      </c>
    </row>
    <row r="70" spans="1:9" s="65" customFormat="1" x14ac:dyDescent="0.45">
      <c r="A70" s="63" t="s">
        <v>153</v>
      </c>
      <c r="B70" s="63">
        <v>11148</v>
      </c>
      <c r="C70" s="45" t="s">
        <v>19</v>
      </c>
      <c r="D70" s="45">
        <f>VLOOKUP(B70,Sheet1!B:J,9,0)</f>
        <v>737669</v>
      </c>
      <c r="E70" s="45">
        <v>14.133879200360534</v>
      </c>
      <c r="F70" s="45">
        <v>58.596820213603472</v>
      </c>
      <c r="G70" s="45">
        <v>24.855698785054379</v>
      </c>
      <c r="H70" s="45">
        <v>0.66589973109665324</v>
      </c>
      <c r="I70" s="45">
        <v>1.7477020698849604</v>
      </c>
    </row>
    <row r="71" spans="1:9" s="65" customFormat="1" x14ac:dyDescent="0.45">
      <c r="A71" s="63" t="s">
        <v>155</v>
      </c>
      <c r="B71" s="63">
        <v>11149</v>
      </c>
      <c r="C71" s="45" t="s">
        <v>22</v>
      </c>
      <c r="D71" s="45">
        <f>VLOOKUP(B71,Sheet1!B:J,9,0)</f>
        <v>1349586</v>
      </c>
      <c r="E71" s="45">
        <v>79.138864847717542</v>
      </c>
      <c r="F71" s="45">
        <v>0</v>
      </c>
      <c r="G71" s="45">
        <v>9.483742779462057</v>
      </c>
      <c r="H71" s="45">
        <v>5.249585981124158E-2</v>
      </c>
      <c r="I71" s="45">
        <v>11.324896513009152</v>
      </c>
    </row>
    <row r="72" spans="1:9" s="65" customFormat="1" x14ac:dyDescent="0.45">
      <c r="A72" s="63" t="s">
        <v>157</v>
      </c>
      <c r="B72" s="63">
        <v>11157</v>
      </c>
      <c r="C72" s="45" t="s">
        <v>32</v>
      </c>
      <c r="D72" s="45">
        <f>VLOOKUP(B72,Sheet1!B:J,9,0)</f>
        <v>707846</v>
      </c>
      <c r="E72" s="45">
        <v>45.109292740819171</v>
      </c>
      <c r="F72" s="45">
        <v>27.566295371857631</v>
      </c>
      <c r="G72" s="45">
        <v>25.932226810119975</v>
      </c>
      <c r="H72" s="45">
        <v>1.8329083523833063E-2</v>
      </c>
      <c r="I72" s="45">
        <v>1.3738559936793897</v>
      </c>
    </row>
    <row r="73" spans="1:9" s="65" customFormat="1" x14ac:dyDescent="0.45">
      <c r="A73" s="63" t="s">
        <v>159</v>
      </c>
      <c r="B73" s="63">
        <v>11158</v>
      </c>
      <c r="C73" s="45" t="s">
        <v>19</v>
      </c>
      <c r="D73" s="45">
        <f>VLOOKUP(B73,Sheet1!B:J,9,0)</f>
        <v>15187366</v>
      </c>
      <c r="E73" s="45">
        <v>13.256904542819354</v>
      </c>
      <c r="F73" s="45">
        <v>64.272983459171371</v>
      </c>
      <c r="G73" s="45">
        <v>18.293484628037074</v>
      </c>
      <c r="H73" s="45">
        <v>7.5250082583695657E-2</v>
      </c>
      <c r="I73" s="45">
        <v>4.101377287388507</v>
      </c>
    </row>
    <row r="74" spans="1:9" s="65" customFormat="1" x14ac:dyDescent="0.45">
      <c r="A74" s="63" t="s">
        <v>161</v>
      </c>
      <c r="B74" s="63">
        <v>11173</v>
      </c>
      <c r="C74" s="45" t="s">
        <v>22</v>
      </c>
      <c r="D74" s="45">
        <f>VLOOKUP(B74,Sheet1!B:J,9,0)</f>
        <v>1071091</v>
      </c>
      <c r="E74" s="45">
        <v>92.69628054496377</v>
      </c>
      <c r="F74" s="45">
        <v>0</v>
      </c>
      <c r="G74" s="45">
        <v>5.3762006101828801</v>
      </c>
      <c r="H74" s="45">
        <v>1.7994320618533995E-3</v>
      </c>
      <c r="I74" s="45">
        <v>1.9257194127914954</v>
      </c>
    </row>
    <row r="75" spans="1:9" s="65" customFormat="1" x14ac:dyDescent="0.45">
      <c r="A75" s="63" t="s">
        <v>163</v>
      </c>
      <c r="B75" s="63">
        <v>11161</v>
      </c>
      <c r="C75" s="45" t="s">
        <v>19</v>
      </c>
      <c r="D75" s="45">
        <f>VLOOKUP(B75,Sheet1!B:J,9,0)</f>
        <v>19512077</v>
      </c>
      <c r="E75" s="45">
        <v>15.493436806071051</v>
      </c>
      <c r="F75" s="45">
        <v>59.749973540014317</v>
      </c>
      <c r="G75" s="45">
        <v>21.777241493772451</v>
      </c>
      <c r="H75" s="45">
        <v>0</v>
      </c>
      <c r="I75" s="45">
        <v>2.9793481601421821</v>
      </c>
    </row>
    <row r="76" spans="1:9" s="65" customFormat="1" x14ac:dyDescent="0.45">
      <c r="A76" s="63" t="s">
        <v>165</v>
      </c>
      <c r="B76" s="63">
        <v>11168</v>
      </c>
      <c r="C76" s="45" t="s">
        <v>19</v>
      </c>
      <c r="D76" s="45">
        <f>VLOOKUP(B76,Sheet1!B:J,9,0)</f>
        <v>890990</v>
      </c>
      <c r="E76" s="45">
        <v>15.795935479860688</v>
      </c>
      <c r="F76" s="45">
        <v>54.465934385867989</v>
      </c>
      <c r="G76" s="45">
        <v>27.091211693458284</v>
      </c>
      <c r="H76" s="45">
        <v>0.20552273333865098</v>
      </c>
      <c r="I76" s="45">
        <v>2.4413957074743831</v>
      </c>
    </row>
    <row r="77" spans="1:9" s="65" customFormat="1" x14ac:dyDescent="0.45">
      <c r="A77" s="63" t="s">
        <v>167</v>
      </c>
      <c r="B77" s="63">
        <v>11172</v>
      </c>
      <c r="C77" s="45" t="s">
        <v>32</v>
      </c>
      <c r="D77" s="45">
        <f>VLOOKUP(B77,Sheet1!B:J,9,0)</f>
        <v>1518832</v>
      </c>
      <c r="E77" s="45">
        <v>48.558831520246159</v>
      </c>
      <c r="F77" s="45">
        <v>16.833896128156749</v>
      </c>
      <c r="G77" s="45">
        <v>30.012525920938138</v>
      </c>
      <c r="H77" s="45">
        <v>6.7397796007706273E-3</v>
      </c>
      <c r="I77" s="45">
        <v>4.5880066510581896</v>
      </c>
    </row>
    <row r="78" spans="1:9" s="65" customFormat="1" x14ac:dyDescent="0.45">
      <c r="A78" s="63" t="s">
        <v>171</v>
      </c>
      <c r="B78" s="63">
        <v>11183</v>
      </c>
      <c r="C78" s="45" t="s">
        <v>22</v>
      </c>
      <c r="D78" s="45">
        <f>VLOOKUP(B78,Sheet1!B:J,9,0)</f>
        <v>7127268</v>
      </c>
      <c r="E78" s="45">
        <v>95.287015776202225</v>
      </c>
      <c r="F78" s="45">
        <v>2.2421482377932525</v>
      </c>
      <c r="G78" s="45">
        <v>6.0685470780441314E-2</v>
      </c>
      <c r="H78" s="45">
        <v>1.392891118529676E-4</v>
      </c>
      <c r="I78" s="45">
        <v>2.4100112261122306</v>
      </c>
    </row>
    <row r="79" spans="1:9" s="65" customFormat="1" x14ac:dyDescent="0.45">
      <c r="A79" s="63" t="s">
        <v>169</v>
      </c>
      <c r="B79" s="63">
        <v>11182</v>
      </c>
      <c r="C79" s="45" t="s">
        <v>22</v>
      </c>
      <c r="D79" s="45">
        <f>VLOOKUP(B79,Sheet1!B:J,9,0)</f>
        <v>4022421</v>
      </c>
      <c r="E79" s="45">
        <v>95.000006203123476</v>
      </c>
      <c r="F79" s="45">
        <v>0</v>
      </c>
      <c r="G79" s="45">
        <v>0.77963569448956782</v>
      </c>
      <c r="H79" s="45">
        <v>0.5160076193754527</v>
      </c>
      <c r="I79" s="45">
        <v>3.7043504830114995</v>
      </c>
    </row>
    <row r="80" spans="1:9" s="65" customFormat="1" x14ac:dyDescent="0.45">
      <c r="A80" s="63" t="s">
        <v>172</v>
      </c>
      <c r="B80" s="63">
        <v>11186</v>
      </c>
      <c r="C80" s="45" t="s">
        <v>22</v>
      </c>
      <c r="D80" s="45">
        <f>VLOOKUP(B80,Sheet1!B:J,9,0)</f>
        <v>876163</v>
      </c>
      <c r="E80" s="45">
        <v>95.887423499453647</v>
      </c>
      <c r="F80" s="45">
        <v>0</v>
      </c>
      <c r="G80" s="45">
        <v>0</v>
      </c>
      <c r="H80" s="45">
        <v>1.1219948490047866</v>
      </c>
      <c r="I80" s="45">
        <v>2.9905816515415733</v>
      </c>
    </row>
    <row r="81" spans="1:9" s="65" customFormat="1" x14ac:dyDescent="0.45">
      <c r="A81" s="63" t="s">
        <v>174</v>
      </c>
      <c r="B81" s="63">
        <v>11188</v>
      </c>
      <c r="C81" s="45" t="s">
        <v>32</v>
      </c>
      <c r="D81" s="45">
        <f>VLOOKUP(B81,Sheet1!B:J,9,0)</f>
        <v>1982598</v>
      </c>
      <c r="E81" s="45">
        <v>59.039665235177587</v>
      </c>
      <c r="F81" s="45">
        <v>29.591964843269302</v>
      </c>
      <c r="G81" s="45">
        <v>8.8155920053997114</v>
      </c>
      <c r="H81" s="45">
        <v>1.5278508782010159E-3</v>
      </c>
      <c r="I81" s="45">
        <v>2.5512500652751964</v>
      </c>
    </row>
    <row r="82" spans="1:9" s="65" customFormat="1" x14ac:dyDescent="0.45">
      <c r="A82" s="63" t="s">
        <v>176</v>
      </c>
      <c r="B82" s="63">
        <v>11197</v>
      </c>
      <c r="C82" s="45" t="s">
        <v>22</v>
      </c>
      <c r="D82" s="45">
        <f>VLOOKUP(B82,Sheet1!B:J,9,0)</f>
        <v>3032390</v>
      </c>
      <c r="E82" s="45">
        <v>96.673043271552743</v>
      </c>
      <c r="F82" s="45">
        <v>3.5528937905329447E-2</v>
      </c>
      <c r="G82" s="45">
        <v>1.6414729522658964</v>
      </c>
      <c r="H82" s="45">
        <v>0</v>
      </c>
      <c r="I82" s="45">
        <v>1.6499548382760336</v>
      </c>
    </row>
    <row r="83" spans="1:9" s="65" customFormat="1" x14ac:dyDescent="0.45">
      <c r="A83" s="63" t="s">
        <v>178</v>
      </c>
      <c r="B83" s="63">
        <v>11195</v>
      </c>
      <c r="C83" s="45" t="s">
        <v>22</v>
      </c>
      <c r="D83" s="45">
        <f>VLOOKUP(B83,Sheet1!B:J,9,0)</f>
        <v>2365004</v>
      </c>
      <c r="E83" s="45">
        <v>90.581440053839373</v>
      </c>
      <c r="F83" s="45">
        <v>0.51172157769013282</v>
      </c>
      <c r="G83" s="45">
        <v>5.6941340486356191</v>
      </c>
      <c r="H83" s="45">
        <v>3.3657648865641032E-3</v>
      </c>
      <c r="I83" s="45">
        <v>3.2093385549483049</v>
      </c>
    </row>
    <row r="84" spans="1:9" s="65" customFormat="1" x14ac:dyDescent="0.45">
      <c r="A84" s="63" t="s">
        <v>180</v>
      </c>
      <c r="B84" s="63">
        <v>11215</v>
      </c>
      <c r="C84" s="45" t="s">
        <v>22</v>
      </c>
      <c r="D84" s="45">
        <f>VLOOKUP(B84,Sheet1!B:J,9,0)</f>
        <v>11078976</v>
      </c>
      <c r="E84" s="45">
        <v>72.891131977651995</v>
      </c>
      <c r="F84" s="45">
        <v>19.351031713857829</v>
      </c>
      <c r="G84" s="45">
        <v>3.9891161562917414</v>
      </c>
      <c r="H84" s="45">
        <v>0</v>
      </c>
      <c r="I84" s="45">
        <v>3.7687201521984304</v>
      </c>
    </row>
    <row r="85" spans="1:9" s="65" customFormat="1" x14ac:dyDescent="0.45">
      <c r="A85" s="63" t="s">
        <v>184</v>
      </c>
      <c r="B85" s="63">
        <v>11196</v>
      </c>
      <c r="C85" s="45" t="s">
        <v>32</v>
      </c>
      <c r="D85" s="45">
        <f>VLOOKUP(B85,Sheet1!B:J,9,0)</f>
        <v>1636288</v>
      </c>
      <c r="E85" s="45">
        <v>42.338525826405771</v>
      </c>
      <c r="F85" s="45">
        <v>37.436537520122187</v>
      </c>
      <c r="G85" s="45">
        <v>18.122004067806881</v>
      </c>
      <c r="H85" s="45">
        <v>3.0361916357433054E-3</v>
      </c>
      <c r="I85" s="45">
        <v>2.0998963940294129</v>
      </c>
    </row>
    <row r="86" spans="1:9" s="65" customFormat="1" x14ac:dyDescent="0.45">
      <c r="A86" s="63" t="s">
        <v>182</v>
      </c>
      <c r="B86" s="63">
        <v>11198</v>
      </c>
      <c r="C86" s="45" t="s">
        <v>19</v>
      </c>
      <c r="D86" s="45">
        <f>VLOOKUP(B86,Sheet1!B:J,9,0)</f>
        <v>60677</v>
      </c>
      <c r="E86" s="45">
        <v>34.798559300866984</v>
      </c>
      <c r="F86" s="45">
        <v>58.814506984422543</v>
      </c>
      <c r="G86" s="45">
        <v>3.2004096627117877</v>
      </c>
      <c r="H86" s="45">
        <v>0</v>
      </c>
      <c r="I86" s="45">
        <v>3.1865240519986822</v>
      </c>
    </row>
    <row r="87" spans="1:9" s="65" customFormat="1" x14ac:dyDescent="0.45">
      <c r="A87" s="63" t="s">
        <v>185</v>
      </c>
      <c r="B87" s="63">
        <v>11220</v>
      </c>
      <c r="C87" s="45" t="s">
        <v>22</v>
      </c>
      <c r="D87" s="45">
        <f>VLOOKUP(B87,Sheet1!B:J,9,0)</f>
        <v>565955</v>
      </c>
      <c r="E87" s="45">
        <v>92.809780719283168</v>
      </c>
      <c r="F87" s="45">
        <v>0</v>
      </c>
      <c r="G87" s="45">
        <v>7.3479180739163444E-2</v>
      </c>
      <c r="H87" s="45">
        <v>1.8590089553727169</v>
      </c>
      <c r="I87" s="45">
        <v>5.2577311446049499</v>
      </c>
    </row>
    <row r="88" spans="1:9" s="65" customFormat="1" x14ac:dyDescent="0.45">
      <c r="A88" s="63" t="s">
        <v>187</v>
      </c>
      <c r="B88" s="63">
        <v>11222</v>
      </c>
      <c r="C88" s="45" t="s">
        <v>32</v>
      </c>
      <c r="D88" s="45">
        <f>VLOOKUP(B88,Sheet1!B:J,9,0)</f>
        <v>402219</v>
      </c>
      <c r="E88" s="45">
        <v>56.603632432273059</v>
      </c>
      <c r="F88" s="45">
        <v>29.887373194705571</v>
      </c>
      <c r="G88" s="45">
        <v>9.9578722902445058</v>
      </c>
      <c r="H88" s="45">
        <v>2.1838604369110375E-2</v>
      </c>
      <c r="I88" s="45">
        <v>3.529283478407756</v>
      </c>
    </row>
    <row r="89" spans="1:9" s="65" customFormat="1" x14ac:dyDescent="0.45">
      <c r="A89" s="63" t="s">
        <v>188</v>
      </c>
      <c r="B89" s="63">
        <v>11217</v>
      </c>
      <c r="C89" s="45" t="s">
        <v>19</v>
      </c>
      <c r="D89" s="45">
        <f>VLOOKUP(B89,Sheet1!B:J,9,0)</f>
        <v>17373190</v>
      </c>
      <c r="E89" s="45">
        <v>16.261399571603278</v>
      </c>
      <c r="F89" s="45">
        <v>42.804715956009872</v>
      </c>
      <c r="G89" s="45">
        <v>36.721576465583276</v>
      </c>
      <c r="H89" s="45">
        <v>0.31267112821551257</v>
      </c>
      <c r="I89" s="45">
        <v>3.8996368785880668</v>
      </c>
    </row>
    <row r="90" spans="1:9" s="65" customFormat="1" x14ac:dyDescent="0.45">
      <c r="A90" s="63" t="s">
        <v>190</v>
      </c>
      <c r="B90" s="63">
        <v>11235</v>
      </c>
      <c r="C90" s="45" t="s">
        <v>22</v>
      </c>
      <c r="D90" s="45">
        <f>VLOOKUP(B90,Sheet1!B:J,9,0)</f>
        <v>2869097</v>
      </c>
      <c r="E90" s="45">
        <v>98.27158778121985</v>
      </c>
      <c r="F90" s="45">
        <v>0</v>
      </c>
      <c r="G90" s="45">
        <v>0.56377399861222488</v>
      </c>
      <c r="H90" s="45">
        <v>6.8355779004653481E-4</v>
      </c>
      <c r="I90" s="45">
        <v>1.1639546623778725</v>
      </c>
    </row>
    <row r="91" spans="1:9" s="65" customFormat="1" x14ac:dyDescent="0.45">
      <c r="A91" s="63" t="s">
        <v>192</v>
      </c>
      <c r="B91" s="63">
        <v>11234</v>
      </c>
      <c r="C91" s="45" t="s">
        <v>22</v>
      </c>
      <c r="D91" s="45">
        <f>VLOOKUP(B91,Sheet1!B:J,9,0)</f>
        <v>13909429</v>
      </c>
      <c r="E91" s="45">
        <v>99.414583972381863</v>
      </c>
      <c r="F91" s="45">
        <v>0</v>
      </c>
      <c r="G91" s="45">
        <v>0</v>
      </c>
      <c r="H91" s="45">
        <v>1.6980115559650465E-2</v>
      </c>
      <c r="I91" s="45">
        <v>0.56843591205848754</v>
      </c>
    </row>
    <row r="92" spans="1:9" s="65" customFormat="1" x14ac:dyDescent="0.45">
      <c r="A92" s="63" t="s">
        <v>194</v>
      </c>
      <c r="B92" s="63">
        <v>11223</v>
      </c>
      <c r="C92" s="45" t="s">
        <v>22</v>
      </c>
      <c r="D92" s="45">
        <f>VLOOKUP(B92,Sheet1!B:J,9,0)</f>
        <v>2832905</v>
      </c>
      <c r="E92" s="45">
        <v>84.371897679090111</v>
      </c>
      <c r="F92" s="45">
        <v>7.3726270750796044</v>
      </c>
      <c r="G92" s="45">
        <v>6.5861702192255489</v>
      </c>
      <c r="H92" s="45">
        <v>4.4821016853843947E-3</v>
      </c>
      <c r="I92" s="45">
        <v>1.6648229249193534</v>
      </c>
    </row>
    <row r="93" spans="1:9" s="65" customFormat="1" x14ac:dyDescent="0.45">
      <c r="A93" s="63" t="s">
        <v>196</v>
      </c>
      <c r="B93" s="63">
        <v>11239</v>
      </c>
      <c r="C93" s="45" t="s">
        <v>32</v>
      </c>
      <c r="D93" s="45">
        <f>VLOOKUP(B93,Sheet1!B:J,9,0)</f>
        <v>435728</v>
      </c>
      <c r="E93" s="45">
        <v>51.811964408888301</v>
      </c>
      <c r="F93" s="45">
        <v>25.752751532609793</v>
      </c>
      <c r="G93" s="45">
        <v>21.238037843346834</v>
      </c>
      <c r="H93" s="45">
        <v>0</v>
      </c>
      <c r="I93" s="45">
        <v>1.1972462151550765</v>
      </c>
    </row>
    <row r="94" spans="1:9" s="65" customFormat="1" x14ac:dyDescent="0.45">
      <c r="A94" s="63" t="s">
        <v>198</v>
      </c>
      <c r="B94" s="63">
        <v>11256</v>
      </c>
      <c r="C94" s="45" t="s">
        <v>19</v>
      </c>
      <c r="D94" s="45">
        <f>VLOOKUP(B94,Sheet1!B:J,9,0)</f>
        <v>82950</v>
      </c>
      <c r="E94" s="45">
        <v>11.961503420051859</v>
      </c>
      <c r="F94" s="45">
        <v>69.354884488329944</v>
      </c>
      <c r="G94" s="45">
        <v>11.225355158202179</v>
      </c>
      <c r="H94" s="45">
        <v>7.3989383142506901E-2</v>
      </c>
      <c r="I94" s="45">
        <v>7.3842675502735116</v>
      </c>
    </row>
    <row r="95" spans="1:9" s="65" customFormat="1" x14ac:dyDescent="0.45">
      <c r="A95" s="63" t="s">
        <v>199</v>
      </c>
      <c r="B95" s="63">
        <v>11258</v>
      </c>
      <c r="C95" s="45" t="s">
        <v>32</v>
      </c>
      <c r="D95" s="45">
        <f>VLOOKUP(B95,Sheet1!B:J,9,0)</f>
        <v>194498</v>
      </c>
      <c r="E95" s="45">
        <v>53.391610382043261</v>
      </c>
      <c r="F95" s="45">
        <v>45.469721218004466</v>
      </c>
      <c r="G95" s="45">
        <v>0.18601238099597686</v>
      </c>
      <c r="H95" s="45">
        <v>3.0483232815928227E-2</v>
      </c>
      <c r="I95" s="45">
        <v>0.92217278614037024</v>
      </c>
    </row>
    <row r="96" spans="1:9" s="65" customFormat="1" x14ac:dyDescent="0.45">
      <c r="A96" s="63" t="s">
        <v>201</v>
      </c>
      <c r="B96" s="63">
        <v>11268</v>
      </c>
      <c r="C96" s="45" t="s">
        <v>22</v>
      </c>
      <c r="D96" s="45">
        <f>VLOOKUP(B96,Sheet1!B:J,9,0)</f>
        <v>1678853</v>
      </c>
      <c r="E96" s="45">
        <v>85.295497277977773</v>
      </c>
      <c r="F96" s="45">
        <v>11.771232530915983</v>
      </c>
      <c r="G96" s="45">
        <v>0.10588480486596183</v>
      </c>
      <c r="H96" s="45">
        <v>1.9431296567582385E-2</v>
      </c>
      <c r="I96" s="45">
        <v>2.8079540896726956</v>
      </c>
    </row>
    <row r="97" spans="1:9" s="65" customFormat="1" x14ac:dyDescent="0.45">
      <c r="A97" s="63" t="s">
        <v>203</v>
      </c>
      <c r="B97" s="63">
        <v>11273</v>
      </c>
      <c r="C97" s="45" t="s">
        <v>22</v>
      </c>
      <c r="D97" s="45">
        <f>VLOOKUP(B97,Sheet1!B:J,9,0)</f>
        <v>5407270</v>
      </c>
      <c r="E97" s="45">
        <v>96.377157632056097</v>
      </c>
      <c r="F97" s="45">
        <v>1.7986355923000892E-3</v>
      </c>
      <c r="G97" s="45">
        <v>2.081939451151865</v>
      </c>
      <c r="H97" s="45">
        <v>0</v>
      </c>
      <c r="I97" s="45">
        <v>1.5391042811997451</v>
      </c>
    </row>
    <row r="98" spans="1:9" s="65" customFormat="1" x14ac:dyDescent="0.45">
      <c r="A98" s="63" t="s">
        <v>205</v>
      </c>
      <c r="B98" s="63">
        <v>11260</v>
      </c>
      <c r="C98" s="45" t="s">
        <v>22</v>
      </c>
      <c r="D98" s="45">
        <f>VLOOKUP(B98,Sheet1!B:J,9,0)</f>
        <v>1035744</v>
      </c>
      <c r="E98" s="45">
        <v>95.478450808706853</v>
      </c>
      <c r="F98" s="45">
        <v>0</v>
      </c>
      <c r="G98" s="45">
        <v>1.5437977728166292</v>
      </c>
      <c r="H98" s="45">
        <v>2.3577722011324572E-2</v>
      </c>
      <c r="I98" s="45">
        <v>2.9541736964651895</v>
      </c>
    </row>
    <row r="99" spans="1:9" s="65" customFormat="1" x14ac:dyDescent="0.45">
      <c r="A99" s="63" t="s">
        <v>207</v>
      </c>
      <c r="B99" s="63">
        <v>11277</v>
      </c>
      <c r="C99" s="45" t="s">
        <v>19</v>
      </c>
      <c r="D99" s="45">
        <f>VLOOKUP(B99,Sheet1!B:J,9,0)</f>
        <v>162057381</v>
      </c>
      <c r="E99" s="45">
        <v>11.54388622701587</v>
      </c>
      <c r="F99" s="45">
        <v>79.068233544897723</v>
      </c>
      <c r="G99" s="45">
        <v>7.0108341593744861</v>
      </c>
      <c r="H99" s="45">
        <v>0</v>
      </c>
      <c r="I99" s="45">
        <v>2.3770460687119157</v>
      </c>
    </row>
    <row r="100" spans="1:9" s="65" customFormat="1" x14ac:dyDescent="0.45">
      <c r="A100" s="63" t="s">
        <v>209</v>
      </c>
      <c r="B100" s="63">
        <v>11280</v>
      </c>
      <c r="C100" s="45" t="s">
        <v>22</v>
      </c>
      <c r="D100" s="45">
        <f>VLOOKUP(B100,Sheet1!B:J,9,0)</f>
        <v>1596810</v>
      </c>
      <c r="E100" s="45">
        <v>80.306907641198109</v>
      </c>
      <c r="F100" s="45">
        <v>0</v>
      </c>
      <c r="G100" s="45">
        <v>18.812315401375546</v>
      </c>
      <c r="H100" s="45">
        <v>1.1987380517806002E-2</v>
      </c>
      <c r="I100" s="45">
        <v>0.86878957690854541</v>
      </c>
    </row>
    <row r="101" spans="1:9" s="65" customFormat="1" x14ac:dyDescent="0.45">
      <c r="A101" s="63" t="s">
        <v>217</v>
      </c>
      <c r="B101" s="63">
        <v>11290</v>
      </c>
      <c r="C101" s="45" t="s">
        <v>19</v>
      </c>
      <c r="D101" s="45">
        <f>VLOOKUP(B101,Sheet1!B:J,9,0)</f>
        <v>54339</v>
      </c>
      <c r="E101" s="45">
        <v>11.215043345580597</v>
      </c>
      <c r="F101" s="45">
        <v>83.566701095729783</v>
      </c>
      <c r="G101" s="45">
        <v>4.1289536333634285</v>
      </c>
      <c r="H101" s="45">
        <v>9.0732524474494963E-3</v>
      </c>
      <c r="I101" s="45">
        <v>1.0802286728787494</v>
      </c>
    </row>
    <row r="102" spans="1:9" s="65" customFormat="1" x14ac:dyDescent="0.45">
      <c r="A102" s="63" t="s">
        <v>219</v>
      </c>
      <c r="B102" s="63">
        <v>11285</v>
      </c>
      <c r="C102" s="45" t="s">
        <v>22</v>
      </c>
      <c r="D102" s="45">
        <f>VLOOKUP(B102,Sheet1!B:J,9,0)</f>
        <v>13120899</v>
      </c>
      <c r="E102" s="45">
        <v>97.03288251691886</v>
      </c>
      <c r="F102" s="45">
        <v>0.52259867671551463</v>
      </c>
      <c r="G102" s="45">
        <v>1.422734485605964</v>
      </c>
      <c r="H102" s="45">
        <v>1.4934097568484707E-4</v>
      </c>
      <c r="I102" s="45">
        <v>1.0216349797839734</v>
      </c>
    </row>
    <row r="103" spans="1:9" s="65" customFormat="1" x14ac:dyDescent="0.45">
      <c r="A103" s="63" t="s">
        <v>223</v>
      </c>
      <c r="B103" s="63">
        <v>11297</v>
      </c>
      <c r="C103" s="45" t="s">
        <v>22</v>
      </c>
      <c r="D103" s="45">
        <f>VLOOKUP(B103,Sheet1!B:J,9,0)</f>
        <v>3866885</v>
      </c>
      <c r="E103" s="45">
        <v>96.183442951706724</v>
      </c>
      <c r="F103" s="45">
        <v>0</v>
      </c>
      <c r="G103" s="45">
        <v>3.0019600687222082E-2</v>
      </c>
      <c r="H103" s="45">
        <v>0.16175960316014523</v>
      </c>
      <c r="I103" s="45">
        <v>3.6247778444459073</v>
      </c>
    </row>
    <row r="104" spans="1:9" s="65" customFormat="1" x14ac:dyDescent="0.45">
      <c r="A104" s="63" t="s">
        <v>225</v>
      </c>
      <c r="B104" s="63">
        <v>11302</v>
      </c>
      <c r="C104" s="45" t="s">
        <v>19</v>
      </c>
      <c r="D104" s="45">
        <f>VLOOKUP(B104,Sheet1!B:J,9,0)</f>
        <v>15534254</v>
      </c>
      <c r="E104" s="45">
        <v>14.312467580486011</v>
      </c>
      <c r="F104" s="45">
        <v>56.496819268349689</v>
      </c>
      <c r="G104" s="45">
        <v>26.586360933532021</v>
      </c>
      <c r="H104" s="45">
        <v>5.6946730983328461E-2</v>
      </c>
      <c r="I104" s="45">
        <v>2.5474054866489482</v>
      </c>
    </row>
    <row r="105" spans="1:9" s="65" customFormat="1" x14ac:dyDescent="0.45">
      <c r="A105" s="63" t="s">
        <v>227</v>
      </c>
      <c r="B105" s="63">
        <v>11304</v>
      </c>
      <c r="C105" s="45" t="s">
        <v>32</v>
      </c>
      <c r="D105" s="45">
        <f>VLOOKUP(B105,Sheet1!B:J,9,0)</f>
        <v>988518</v>
      </c>
      <c r="E105" s="45">
        <v>54.1633773195231</v>
      </c>
      <c r="F105" s="45">
        <v>34.229289020310887</v>
      </c>
      <c r="G105" s="45">
        <v>9.2236967544972241</v>
      </c>
      <c r="H105" s="45">
        <v>2.8154596378318227E-3</v>
      </c>
      <c r="I105" s="45">
        <v>2.3808214460309638</v>
      </c>
    </row>
    <row r="106" spans="1:9" s="65" customFormat="1" x14ac:dyDescent="0.45">
      <c r="A106" s="63" t="s">
        <v>231</v>
      </c>
      <c r="B106" s="63">
        <v>11305</v>
      </c>
      <c r="C106" s="45" t="s">
        <v>32</v>
      </c>
      <c r="D106" s="45">
        <f>VLOOKUP(B106,Sheet1!B:J,9,0)</f>
        <v>193436</v>
      </c>
      <c r="E106" s="45">
        <v>52.336553025606378</v>
      </c>
      <c r="F106" s="45">
        <v>45.708303277488092</v>
      </c>
      <c r="G106" s="45">
        <v>1.745359407997743</v>
      </c>
      <c r="H106" s="45">
        <v>4.1942380379338586E-3</v>
      </c>
      <c r="I106" s="45">
        <v>0.2055900508698561</v>
      </c>
    </row>
    <row r="107" spans="1:9" s="65" customFormat="1" x14ac:dyDescent="0.45">
      <c r="A107" s="63" t="s">
        <v>233</v>
      </c>
      <c r="B107" s="63">
        <v>11308</v>
      </c>
      <c r="C107" s="45" t="s">
        <v>22</v>
      </c>
      <c r="D107" s="45">
        <f>VLOOKUP(B107,Sheet1!B:J,9,0)</f>
        <v>2410471</v>
      </c>
      <c r="E107" s="45">
        <v>95.354561647600718</v>
      </c>
      <c r="F107" s="45">
        <v>2.1238615753161976</v>
      </c>
      <c r="G107" s="45">
        <v>0.74905044282600486</v>
      </c>
      <c r="H107" s="45">
        <v>2.0478120827251436E-3</v>
      </c>
      <c r="I107" s="45">
        <v>1.7704785221743577</v>
      </c>
    </row>
    <row r="108" spans="1:9" s="65" customFormat="1" x14ac:dyDescent="0.45">
      <c r="A108" s="63" t="s">
        <v>237</v>
      </c>
      <c r="B108" s="63">
        <v>11314</v>
      </c>
      <c r="C108" s="45" t="s">
        <v>22</v>
      </c>
      <c r="D108" s="45">
        <f>VLOOKUP(B108,Sheet1!B:J,9,0)</f>
        <v>108537</v>
      </c>
      <c r="E108" s="45">
        <v>98.099947204375965</v>
      </c>
      <c r="F108" s="45">
        <v>0</v>
      </c>
      <c r="G108" s="45">
        <v>0.42252335275214742</v>
      </c>
      <c r="H108" s="45">
        <v>0.21940873337960742</v>
      </c>
      <c r="I108" s="45">
        <v>1.2581207094922833</v>
      </c>
    </row>
    <row r="109" spans="1:9" s="65" customFormat="1" x14ac:dyDescent="0.45">
      <c r="A109" s="63" t="s">
        <v>243</v>
      </c>
      <c r="B109" s="63">
        <v>11310</v>
      </c>
      <c r="C109" s="45" t="s">
        <v>19</v>
      </c>
      <c r="D109" s="45">
        <f>VLOOKUP(B109,Sheet1!B:J,9,0)</f>
        <v>320307109</v>
      </c>
      <c r="E109" s="45">
        <v>11.905503607907457</v>
      </c>
      <c r="F109" s="45">
        <v>63.061936146023243</v>
      </c>
      <c r="G109" s="45">
        <v>22.803760914478058</v>
      </c>
      <c r="H109" s="45">
        <v>1.2800078844711236E-2</v>
      </c>
      <c r="I109" s="45">
        <v>2.2159992527465326</v>
      </c>
    </row>
    <row r="110" spans="1:9" s="65" customFormat="1" x14ac:dyDescent="0.45">
      <c r="A110" s="63" t="s">
        <v>242</v>
      </c>
      <c r="B110" s="63">
        <v>11312</v>
      </c>
      <c r="C110" s="45" t="s">
        <v>22</v>
      </c>
      <c r="D110" s="45">
        <f>VLOOKUP(B110,Sheet1!B:J,9,0)</f>
        <v>4334576</v>
      </c>
      <c r="E110" s="45">
        <v>96.851575009897374</v>
      </c>
      <c r="F110" s="45">
        <v>0</v>
      </c>
      <c r="G110" s="45">
        <v>2.000253903859103</v>
      </c>
      <c r="H110" s="45">
        <v>7.8965394978057783E-4</v>
      </c>
      <c r="I110" s="45">
        <v>1.1473814322937366</v>
      </c>
    </row>
    <row r="111" spans="1:9" s="65" customFormat="1" x14ac:dyDescent="0.45">
      <c r="A111" s="63" t="s">
        <v>241</v>
      </c>
      <c r="B111" s="63">
        <v>11309</v>
      </c>
      <c r="C111" s="45" t="s">
        <v>22</v>
      </c>
      <c r="D111" s="45">
        <f>VLOOKUP(B111,Sheet1!B:J,9,0)</f>
        <v>1908910</v>
      </c>
      <c r="E111" s="45">
        <v>95.833375735605458</v>
      </c>
      <c r="F111" s="45">
        <v>0</v>
      </c>
      <c r="G111" s="45">
        <v>0.69917913558818945</v>
      </c>
      <c r="H111" s="45">
        <v>0.12690886586419098</v>
      </c>
      <c r="I111" s="45">
        <v>3.3405362629421598</v>
      </c>
    </row>
    <row r="112" spans="1:9" s="65" customFormat="1" x14ac:dyDescent="0.45">
      <c r="A112" s="63" t="s">
        <v>244</v>
      </c>
      <c r="B112" s="63">
        <v>11315</v>
      </c>
      <c r="C112" s="45" t="s">
        <v>246</v>
      </c>
      <c r="D112" s="45">
        <f>VLOOKUP(B112,Sheet1!B:J,9,0)</f>
        <v>101055827</v>
      </c>
      <c r="E112" s="45">
        <v>10.58063590164487</v>
      </c>
      <c r="F112" s="45">
        <v>49.617201821539958</v>
      </c>
      <c r="G112" s="45">
        <v>37.069730097748177</v>
      </c>
      <c r="H112" s="45">
        <v>1.0486306979852945E-4</v>
      </c>
      <c r="I112" s="45">
        <v>2.7323273159971961</v>
      </c>
    </row>
    <row r="113" spans="1:9" s="65" customFormat="1" x14ac:dyDescent="0.45">
      <c r="A113" s="63" t="s">
        <v>251</v>
      </c>
      <c r="B113" s="63">
        <v>11334</v>
      </c>
      <c r="C113" s="45" t="s">
        <v>22</v>
      </c>
      <c r="D113" s="45">
        <f>VLOOKUP(B113,Sheet1!B:J,9,0)</f>
        <v>1357017</v>
      </c>
      <c r="E113" s="45">
        <v>90.779385943769753</v>
      </c>
      <c r="F113" s="45">
        <v>0</v>
      </c>
      <c r="G113" s="45">
        <v>7.4108471364524915</v>
      </c>
      <c r="H113" s="45">
        <v>3.3993381579468024E-3</v>
      </c>
      <c r="I113" s="45">
        <v>1.8063675816198053</v>
      </c>
    </row>
    <row r="114" spans="1:9" s="65" customFormat="1" x14ac:dyDescent="0.45">
      <c r="A114" s="63" t="s">
        <v>253</v>
      </c>
      <c r="B114" s="63">
        <v>11338</v>
      </c>
      <c r="C114" s="45" t="s">
        <v>19</v>
      </c>
      <c r="D114" s="45">
        <f>VLOOKUP(B114,Sheet1!B:J,9,0)</f>
        <v>43871668</v>
      </c>
      <c r="E114" s="45">
        <v>16.684855168815766</v>
      </c>
      <c r="F114" s="45">
        <v>49.060616505330458</v>
      </c>
      <c r="G114" s="45">
        <v>30.136229610567053</v>
      </c>
      <c r="H114" s="45">
        <v>0.15833316255484853</v>
      </c>
      <c r="I114" s="45">
        <v>3.9599655527318731</v>
      </c>
    </row>
    <row r="115" spans="1:9" s="65" customFormat="1" x14ac:dyDescent="0.45">
      <c r="A115" s="63" t="s">
        <v>255</v>
      </c>
      <c r="B115" s="63">
        <v>11343</v>
      </c>
      <c r="C115" s="45" t="s">
        <v>19</v>
      </c>
      <c r="D115" s="45">
        <f>VLOOKUP(B115,Sheet1!B:J,9,0)</f>
        <v>83982211</v>
      </c>
      <c r="E115" s="45">
        <v>16.924219002543381</v>
      </c>
      <c r="F115" s="45">
        <v>48.489272904611681</v>
      </c>
      <c r="G115" s="45">
        <v>32.511298863400661</v>
      </c>
      <c r="H115" s="45">
        <v>5.3467586551681901E-6</v>
      </c>
      <c r="I115" s="45">
        <v>2.0752038826856247</v>
      </c>
    </row>
    <row r="116" spans="1:9" s="65" customFormat="1" x14ac:dyDescent="0.45">
      <c r="A116" s="63" t="s">
        <v>259</v>
      </c>
      <c r="B116" s="63">
        <v>11323</v>
      </c>
      <c r="C116" s="45" t="s">
        <v>19</v>
      </c>
      <c r="D116" s="45">
        <f>VLOOKUP(B116,Sheet1!B:J,9,0)</f>
        <v>1545876</v>
      </c>
      <c r="E116" s="45">
        <v>17.084351846311819</v>
      </c>
      <c r="F116" s="45">
        <v>45.384267143258072</v>
      </c>
      <c r="G116" s="45">
        <v>36.91828895703496</v>
      </c>
      <c r="H116" s="45">
        <v>1.935948770189033E-3</v>
      </c>
      <c r="I116" s="45">
        <v>0.61115610462496173</v>
      </c>
    </row>
    <row r="117" spans="1:9" s="65" customFormat="1" x14ac:dyDescent="0.45">
      <c r="A117" s="63" t="s">
        <v>263</v>
      </c>
      <c r="B117" s="63">
        <v>11340</v>
      </c>
      <c r="C117" s="45" t="s">
        <v>19</v>
      </c>
      <c r="D117" s="45">
        <f>VLOOKUP(B117,Sheet1!B:J,9,0)</f>
        <v>2271069</v>
      </c>
      <c r="E117" s="45">
        <v>10.11049841794536</v>
      </c>
      <c r="F117" s="45">
        <v>69.160666670646876</v>
      </c>
      <c r="G117" s="45">
        <v>18.481638351599429</v>
      </c>
      <c r="H117" s="45">
        <v>2.3505288479181412E-2</v>
      </c>
      <c r="I117" s="45">
        <v>2.223691271329157</v>
      </c>
    </row>
    <row r="118" spans="1:9" s="65" customFormat="1" x14ac:dyDescent="0.45">
      <c r="A118" s="63" t="s">
        <v>270</v>
      </c>
      <c r="B118" s="63">
        <v>11327</v>
      </c>
      <c r="C118" s="45" t="s">
        <v>22</v>
      </c>
      <c r="D118" s="45">
        <f>VLOOKUP(B118,Sheet1!B:J,9,0)</f>
        <v>2637432</v>
      </c>
      <c r="E118" s="45">
        <v>84.855589850707943</v>
      </c>
      <c r="F118" s="45">
        <v>7.1555040923020172</v>
      </c>
      <c r="G118" s="45">
        <v>6.0133590510346568</v>
      </c>
      <c r="H118" s="45">
        <v>7.4796712773034582E-4</v>
      </c>
      <c r="I118" s="45">
        <v>1.9747990388276491</v>
      </c>
    </row>
    <row r="119" spans="1:9" s="65" customFormat="1" x14ac:dyDescent="0.45">
      <c r="A119" s="63" t="s">
        <v>271</v>
      </c>
      <c r="B119" s="63">
        <v>11367</v>
      </c>
      <c r="C119" s="45" t="s">
        <v>19</v>
      </c>
      <c r="D119" s="45">
        <f>VLOOKUP(B119,Sheet1!B:J,9,0)</f>
        <v>5922664</v>
      </c>
      <c r="E119" s="45">
        <v>14.684175336038733</v>
      </c>
      <c r="F119" s="45">
        <v>42.45556851990365</v>
      </c>
      <c r="G119" s="45">
        <v>40.890100711639576</v>
      </c>
      <c r="H119" s="45">
        <v>5.0364294044807976E-4</v>
      </c>
      <c r="I119" s="45">
        <v>1.9696517894775976</v>
      </c>
    </row>
    <row r="120" spans="1:9" s="65" customFormat="1" x14ac:dyDescent="0.45">
      <c r="A120" s="63" t="s">
        <v>273</v>
      </c>
      <c r="B120" s="63">
        <v>11379</v>
      </c>
      <c r="C120" s="45" t="s">
        <v>19</v>
      </c>
      <c r="D120" s="45">
        <f>VLOOKUP(B120,Sheet1!B:J,9,0)</f>
        <v>20317024</v>
      </c>
      <c r="E120" s="45">
        <v>16.694069536824255</v>
      </c>
      <c r="F120" s="45">
        <v>64.973814627788201</v>
      </c>
      <c r="G120" s="45">
        <v>15.49787275076932</v>
      </c>
      <c r="H120" s="45">
        <v>1.2207492184336316E-2</v>
      </c>
      <c r="I120" s="45">
        <v>2.8220355924338882</v>
      </c>
    </row>
    <row r="121" spans="1:9" s="65" customFormat="1" x14ac:dyDescent="0.45">
      <c r="A121" s="63" t="s">
        <v>275</v>
      </c>
      <c r="B121" s="63">
        <v>11385</v>
      </c>
      <c r="C121" s="45" t="s">
        <v>19</v>
      </c>
      <c r="D121" s="45">
        <f>VLOOKUP(B121,Sheet1!B:J,9,0)</f>
        <v>91825774</v>
      </c>
      <c r="E121" s="45">
        <v>16.514000284486624</v>
      </c>
      <c r="F121" s="45">
        <v>48.68051810500571</v>
      </c>
      <c r="G121" s="45">
        <v>30.155763251363194</v>
      </c>
      <c r="H121" s="45">
        <v>0.70656658768594616</v>
      </c>
      <c r="I121" s="45">
        <v>3.9431517714585276</v>
      </c>
    </row>
    <row r="122" spans="1:9" s="65" customFormat="1" x14ac:dyDescent="0.45">
      <c r="A122" s="63" t="s">
        <v>277</v>
      </c>
      <c r="B122" s="63">
        <v>11384</v>
      </c>
      <c r="C122" s="45" t="s">
        <v>22</v>
      </c>
      <c r="D122" s="45">
        <f>VLOOKUP(B122,Sheet1!B:J,9,0)</f>
        <v>666462</v>
      </c>
      <c r="E122" s="45">
        <v>83.356383170581012</v>
      </c>
      <c r="F122" s="45">
        <v>0</v>
      </c>
      <c r="G122" s="45">
        <v>12.927471090644119</v>
      </c>
      <c r="H122" s="45">
        <v>0.34244402847242816</v>
      </c>
      <c r="I122" s="45">
        <v>3.3737017103024427</v>
      </c>
    </row>
    <row r="123" spans="1:9" s="65" customFormat="1" x14ac:dyDescent="0.45">
      <c r="A123" s="63" t="s">
        <v>279</v>
      </c>
      <c r="B123" s="63">
        <v>11341</v>
      </c>
      <c r="C123" s="45" t="s">
        <v>22</v>
      </c>
      <c r="D123" s="45">
        <f>VLOOKUP(B123,Sheet1!B:J,9,0)</f>
        <v>11692384</v>
      </c>
      <c r="E123" s="45">
        <v>81.106519983512825</v>
      </c>
      <c r="F123" s="45">
        <v>13.746170374348115</v>
      </c>
      <c r="G123" s="45">
        <v>2.5522149654520287</v>
      </c>
      <c r="H123" s="45">
        <v>2.484942096124654E-6</v>
      </c>
      <c r="I123" s="45">
        <v>2.5950921917449357</v>
      </c>
    </row>
    <row r="124" spans="1:9" s="65" customFormat="1" x14ac:dyDescent="0.45">
      <c r="A124" s="63" t="s">
        <v>283</v>
      </c>
      <c r="B124" s="63">
        <v>11383</v>
      </c>
      <c r="C124" s="45" t="s">
        <v>19</v>
      </c>
      <c r="D124" s="45">
        <f>VLOOKUP(B124,Sheet1!B:J,9,0)</f>
        <v>27482592</v>
      </c>
      <c r="E124" s="45">
        <v>20.718090969828054</v>
      </c>
      <c r="F124" s="45">
        <v>38.857633351660184</v>
      </c>
      <c r="G124" s="45">
        <v>38.436627021500144</v>
      </c>
      <c r="H124" s="45">
        <v>7.8847944022252605E-7</v>
      </c>
      <c r="I124" s="45">
        <v>1.9876478685321788</v>
      </c>
    </row>
    <row r="125" spans="1:9" s="65" customFormat="1" x14ac:dyDescent="0.45">
      <c r="A125" s="63" t="s">
        <v>285</v>
      </c>
      <c r="B125" s="63">
        <v>11380</v>
      </c>
      <c r="C125" s="45" t="s">
        <v>19</v>
      </c>
      <c r="D125" s="45">
        <f>VLOOKUP(B125,Sheet1!B:J,9,0)</f>
        <v>276346</v>
      </c>
      <c r="E125" s="45">
        <v>13.745797626038541</v>
      </c>
      <c r="F125" s="45">
        <v>72.408476497588566</v>
      </c>
      <c r="G125" s="45">
        <v>11.326058939197628</v>
      </c>
      <c r="H125" s="45">
        <v>0</v>
      </c>
      <c r="I125" s="45">
        <v>2.5196669371752649</v>
      </c>
    </row>
    <row r="126" spans="1:9" s="65" customFormat="1" x14ac:dyDescent="0.45">
      <c r="A126" s="63" t="s">
        <v>287</v>
      </c>
      <c r="B126" s="63">
        <v>11391</v>
      </c>
      <c r="C126" s="45" t="s">
        <v>19</v>
      </c>
      <c r="D126" s="45">
        <f>VLOOKUP(B126,Sheet1!B:J,9,0)</f>
        <v>373446</v>
      </c>
      <c r="E126" s="45">
        <v>6.4100195389943382</v>
      </c>
      <c r="F126" s="45">
        <v>84.648824980861136</v>
      </c>
      <c r="G126" s="45">
        <v>4.9906129510382558</v>
      </c>
      <c r="H126" s="45">
        <v>0</v>
      </c>
      <c r="I126" s="45">
        <v>3.9505425291062668</v>
      </c>
    </row>
    <row r="127" spans="1:9" s="65" customFormat="1" x14ac:dyDescent="0.45">
      <c r="A127" s="63" t="s">
        <v>289</v>
      </c>
      <c r="B127" s="63">
        <v>11381</v>
      </c>
      <c r="C127" s="45" t="s">
        <v>32</v>
      </c>
      <c r="D127" s="45">
        <f>VLOOKUP(B127,Sheet1!B:J,9,0)</f>
        <v>1121561</v>
      </c>
      <c r="E127" s="45">
        <v>55.351256853702019</v>
      </c>
      <c r="F127" s="45">
        <v>39.160116759660824</v>
      </c>
      <c r="G127" s="45">
        <v>0.43131171105061361</v>
      </c>
      <c r="H127" s="45">
        <v>4.1131690950918672E-4</v>
      </c>
      <c r="I127" s="45">
        <v>5.0569033586770358</v>
      </c>
    </row>
    <row r="128" spans="1:9" s="65" customFormat="1" x14ac:dyDescent="0.45">
      <c r="A128" s="63" t="s">
        <v>291</v>
      </c>
      <c r="B128" s="63">
        <v>11394</v>
      </c>
      <c r="C128" s="45" t="s">
        <v>19</v>
      </c>
      <c r="D128" s="45">
        <f>VLOOKUP(B128,Sheet1!B:J,9,0)</f>
        <v>11544488</v>
      </c>
      <c r="E128" s="45">
        <v>10.620233286345806</v>
      </c>
      <c r="F128" s="45">
        <v>53.406029178087252</v>
      </c>
      <c r="G128" s="45">
        <v>35.296998675759795</v>
      </c>
      <c r="H128" s="45">
        <v>1.9083724497072147E-2</v>
      </c>
      <c r="I128" s="45">
        <v>0.6576551353100698</v>
      </c>
    </row>
    <row r="129" spans="1:9" s="65" customFormat="1" x14ac:dyDescent="0.45">
      <c r="A129" s="63" t="s">
        <v>293</v>
      </c>
      <c r="B129" s="63">
        <v>11405</v>
      </c>
      <c r="C129" s="45" t="s">
        <v>19</v>
      </c>
      <c r="D129" s="45">
        <f>VLOOKUP(B129,Sheet1!B:J,9,0)</f>
        <v>103184341</v>
      </c>
      <c r="E129" s="45">
        <v>9.8232596604558822</v>
      </c>
      <c r="F129" s="45">
        <v>25.965987404207905</v>
      </c>
      <c r="G129" s="45">
        <v>62.787998342901332</v>
      </c>
      <c r="H129" s="45">
        <v>2.8112882866082347E-2</v>
      </c>
      <c r="I129" s="45">
        <v>1.3946417095687971</v>
      </c>
    </row>
    <row r="130" spans="1:9" s="65" customFormat="1" x14ac:dyDescent="0.45">
      <c r="A130" s="63" t="s">
        <v>300</v>
      </c>
      <c r="B130" s="63">
        <v>11409</v>
      </c>
      <c r="C130" s="45" t="s">
        <v>19</v>
      </c>
      <c r="D130" s="45">
        <f>VLOOKUP(B130,Sheet1!B:J,9,0)</f>
        <v>12591184</v>
      </c>
      <c r="E130" s="45">
        <v>16.2443059684507</v>
      </c>
      <c r="F130" s="45">
        <v>54.094955455195034</v>
      </c>
      <c r="G130" s="45">
        <v>28.290647847312467</v>
      </c>
      <c r="H130" s="45">
        <v>6.8069151568461985E-3</v>
      </c>
      <c r="I130" s="45">
        <v>1.3632838138849506</v>
      </c>
    </row>
    <row r="131" spans="1:9" s="65" customFormat="1" x14ac:dyDescent="0.45">
      <c r="A131" s="63" t="s">
        <v>298</v>
      </c>
      <c r="B131" s="63">
        <v>11411</v>
      </c>
      <c r="C131" s="45" t="s">
        <v>19</v>
      </c>
      <c r="D131" s="45">
        <f>VLOOKUP(B131,Sheet1!B:J,9,0)</f>
        <v>353522</v>
      </c>
      <c r="E131" s="45">
        <v>24.188323921870534</v>
      </c>
      <c r="F131" s="45">
        <v>51.958241374133095</v>
      </c>
      <c r="G131" s="45">
        <v>20.796554111454579</v>
      </c>
      <c r="H131" s="45">
        <v>2.9545186856047231E-2</v>
      </c>
      <c r="I131" s="45">
        <v>3.0273354056857431</v>
      </c>
    </row>
    <row r="132" spans="1:9" s="65" customFormat="1" x14ac:dyDescent="0.45">
      <c r="A132" s="63" t="s">
        <v>301</v>
      </c>
      <c r="B132" s="63">
        <v>11420</v>
      </c>
      <c r="C132" s="45" t="s">
        <v>19</v>
      </c>
      <c r="D132" s="45">
        <f>VLOOKUP(B132,Sheet1!B:J,9,0)</f>
        <v>171287</v>
      </c>
      <c r="E132" s="45">
        <v>14.451782993226626</v>
      </c>
      <c r="F132" s="45">
        <v>81.820971748535911</v>
      </c>
      <c r="G132" s="45">
        <v>1.8372108662926687</v>
      </c>
      <c r="H132" s="45">
        <v>0.10400930096767416</v>
      </c>
      <c r="I132" s="45">
        <v>1.7860250909771218</v>
      </c>
    </row>
    <row r="133" spans="1:9" s="65" customFormat="1" x14ac:dyDescent="0.45">
      <c r="A133" s="63" t="s">
        <v>305</v>
      </c>
      <c r="B133" s="63">
        <v>11421</v>
      </c>
      <c r="C133" s="45" t="s">
        <v>19</v>
      </c>
      <c r="D133" s="45">
        <f>VLOOKUP(B133,Sheet1!B:J,9,0)</f>
        <v>1909494</v>
      </c>
      <c r="E133" s="45">
        <v>16.280557212052067</v>
      </c>
      <c r="F133" s="45">
        <v>53.445925185550884</v>
      </c>
      <c r="G133" s="45">
        <v>29.175250067088434</v>
      </c>
      <c r="H133" s="45">
        <v>7.0710127510381334E-3</v>
      </c>
      <c r="I133" s="45">
        <v>1.0911965225575748</v>
      </c>
    </row>
    <row r="134" spans="1:9" s="65" customFormat="1" x14ac:dyDescent="0.45">
      <c r="A134" s="63" t="s">
        <v>309</v>
      </c>
      <c r="B134" s="63">
        <v>11427</v>
      </c>
      <c r="C134" s="45" t="s">
        <v>19</v>
      </c>
      <c r="D134" s="45">
        <f>VLOOKUP(B134,Sheet1!B:J,9,0)</f>
        <v>12819</v>
      </c>
      <c r="E134" s="45">
        <v>18.362933038736106</v>
      </c>
      <c r="F134" s="45">
        <v>74.335356338843951</v>
      </c>
      <c r="G134" s="45">
        <v>2.6701051354734404</v>
      </c>
      <c r="H134" s="45">
        <v>0.31810589902272324</v>
      </c>
      <c r="I134" s="45">
        <v>4.3134995879237845</v>
      </c>
    </row>
    <row r="135" spans="1:9" s="65" customFormat="1" x14ac:dyDescent="0.45">
      <c r="A135" s="63" t="s">
        <v>315</v>
      </c>
      <c r="B135" s="63">
        <v>11378</v>
      </c>
      <c r="C135" s="45" t="s">
        <v>22</v>
      </c>
      <c r="D135" s="45">
        <f>VLOOKUP(B135,Sheet1!B:J,9,0)</f>
        <v>2556305</v>
      </c>
      <c r="E135" s="45">
        <v>87.207824346783156</v>
      </c>
      <c r="F135" s="45">
        <v>7.0961271790971905</v>
      </c>
      <c r="G135" s="45">
        <v>2.1374029328393882</v>
      </c>
      <c r="H135" s="45">
        <v>1.1343743653762961E-3</v>
      </c>
      <c r="I135" s="45">
        <v>3.557511166914884</v>
      </c>
    </row>
    <row r="136" spans="1:9" s="65" customFormat="1" x14ac:dyDescent="0.45">
      <c r="A136" s="63" t="s">
        <v>313</v>
      </c>
      <c r="B136" s="63">
        <v>11442</v>
      </c>
      <c r="C136" s="45" t="s">
        <v>19</v>
      </c>
      <c r="D136" s="45">
        <f>VLOOKUP(B136,Sheet1!B:J,9,0)</f>
        <v>385697</v>
      </c>
      <c r="E136" s="45">
        <v>8.3817488818940298</v>
      </c>
      <c r="F136" s="45">
        <v>49.353430539695879</v>
      </c>
      <c r="G136" s="45">
        <v>39.503206424323515</v>
      </c>
      <c r="H136" s="45">
        <v>7.5371462493577721E-3</v>
      </c>
      <c r="I136" s="45">
        <v>2.7540770078372163</v>
      </c>
    </row>
    <row r="137" spans="1:9" s="65" customFormat="1" x14ac:dyDescent="0.45">
      <c r="A137" s="63" t="s">
        <v>316</v>
      </c>
      <c r="B137" s="63">
        <v>11416</v>
      </c>
      <c r="C137" s="45" t="s">
        <v>19</v>
      </c>
      <c r="D137" s="45">
        <f>VLOOKUP(B137,Sheet1!B:J,9,0)</f>
        <v>45216613</v>
      </c>
      <c r="E137" s="45">
        <v>11.570552594908145</v>
      </c>
      <c r="F137" s="45">
        <v>40.079836481061633</v>
      </c>
      <c r="G137" s="45">
        <v>45.818995778276943</v>
      </c>
      <c r="H137" s="45">
        <v>7.2629045715895792E-3</v>
      </c>
      <c r="I137" s="45">
        <v>2.5233522411816849</v>
      </c>
    </row>
    <row r="138" spans="1:9" s="65" customFormat="1" x14ac:dyDescent="0.45">
      <c r="A138" s="63" t="s">
        <v>322</v>
      </c>
      <c r="B138" s="63">
        <v>11449</v>
      </c>
      <c r="C138" s="45" t="s">
        <v>19</v>
      </c>
      <c r="D138" s="45">
        <f>VLOOKUP(B138,Sheet1!B:J,9,0)</f>
        <v>3426068</v>
      </c>
      <c r="E138" s="45">
        <v>19.121576381271534</v>
      </c>
      <c r="F138" s="45">
        <v>56.24796768318393</v>
      </c>
      <c r="G138" s="45">
        <v>21.985263033615087</v>
      </c>
      <c r="H138" s="45">
        <v>2.8550974753141723E-4</v>
      </c>
      <c r="I138" s="45">
        <v>2.6449073921819135</v>
      </c>
    </row>
    <row r="139" spans="1:9" s="65" customFormat="1" x14ac:dyDescent="0.45">
      <c r="A139" s="63" t="s">
        <v>326</v>
      </c>
      <c r="B139" s="63">
        <v>11463</v>
      </c>
      <c r="C139" s="45" t="s">
        <v>22</v>
      </c>
      <c r="D139" s="45">
        <f>VLOOKUP(B139,Sheet1!B:J,9,0)</f>
        <v>172221</v>
      </c>
      <c r="E139" s="45">
        <v>95.128683321853472</v>
      </c>
      <c r="F139" s="45">
        <v>0</v>
      </c>
      <c r="G139" s="45">
        <v>2.5101545640389538</v>
      </c>
      <c r="H139" s="45">
        <v>1.1741435134805713E-2</v>
      </c>
      <c r="I139" s="45">
        <v>2.3494206789727614</v>
      </c>
    </row>
    <row r="140" spans="1:9" s="65" customFormat="1" x14ac:dyDescent="0.45">
      <c r="A140" s="63" t="s">
        <v>328</v>
      </c>
      <c r="B140" s="63">
        <v>11461</v>
      </c>
      <c r="C140" s="45" t="s">
        <v>22</v>
      </c>
      <c r="D140" s="45">
        <f>VLOOKUP(B140,Sheet1!B:J,9,0)</f>
        <v>2606804</v>
      </c>
      <c r="E140" s="45">
        <v>95.398237986606929</v>
      </c>
      <c r="F140" s="45">
        <v>0</v>
      </c>
      <c r="G140" s="45">
        <v>3.1325441297156327</v>
      </c>
      <c r="H140" s="45">
        <v>1.902186864690516E-3</v>
      </c>
      <c r="I140" s="45">
        <v>1.467315696812745</v>
      </c>
    </row>
    <row r="141" spans="1:9" s="65" customFormat="1" x14ac:dyDescent="0.45">
      <c r="A141" s="63" t="s">
        <v>330</v>
      </c>
      <c r="B141" s="63">
        <v>11470</v>
      </c>
      <c r="C141" s="45" t="s">
        <v>22</v>
      </c>
      <c r="D141" s="45">
        <f>VLOOKUP(B141,Sheet1!B:J,9,0)</f>
        <v>1080633</v>
      </c>
      <c r="E141" s="45">
        <v>99.351240339319574</v>
      </c>
      <c r="F141" s="45">
        <v>0.18678105256517638</v>
      </c>
      <c r="G141" s="45">
        <v>1.3047466366434529E-2</v>
      </c>
      <c r="H141" s="45">
        <v>2.813758949689645E-3</v>
      </c>
      <c r="I141" s="45">
        <v>0.44611738279912272</v>
      </c>
    </row>
    <row r="142" spans="1:9" s="65" customFormat="1" x14ac:dyDescent="0.45">
      <c r="A142" s="63" t="s">
        <v>332</v>
      </c>
      <c r="B142" s="63">
        <v>11459</v>
      </c>
      <c r="C142" s="45" t="s">
        <v>19</v>
      </c>
      <c r="D142" s="45">
        <f>VLOOKUP(B142,Sheet1!B:J,9,0)</f>
        <v>47203575</v>
      </c>
      <c r="E142" s="45">
        <v>12.939895969962398</v>
      </c>
      <c r="F142" s="45">
        <v>56.908213012348291</v>
      </c>
      <c r="G142" s="45">
        <v>27.95806150771325</v>
      </c>
      <c r="H142" s="45">
        <v>1.0630343029760511E-4</v>
      </c>
      <c r="I142" s="45">
        <v>2.1937232065457666</v>
      </c>
    </row>
    <row r="143" spans="1:9" s="65" customFormat="1" x14ac:dyDescent="0.45">
      <c r="A143" s="63" t="s">
        <v>334</v>
      </c>
      <c r="B143" s="63">
        <v>11460</v>
      </c>
      <c r="C143" s="45" t="s">
        <v>19</v>
      </c>
      <c r="D143" s="45">
        <f>VLOOKUP(B143,Sheet1!B:J,9,0)</f>
        <v>64090312</v>
      </c>
      <c r="E143" s="45">
        <v>14.58166603167896</v>
      </c>
      <c r="F143" s="45">
        <v>60.541131334800198</v>
      </c>
      <c r="G143" s="45">
        <v>19.259817604014529</v>
      </c>
      <c r="H143" s="45">
        <v>1.5310730082580778E-6</v>
      </c>
      <c r="I143" s="45">
        <v>5.6173834984333046</v>
      </c>
    </row>
    <row r="144" spans="1:9" s="65" customFormat="1" x14ac:dyDescent="0.45">
      <c r="A144" s="63" t="s">
        <v>336</v>
      </c>
      <c r="B144" s="63">
        <v>11454</v>
      </c>
      <c r="C144" s="45" t="s">
        <v>22</v>
      </c>
      <c r="D144" s="45">
        <f>VLOOKUP(B144,Sheet1!B:J,9,0)</f>
        <v>1904243</v>
      </c>
      <c r="E144" s="45">
        <v>97.288195716131213</v>
      </c>
      <c r="F144" s="45">
        <v>0</v>
      </c>
      <c r="G144" s="45">
        <v>1.8313291647175247</v>
      </c>
      <c r="H144" s="45">
        <v>0</v>
      </c>
      <c r="I144" s="45">
        <v>0.88047511915125809</v>
      </c>
    </row>
    <row r="145" spans="1:9" s="65" customFormat="1" x14ac:dyDescent="0.45">
      <c r="A145" s="63" t="s">
        <v>338</v>
      </c>
      <c r="B145" s="63">
        <v>11477</v>
      </c>
      <c r="C145" s="45" t="s">
        <v>22</v>
      </c>
      <c r="D145" s="45">
        <f>VLOOKUP(B145,Sheet1!B:J,9,0)</f>
        <v>3962649</v>
      </c>
      <c r="E145" s="45">
        <v>98.797348321060227</v>
      </c>
      <c r="F145" s="45">
        <v>4.7640831452763098E-3</v>
      </c>
      <c r="G145" s="45">
        <v>4.367906916204211E-2</v>
      </c>
      <c r="H145" s="45">
        <v>1.1969701829771435E-3</v>
      </c>
      <c r="I145" s="45">
        <v>1.153011556449471</v>
      </c>
    </row>
    <row r="146" spans="1:9" s="65" customFormat="1" x14ac:dyDescent="0.45">
      <c r="A146" s="63" t="s">
        <v>340</v>
      </c>
      <c r="B146" s="63">
        <v>11476</v>
      </c>
      <c r="C146" s="45" t="s">
        <v>19</v>
      </c>
      <c r="D146" s="45">
        <f>VLOOKUP(B146,Sheet1!B:J,9,0)</f>
        <v>299667</v>
      </c>
      <c r="E146" s="45">
        <v>16.868091686603883</v>
      </c>
      <c r="F146" s="45">
        <v>73.564924956095695</v>
      </c>
      <c r="G146" s="45">
        <v>7.5697609214976378</v>
      </c>
      <c r="H146" s="45">
        <v>5.3921943765691364E-3</v>
      </c>
      <c r="I146" s="45">
        <v>1.9918302414262183</v>
      </c>
    </row>
    <row r="147" spans="1:9" s="65" customFormat="1" x14ac:dyDescent="0.45">
      <c r="A147" s="63" t="s">
        <v>342</v>
      </c>
      <c r="B147" s="63">
        <v>11500</v>
      </c>
      <c r="C147" s="45" t="s">
        <v>246</v>
      </c>
      <c r="D147" s="45">
        <f>VLOOKUP(B147,Sheet1!B:J,9,0)</f>
        <v>25958094</v>
      </c>
      <c r="E147" s="45">
        <v>6.1951815545164957</v>
      </c>
      <c r="F147" s="45">
        <v>57.28797430169039</v>
      </c>
      <c r="G147" s="45">
        <v>34.759871178386419</v>
      </c>
      <c r="H147" s="45">
        <v>1.1286997156419842E-3</v>
      </c>
      <c r="I147" s="45">
        <v>1.7558442656910505</v>
      </c>
    </row>
    <row r="148" spans="1:9" s="65" customFormat="1" x14ac:dyDescent="0.45">
      <c r="A148" s="63" t="s">
        <v>344</v>
      </c>
      <c r="B148" s="63">
        <v>11499</v>
      </c>
      <c r="C148" s="45" t="s">
        <v>19</v>
      </c>
      <c r="D148" s="45">
        <f>VLOOKUP(B148,Sheet1!B:J,9,0)</f>
        <v>5633373</v>
      </c>
      <c r="E148" s="45">
        <v>14.206682237581353</v>
      </c>
      <c r="F148" s="45">
        <v>55.47056463534939</v>
      </c>
      <c r="G148" s="45">
        <v>15.307444010403366</v>
      </c>
      <c r="H148" s="45">
        <v>3.4928403490126478E-5</v>
      </c>
      <c r="I148" s="45">
        <v>15.015274188262405</v>
      </c>
    </row>
    <row r="149" spans="1:9" s="65" customFormat="1" x14ac:dyDescent="0.45">
      <c r="A149" s="63" t="s">
        <v>346</v>
      </c>
      <c r="B149" s="63">
        <v>11495</v>
      </c>
      <c r="C149" s="45" t="s">
        <v>19</v>
      </c>
      <c r="D149" s="45">
        <f>VLOOKUP(B149,Sheet1!B:J,9,0)</f>
        <v>24278997</v>
      </c>
      <c r="E149" s="45">
        <v>15.791986214444773</v>
      </c>
      <c r="F149" s="45">
        <v>38.169071321040732</v>
      </c>
      <c r="G149" s="45">
        <v>44.978048435662622</v>
      </c>
      <c r="H149" s="45">
        <v>6.3541157174833282E-4</v>
      </c>
      <c r="I149" s="45">
        <v>1.060258617280128</v>
      </c>
    </row>
    <row r="150" spans="1:9" s="65" customFormat="1" x14ac:dyDescent="0.45">
      <c r="A150" s="63" t="s">
        <v>351</v>
      </c>
      <c r="B150" s="63">
        <v>11517</v>
      </c>
      <c r="C150" s="45" t="s">
        <v>19</v>
      </c>
      <c r="D150" s="45">
        <f>VLOOKUP(B150,Sheet1!B:J,9,0)</f>
        <v>102576608</v>
      </c>
      <c r="E150" s="45">
        <v>10.967944851284129</v>
      </c>
      <c r="F150" s="45">
        <v>49.377768109234601</v>
      </c>
      <c r="G150" s="45">
        <v>37.500381087710828</v>
      </c>
      <c r="H150" s="45">
        <v>0</v>
      </c>
      <c r="I150" s="45">
        <v>2.1539059517704389</v>
      </c>
    </row>
    <row r="151" spans="1:9" s="65" customFormat="1" x14ac:dyDescent="0.45">
      <c r="A151" s="63" t="s">
        <v>353</v>
      </c>
      <c r="B151" s="63">
        <v>11513</v>
      </c>
      <c r="C151" s="45" t="s">
        <v>19</v>
      </c>
      <c r="D151" s="45">
        <f>VLOOKUP(B151,Sheet1!B:J,9,0)</f>
        <v>119146563</v>
      </c>
      <c r="E151" s="45">
        <v>13.723559595627513</v>
      </c>
      <c r="F151" s="45">
        <v>40.552187273428764</v>
      </c>
      <c r="G151" s="45">
        <v>43.747293338308801</v>
      </c>
      <c r="H151" s="45">
        <v>2.3242789770394681E-5</v>
      </c>
      <c r="I151" s="45">
        <v>1.9769365498451499</v>
      </c>
    </row>
    <row r="152" spans="1:9" s="65" customFormat="1" x14ac:dyDescent="0.45">
      <c r="A152" s="63" t="s">
        <v>357</v>
      </c>
      <c r="B152" s="63">
        <v>11521</v>
      </c>
      <c r="C152" s="45" t="s">
        <v>19</v>
      </c>
      <c r="D152" s="45">
        <f>VLOOKUP(B152,Sheet1!B:J,9,0)</f>
        <v>3523509</v>
      </c>
      <c r="E152" s="45">
        <v>7.5335004293613119</v>
      </c>
      <c r="F152" s="45">
        <v>41.424371444492515</v>
      </c>
      <c r="G152" s="45">
        <v>48.802991735116763</v>
      </c>
      <c r="H152" s="45">
        <v>1.3548662928103219E-3</v>
      </c>
      <c r="I152" s="45">
        <v>2.2377815247366022</v>
      </c>
    </row>
    <row r="153" spans="1:9" s="65" customFormat="1" x14ac:dyDescent="0.45">
      <c r="A153" s="63" t="s">
        <v>362</v>
      </c>
      <c r="B153" s="63">
        <v>11518</v>
      </c>
      <c r="C153" s="45" t="s">
        <v>19</v>
      </c>
      <c r="D153" s="45">
        <f>VLOOKUP(B153,Sheet1!B:J,9,0)</f>
        <v>2068827</v>
      </c>
      <c r="E153" s="45">
        <v>24.732170760707259</v>
      </c>
      <c r="F153" s="45">
        <v>74.212307962965781</v>
      </c>
      <c r="G153" s="45">
        <v>0.65804569936893986</v>
      </c>
      <c r="H153" s="45">
        <v>1.4565150336020535E-3</v>
      </c>
      <c r="I153" s="45">
        <v>0.39601906192442249</v>
      </c>
    </row>
    <row r="154" spans="1:9" s="65" customFormat="1" x14ac:dyDescent="0.45">
      <c r="A154" s="63" t="s">
        <v>366</v>
      </c>
      <c r="B154" s="63">
        <v>11551</v>
      </c>
      <c r="C154" s="45" t="s">
        <v>19</v>
      </c>
      <c r="D154" s="45">
        <f>VLOOKUP(B154,Sheet1!B:J,9,0)</f>
        <v>9120588</v>
      </c>
      <c r="E154" s="45">
        <v>7.6412883950095871</v>
      </c>
      <c r="F154" s="45">
        <v>59.994999362617129</v>
      </c>
      <c r="G154" s="45">
        <v>29.04277139598317</v>
      </c>
      <c r="H154" s="45">
        <v>2.2723016785729695E-3</v>
      </c>
      <c r="I154" s="45">
        <v>3.3186685447115387</v>
      </c>
    </row>
    <row r="155" spans="1:9" s="65" customFormat="1" x14ac:dyDescent="0.45">
      <c r="A155" s="63" t="s">
        <v>368</v>
      </c>
      <c r="B155" s="63">
        <v>11562</v>
      </c>
      <c r="C155" s="45" t="s">
        <v>19</v>
      </c>
      <c r="D155" s="45">
        <f>VLOOKUP(B155,Sheet1!B:J,9,0)</f>
        <v>5555322</v>
      </c>
      <c r="E155" s="45">
        <v>8.7756117616627609</v>
      </c>
      <c r="F155" s="45">
        <v>86.834617335756576</v>
      </c>
      <c r="G155" s="45">
        <v>3.2072091365969615</v>
      </c>
      <c r="H155" s="45">
        <v>6.0390555582063014E-2</v>
      </c>
      <c r="I155" s="45">
        <v>1.1221712104016393</v>
      </c>
    </row>
    <row r="156" spans="1:9" s="65" customFormat="1" x14ac:dyDescent="0.45">
      <c r="A156" s="63" t="s">
        <v>370</v>
      </c>
      <c r="B156" s="63">
        <v>11233</v>
      </c>
      <c r="C156" s="45" t="s">
        <v>22</v>
      </c>
      <c r="D156" s="45">
        <f>VLOOKUP(B156,Sheet1!B:J,9,0)</f>
        <v>3373157</v>
      </c>
      <c r="E156" s="45">
        <v>91.73041115448855</v>
      </c>
      <c r="F156" s="45">
        <v>2.2068046568267401</v>
      </c>
      <c r="G156" s="45">
        <v>3.9626471381692427</v>
      </c>
      <c r="H156" s="45">
        <v>0</v>
      </c>
      <c r="I156" s="45">
        <v>2.1001370505154751</v>
      </c>
    </row>
    <row r="157" spans="1:9" s="65" customFormat="1" x14ac:dyDescent="0.45">
      <c r="A157" s="63" t="s">
        <v>372</v>
      </c>
      <c r="B157" s="63">
        <v>11569</v>
      </c>
      <c r="C157" s="45" t="s">
        <v>19</v>
      </c>
      <c r="D157" s="45">
        <f>VLOOKUP(B157,Sheet1!B:J,9,0)</f>
        <v>4287863</v>
      </c>
      <c r="E157" s="45">
        <v>4.1046288269972671</v>
      </c>
      <c r="F157" s="45">
        <v>29.760352255446271</v>
      </c>
      <c r="G157" s="45">
        <v>44.064243225450134</v>
      </c>
      <c r="H157" s="45">
        <v>0</v>
      </c>
      <c r="I157" s="45">
        <v>22.070775692106324</v>
      </c>
    </row>
    <row r="158" spans="1:9" s="65" customFormat="1" x14ac:dyDescent="0.45">
      <c r="A158" s="63" t="s">
        <v>376</v>
      </c>
      <c r="B158" s="63">
        <v>11588</v>
      </c>
      <c r="C158" s="45" t="s">
        <v>19</v>
      </c>
      <c r="D158" s="45">
        <f>VLOOKUP(B158,Sheet1!B:J,9,0)</f>
        <v>14806745</v>
      </c>
      <c r="E158" s="45">
        <v>24.427741115921581</v>
      </c>
      <c r="F158" s="45">
        <v>44.53324125357917</v>
      </c>
      <c r="G158" s="45">
        <v>22.55844442785606</v>
      </c>
      <c r="H158" s="45">
        <v>2.7739451455383477E-3</v>
      </c>
      <c r="I158" s="45">
        <v>8.4777992574976526</v>
      </c>
    </row>
    <row r="159" spans="1:9" s="65" customFormat="1" x14ac:dyDescent="0.45">
      <c r="A159" s="63" t="s">
        <v>386</v>
      </c>
      <c r="B159" s="63">
        <v>11621</v>
      </c>
      <c r="C159" s="45" t="s">
        <v>19</v>
      </c>
      <c r="D159" s="45">
        <f>VLOOKUP(B159,Sheet1!B:J,9,0)</f>
        <v>203203</v>
      </c>
      <c r="E159" s="45">
        <v>15.356007660653331</v>
      </c>
      <c r="F159" s="45">
        <v>46.320702356357536</v>
      </c>
      <c r="G159" s="45">
        <v>33.279834935259011</v>
      </c>
      <c r="H159" s="45">
        <v>3.4289155636255418E-4</v>
      </c>
      <c r="I159" s="45">
        <v>5.0431121561737564</v>
      </c>
    </row>
    <row r="160" spans="1:9" s="65" customFormat="1" x14ac:dyDescent="0.45">
      <c r="A160" s="63" t="s">
        <v>388</v>
      </c>
      <c r="B160" s="63">
        <v>11626</v>
      </c>
      <c r="C160" s="45" t="s">
        <v>19</v>
      </c>
      <c r="D160" s="45">
        <f>VLOOKUP(B160,Sheet1!B:J,9,0)</f>
        <v>8040237</v>
      </c>
      <c r="E160" s="45">
        <v>15.85994641146903</v>
      </c>
      <c r="F160" s="45">
        <v>49.775833732835324</v>
      </c>
      <c r="G160" s="45">
        <v>33.439298318317697</v>
      </c>
      <c r="H160" s="45">
        <v>1.0315789956887428E-3</v>
      </c>
      <c r="I160" s="45">
        <v>0.92388995838226373</v>
      </c>
    </row>
    <row r="161" spans="1:9" s="65" customFormat="1" x14ac:dyDescent="0.45">
      <c r="A161" s="63" t="s">
        <v>392</v>
      </c>
      <c r="B161" s="63">
        <v>11649</v>
      </c>
      <c r="C161" s="45" t="s">
        <v>22</v>
      </c>
      <c r="D161" s="45">
        <f>VLOOKUP(B161,Sheet1!B:J,9,0)</f>
        <v>7846950</v>
      </c>
      <c r="E161" s="45">
        <v>86.546534053321238</v>
      </c>
      <c r="F161" s="45">
        <v>10.07273393466691</v>
      </c>
      <c r="G161" s="45">
        <v>0.61106534194524098</v>
      </c>
      <c r="H161" s="45">
        <v>1.2493471363819717E-4</v>
      </c>
      <c r="I161" s="45">
        <v>2.7695417353529694</v>
      </c>
    </row>
    <row r="162" spans="1:9" s="65" customFormat="1" x14ac:dyDescent="0.45">
      <c r="A162" s="63" t="s">
        <v>396</v>
      </c>
      <c r="B162" s="63">
        <v>11661</v>
      </c>
      <c r="C162" s="45" t="s">
        <v>19</v>
      </c>
      <c r="D162" s="45">
        <f>VLOOKUP(B162,Sheet1!B:J,9,0)</f>
        <v>82536</v>
      </c>
      <c r="E162" s="45">
        <v>20.201781039941309</v>
      </c>
      <c r="F162" s="45">
        <v>36.510022679917974</v>
      </c>
      <c r="G162" s="45">
        <v>27.24518322624041</v>
      </c>
      <c r="H162" s="45">
        <v>0</v>
      </c>
      <c r="I162" s="45">
        <v>16.043013053900307</v>
      </c>
    </row>
    <row r="163" spans="1:9" s="65" customFormat="1" x14ac:dyDescent="0.45">
      <c r="A163" s="63" t="s">
        <v>400</v>
      </c>
      <c r="B163" s="63">
        <v>11660</v>
      </c>
      <c r="C163" s="45" t="s">
        <v>19</v>
      </c>
      <c r="D163" s="45">
        <f>VLOOKUP(B163,Sheet1!B:J,9,0)</f>
        <v>3033192</v>
      </c>
      <c r="E163" s="45">
        <v>5.4239097692979614</v>
      </c>
      <c r="F163" s="45">
        <v>59.764912680394296</v>
      </c>
      <c r="G163" s="45">
        <v>34.228968670198867</v>
      </c>
      <c r="H163" s="45">
        <v>3.2277796501720352E-4</v>
      </c>
      <c r="I163" s="45">
        <v>0.58188610214385716</v>
      </c>
    </row>
    <row r="164" spans="1:9" s="65" customFormat="1" x14ac:dyDescent="0.45">
      <c r="A164" s="63" t="s">
        <v>404</v>
      </c>
      <c r="B164" s="63">
        <v>11665</v>
      </c>
      <c r="C164" s="63" t="s">
        <v>19</v>
      </c>
      <c r="D164" s="45">
        <f>VLOOKUP(B164,Sheet1!B:J,9,0)</f>
        <v>2401382</v>
      </c>
      <c r="E164" s="45">
        <v>11.647514942207446</v>
      </c>
      <c r="F164" s="45">
        <v>76.837110668479284</v>
      </c>
      <c r="G164" s="45">
        <v>10.04076076278524</v>
      </c>
      <c r="H164" s="45">
        <v>3.864035965380079E-2</v>
      </c>
      <c r="I164" s="45">
        <v>1.4359732668742269</v>
      </c>
    </row>
    <row r="165" spans="1:9" s="65" customFormat="1" x14ac:dyDescent="0.45">
      <c r="A165" s="63" t="s">
        <v>408</v>
      </c>
      <c r="B165" s="63">
        <v>11673</v>
      </c>
      <c r="C165" s="63" t="s">
        <v>19</v>
      </c>
      <c r="D165" s="45">
        <f>VLOOKUP(B165,Sheet1!B:J,9,0)</f>
        <v>700475</v>
      </c>
      <c r="E165" s="45">
        <v>10.524240383758524</v>
      </c>
      <c r="F165" s="45">
        <v>71.19853672446618</v>
      </c>
      <c r="G165" s="45">
        <v>15.722822182136433</v>
      </c>
      <c r="H165" s="45">
        <v>0</v>
      </c>
      <c r="I165" s="45">
        <v>2.5544007096388679</v>
      </c>
    </row>
    <row r="166" spans="1:9" s="65" customFormat="1" x14ac:dyDescent="0.45">
      <c r="A166" s="63" t="s">
        <v>416</v>
      </c>
      <c r="B166" s="63">
        <v>11692</v>
      </c>
      <c r="C166" s="63" t="s">
        <v>19</v>
      </c>
      <c r="D166" s="45">
        <f>VLOOKUP(B166,Sheet1!B:J,9,0)</f>
        <v>23808409</v>
      </c>
      <c r="E166" s="45">
        <v>12.934729554122423</v>
      </c>
      <c r="F166" s="45">
        <v>43.788021147211111</v>
      </c>
      <c r="G166" s="45">
        <v>41.658712303685888</v>
      </c>
      <c r="H166" s="45">
        <v>9.5437311707860288E-7</v>
      </c>
      <c r="I166" s="45">
        <v>1.6185360406074614</v>
      </c>
    </row>
    <row r="167" spans="1:9" s="65" customFormat="1" x14ac:dyDescent="0.45">
      <c r="A167" s="63" t="s">
        <v>418</v>
      </c>
      <c r="B167" s="63">
        <v>11698</v>
      </c>
      <c r="C167" s="63" t="s">
        <v>19</v>
      </c>
      <c r="D167" s="45">
        <f>VLOOKUP(B167,Sheet1!B:J,9,0)</f>
        <v>28303950</v>
      </c>
      <c r="E167" s="45">
        <v>2.4242141804682968</v>
      </c>
      <c r="F167" s="45">
        <v>68.53172480264314</v>
      </c>
      <c r="G167" s="45">
        <v>27.525273404490417</v>
      </c>
      <c r="H167" s="45">
        <v>6.9698269888612512E-5</v>
      </c>
      <c r="I167" s="45">
        <v>1.5187179141282519</v>
      </c>
    </row>
    <row r="168" spans="1:9" s="65" customFormat="1" x14ac:dyDescent="0.45">
      <c r="A168" s="63" t="s">
        <v>422</v>
      </c>
      <c r="B168" s="63">
        <v>11706</v>
      </c>
      <c r="C168" s="63" t="s">
        <v>22</v>
      </c>
      <c r="D168" s="45">
        <f>VLOOKUP(B168,Sheet1!B:J,9,0)</f>
        <v>460492</v>
      </c>
      <c r="E168" s="45">
        <v>99.656444053066082</v>
      </c>
      <c r="F168" s="45">
        <v>0</v>
      </c>
      <c r="G168" s="45">
        <v>0.11035333227756654</v>
      </c>
      <c r="H168" s="45">
        <v>6.2366594635698096E-3</v>
      </c>
      <c r="I168" s="45">
        <v>0.22696595519278701</v>
      </c>
    </row>
    <row r="169" spans="1:9" s="65" customFormat="1" x14ac:dyDescent="0.45">
      <c r="A169" s="63" t="s">
        <v>429</v>
      </c>
      <c r="B169" s="63">
        <v>11691</v>
      </c>
      <c r="C169" s="63" t="s">
        <v>32</v>
      </c>
      <c r="D169" s="45">
        <f>VLOOKUP(B169,Sheet1!B:J,9,0)</f>
        <v>37895</v>
      </c>
      <c r="E169" s="45">
        <v>28.494542027794992</v>
      </c>
      <c r="F169" s="45">
        <v>65.720387022618453</v>
      </c>
      <c r="G169" s="45">
        <v>3.317918127909639</v>
      </c>
      <c r="H169" s="45">
        <v>0</v>
      </c>
      <c r="I169" s="45">
        <v>2.4671528216769185</v>
      </c>
    </row>
    <row r="170" spans="1:9" s="65" customFormat="1" x14ac:dyDescent="0.45">
      <c r="A170" s="63" t="s">
        <v>431</v>
      </c>
      <c r="B170" s="63">
        <v>11709</v>
      </c>
      <c r="C170" s="63" t="s">
        <v>22</v>
      </c>
      <c r="D170" s="45">
        <f>VLOOKUP(B170,Sheet1!B:J,9,0)</f>
        <v>85324052</v>
      </c>
      <c r="E170" s="45">
        <v>98.756875689356292</v>
      </c>
      <c r="F170" s="45">
        <v>0</v>
      </c>
      <c r="G170" s="45">
        <v>1.1012823751181859</v>
      </c>
      <c r="H170" s="45">
        <v>1.1925470439740762E-4</v>
      </c>
      <c r="I170" s="45">
        <v>0.14172268082112063</v>
      </c>
    </row>
    <row r="171" spans="1:9" s="65" customFormat="1" x14ac:dyDescent="0.45">
      <c r="A171" s="63" t="s">
        <v>433</v>
      </c>
      <c r="B171" s="63">
        <v>11712</v>
      </c>
      <c r="C171" s="63" t="s">
        <v>22</v>
      </c>
      <c r="D171" s="45">
        <f>VLOOKUP(B171,Sheet1!B:J,9,0)</f>
        <v>3422347</v>
      </c>
      <c r="E171" s="45">
        <v>96.787294161900547</v>
      </c>
      <c r="F171" s="45">
        <v>0</v>
      </c>
      <c r="G171" s="45">
        <v>1.2335531454721351E-4</v>
      </c>
      <c r="H171" s="45">
        <v>5.7417507860396764E-3</v>
      </c>
      <c r="I171" s="45">
        <v>3.206840731998859</v>
      </c>
    </row>
    <row r="172" spans="1:9" s="65" customFormat="1" x14ac:dyDescent="0.45">
      <c r="A172" s="63" t="s">
        <v>435</v>
      </c>
      <c r="B172" s="63">
        <v>11725</v>
      </c>
      <c r="C172" s="63" t="s">
        <v>19</v>
      </c>
      <c r="D172" s="45">
        <f>VLOOKUP(B172,Sheet1!B:J,9,0)</f>
        <v>708893</v>
      </c>
      <c r="E172" s="45">
        <v>18.667075560509645</v>
      </c>
      <c r="F172" s="45">
        <v>46.708784473554658</v>
      </c>
      <c r="G172" s="45">
        <v>16.92703918377606</v>
      </c>
      <c r="H172" s="45">
        <v>4.5371527165495255E-3</v>
      </c>
      <c r="I172" s="45">
        <v>17.692563629443086</v>
      </c>
    </row>
    <row r="173" spans="1:9" s="65" customFormat="1" x14ac:dyDescent="0.45">
      <c r="A173" s="63" t="s">
        <v>437</v>
      </c>
      <c r="B173" s="63">
        <v>11701</v>
      </c>
      <c r="C173" s="63" t="s">
        <v>19</v>
      </c>
      <c r="D173" s="45">
        <f>VLOOKUP(B173,Sheet1!B:J,9,0)</f>
        <v>359491</v>
      </c>
      <c r="E173" s="45">
        <v>21.363116021587466</v>
      </c>
      <c r="F173" s="45">
        <v>55.234606968193944</v>
      </c>
      <c r="G173" s="45">
        <v>21.283408725570276</v>
      </c>
      <c r="H173" s="45">
        <v>8.9535002174483732E-4</v>
      </c>
      <c r="I173" s="45">
        <v>2.1179729346265717</v>
      </c>
    </row>
    <row r="174" spans="1:9" s="65" customFormat="1" x14ac:dyDescent="0.45">
      <c r="A174" s="63" t="s">
        <v>439</v>
      </c>
      <c r="B174" s="63">
        <v>11729</v>
      </c>
      <c r="C174" s="63" t="s">
        <v>22</v>
      </c>
      <c r="D174" s="45">
        <f>VLOOKUP(B174,Sheet1!B:J,9,0)</f>
        <v>728919</v>
      </c>
      <c r="E174" s="45">
        <v>98.8539365008955</v>
      </c>
      <c r="F174" s="45">
        <v>0</v>
      </c>
      <c r="G174" s="45">
        <v>1.6299904901191228E-5</v>
      </c>
      <c r="H174" s="45">
        <v>0.14122901423238854</v>
      </c>
      <c r="I174" s="45">
        <v>1.0048181849672089</v>
      </c>
    </row>
    <row r="175" spans="1:9" s="65" customFormat="1" x14ac:dyDescent="0.45">
      <c r="A175" s="63" t="s">
        <v>441</v>
      </c>
      <c r="B175" s="63">
        <v>11736</v>
      </c>
      <c r="C175" s="63" t="s">
        <v>22</v>
      </c>
      <c r="D175" s="45">
        <f>VLOOKUP(B175,Sheet1!B:J,9,0)</f>
        <v>3666719</v>
      </c>
      <c r="E175" s="45">
        <v>92.03162137881715</v>
      </c>
      <c r="F175" s="45">
        <v>1.2929441790737779</v>
      </c>
      <c r="G175" s="45">
        <v>5.9611190702328516</v>
      </c>
      <c r="H175" s="45">
        <v>0</v>
      </c>
      <c r="I175" s="45">
        <v>0.71431537187622629</v>
      </c>
    </row>
    <row r="176" spans="1:9" s="65" customFormat="1" x14ac:dyDescent="0.45">
      <c r="A176" s="63" t="s">
        <v>443</v>
      </c>
      <c r="B176" s="63">
        <v>11738</v>
      </c>
      <c r="C176" s="63" t="s">
        <v>19</v>
      </c>
      <c r="D176" s="45">
        <f>VLOOKUP(B176,Sheet1!B:J,9,0)</f>
        <v>3733585</v>
      </c>
      <c r="E176" s="45">
        <v>12.277891609322889</v>
      </c>
      <c r="F176" s="45">
        <v>44.791135346030259</v>
      </c>
      <c r="G176" s="45">
        <v>41.496315169394343</v>
      </c>
      <c r="H176" s="45">
        <v>0</v>
      </c>
      <c r="I176" s="45">
        <v>1.4346578752525112</v>
      </c>
    </row>
    <row r="177" spans="1:9" s="65" customFormat="1" x14ac:dyDescent="0.45">
      <c r="A177" s="63" t="s">
        <v>445</v>
      </c>
      <c r="B177" s="63">
        <v>11722</v>
      </c>
      <c r="C177" s="63" t="s">
        <v>19</v>
      </c>
      <c r="D177" s="45">
        <f>VLOOKUP(B177,Sheet1!B:J,9,0)</f>
        <v>8031278</v>
      </c>
      <c r="E177" s="45">
        <v>11.2258800112779</v>
      </c>
      <c r="F177" s="45">
        <v>37.059939590238884</v>
      </c>
      <c r="G177" s="45">
        <v>50.647785041064843</v>
      </c>
      <c r="H177" s="45">
        <v>2.4686451611338552E-3</v>
      </c>
      <c r="I177" s="45">
        <v>1.0639267122572398</v>
      </c>
    </row>
    <row r="178" spans="1:9" s="65" customFormat="1" x14ac:dyDescent="0.45">
      <c r="A178" s="63" t="s">
        <v>446</v>
      </c>
      <c r="B178" s="63">
        <v>11741</v>
      </c>
      <c r="C178" s="63" t="s">
        <v>19</v>
      </c>
      <c r="D178" s="45">
        <f>VLOOKUP(B178,Sheet1!B:J,9,0)</f>
        <v>1972176</v>
      </c>
      <c r="E178" s="45">
        <v>9.3911970071614856</v>
      </c>
      <c r="F178" s="45">
        <v>43.179288898655074</v>
      </c>
      <c r="G178" s="45">
        <v>43.938484416505275</v>
      </c>
      <c r="H178" s="45">
        <v>4.9818307063347812E-2</v>
      </c>
      <c r="I178" s="45">
        <v>3.4412113706148131</v>
      </c>
    </row>
    <row r="179" spans="1:9" s="65" customFormat="1" x14ac:dyDescent="0.45">
      <c r="A179" s="63" t="s">
        <v>456</v>
      </c>
      <c r="B179" s="63">
        <v>11745</v>
      </c>
      <c r="C179" s="63" t="s">
        <v>22</v>
      </c>
      <c r="D179" s="45">
        <f>VLOOKUP(B179,Sheet1!B:J,9,0)</f>
        <v>100469699</v>
      </c>
      <c r="E179" s="45">
        <v>96.787081320620842</v>
      </c>
      <c r="F179" s="45">
        <v>0</v>
      </c>
      <c r="G179" s="45">
        <v>2.5083079354527125</v>
      </c>
      <c r="H179" s="45">
        <v>1.6966066278329084E-4</v>
      </c>
      <c r="I179" s="45">
        <v>0.70444108326366095</v>
      </c>
    </row>
    <row r="180" spans="1:9" s="65" customFormat="1" x14ac:dyDescent="0.45">
      <c r="A180" s="63" t="s">
        <v>460</v>
      </c>
      <c r="B180" s="63">
        <v>11753</v>
      </c>
      <c r="C180" s="63" t="s">
        <v>19</v>
      </c>
      <c r="D180" s="45">
        <f>VLOOKUP(B180,Sheet1!B:J,9,0)</f>
        <v>2245226</v>
      </c>
      <c r="E180" s="45">
        <v>3.877993286273941</v>
      </c>
      <c r="F180" s="45">
        <v>72.92546829755392</v>
      </c>
      <c r="G180" s="45">
        <v>19.669789357681427</v>
      </c>
      <c r="H180" s="45">
        <v>9.8026714082356044E-4</v>
      </c>
      <c r="I180" s="45">
        <v>3.525768791349889</v>
      </c>
    </row>
    <row r="181" spans="1:9" s="65" customFormat="1" x14ac:dyDescent="0.45">
      <c r="A181" s="63" t="s">
        <v>468</v>
      </c>
      <c r="B181" s="63">
        <v>11776</v>
      </c>
      <c r="C181" s="63" t="s">
        <v>19</v>
      </c>
      <c r="D181" s="45">
        <f>VLOOKUP(B181,Sheet1!B:J,9,0)</f>
        <v>19278642</v>
      </c>
      <c r="E181" s="45">
        <v>16.815395967518754</v>
      </c>
      <c r="F181" s="45">
        <v>24.401500480645389</v>
      </c>
      <c r="G181" s="45">
        <v>57.579482754221587</v>
      </c>
      <c r="H181" s="45">
        <v>6.8842823342263475E-6</v>
      </c>
      <c r="I181" s="45">
        <v>1.2036139133319337</v>
      </c>
    </row>
    <row r="182" spans="1:9" s="65" customFormat="1" x14ac:dyDescent="0.45">
      <c r="A182" s="63" t="s">
        <v>470</v>
      </c>
      <c r="B182" s="63">
        <v>11774</v>
      </c>
      <c r="C182" s="63" t="s">
        <v>22</v>
      </c>
      <c r="D182" s="45">
        <f>VLOOKUP(B182,Sheet1!B:J,9,0)</f>
        <v>844500</v>
      </c>
      <c r="E182" s="45">
        <v>96.993966616609256</v>
      </c>
      <c r="F182" s="45">
        <v>0</v>
      </c>
      <c r="G182" s="45">
        <v>0.11930884008342062</v>
      </c>
      <c r="H182" s="45">
        <v>0</v>
      </c>
      <c r="I182" s="45">
        <v>2.8867245433073223</v>
      </c>
    </row>
    <row r="183" spans="1:9" s="65" customFormat="1" x14ac:dyDescent="0.45">
      <c r="A183" s="63" t="s">
        <v>474</v>
      </c>
      <c r="B183" s="63">
        <v>11763</v>
      </c>
      <c r="C183" s="63" t="s">
        <v>22</v>
      </c>
      <c r="D183" s="45">
        <f>VLOOKUP(B183,Sheet1!B:J,9,0)</f>
        <v>1134108</v>
      </c>
      <c r="E183" s="45">
        <v>86.471799782818067</v>
      </c>
      <c r="F183" s="45">
        <v>10.461240728411783</v>
      </c>
      <c r="G183" s="45">
        <v>0.46060886627647923</v>
      </c>
      <c r="H183" s="45">
        <v>6.9598133117087018E-3</v>
      </c>
      <c r="I183" s="45">
        <v>2.5993908091819566</v>
      </c>
    </row>
    <row r="184" spans="1:9" s="65" customFormat="1" x14ac:dyDescent="0.45">
      <c r="A184" s="63" t="s">
        <v>478</v>
      </c>
      <c r="B184" s="63">
        <v>11773</v>
      </c>
      <c r="C184" s="63" t="s">
        <v>22</v>
      </c>
      <c r="D184" s="45">
        <f>VLOOKUP(B184,Sheet1!B:J,9,0)</f>
        <v>814360</v>
      </c>
      <c r="E184" s="45">
        <v>99.466020639596067</v>
      </c>
      <c r="F184" s="45">
        <v>0.10419640652877717</v>
      </c>
      <c r="G184" s="45">
        <v>8.3617685301306421E-2</v>
      </c>
      <c r="H184" s="45">
        <v>7.4330481328911029E-3</v>
      </c>
      <c r="I184" s="45">
        <v>0.33873222044095785</v>
      </c>
    </row>
    <row r="185" spans="1:9" s="65" customFormat="1" x14ac:dyDescent="0.45">
      <c r="A185" s="63" t="s">
        <v>480</v>
      </c>
      <c r="B185" s="63">
        <v>11820</v>
      </c>
      <c r="C185" s="63" t="s">
        <v>19</v>
      </c>
      <c r="D185" s="45">
        <f>VLOOKUP(B185,Sheet1!B:J,9,0)</f>
        <v>34909790</v>
      </c>
      <c r="E185" s="45">
        <v>20.06446120109382</v>
      </c>
      <c r="F185" s="45">
        <v>47.869439409864071</v>
      </c>
      <c r="G185" s="45">
        <v>29.901725321404331</v>
      </c>
      <c r="H185" s="45">
        <v>1.0143035866743672E-6</v>
      </c>
      <c r="I185" s="45">
        <v>2.1643730533341885</v>
      </c>
    </row>
    <row r="186" spans="1:9" s="65" customFormat="1" x14ac:dyDescent="0.45">
      <c r="A186" s="63" t="s">
        <v>493</v>
      </c>
      <c r="B186" s="63">
        <v>11823</v>
      </c>
      <c r="C186" s="63" t="s">
        <v>22</v>
      </c>
      <c r="D186" s="45">
        <f>VLOOKUP(B186,Sheet1!B:J,9,0)</f>
        <v>118192</v>
      </c>
      <c r="E186" s="45">
        <v>74.125286459360765</v>
      </c>
      <c r="F186" s="45">
        <v>13.070876277032017</v>
      </c>
      <c r="G186" s="45">
        <v>10.775784981789117</v>
      </c>
      <c r="H186" s="45">
        <v>1.6444334343187147E-2</v>
      </c>
      <c r="I186" s="45">
        <v>2.0116079474749133</v>
      </c>
    </row>
    <row r="187" spans="1:9" s="65" customFormat="1" x14ac:dyDescent="0.45">
      <c r="A187" s="63" t="s">
        <v>496</v>
      </c>
      <c r="B187" s="63">
        <v>11842</v>
      </c>
      <c r="C187" s="63" t="s">
        <v>32</v>
      </c>
      <c r="D187" s="45">
        <f>VLOOKUP(B187,Sheet1!B:J,9,0)</f>
        <v>360556</v>
      </c>
      <c r="E187" s="45">
        <v>37.956947651762533</v>
      </c>
      <c r="F187" s="45">
        <v>54.491542363286122</v>
      </c>
      <c r="G187" s="45">
        <v>6.7460538192978472</v>
      </c>
      <c r="H187" s="45">
        <v>0</v>
      </c>
      <c r="I187" s="45">
        <v>0.80545616565349842</v>
      </c>
    </row>
    <row r="188" spans="1:9" s="65" customFormat="1" x14ac:dyDescent="0.45">
      <c r="A188" s="63" t="s">
        <v>500</v>
      </c>
      <c r="B188" s="63">
        <v>11838</v>
      </c>
      <c r="C188" s="63" t="s">
        <v>246</v>
      </c>
      <c r="D188" s="45">
        <f>VLOOKUP(B188,Sheet1!B:J,9,0)</f>
        <v>3462919</v>
      </c>
      <c r="E188" s="45">
        <v>7.7976076565072976</v>
      </c>
      <c r="F188" s="45">
        <v>62.221214021164961</v>
      </c>
      <c r="G188" s="45">
        <v>28.694598344876542</v>
      </c>
      <c r="H188" s="45">
        <v>2.753912509808746E-7</v>
      </c>
      <c r="I188" s="45">
        <v>1.2865797020599474</v>
      </c>
    </row>
    <row r="189" spans="1:9" s="65" customFormat="1" x14ac:dyDescent="0.45">
      <c r="A189" s="63" t="s">
        <v>504</v>
      </c>
      <c r="B189" s="63">
        <v>11841</v>
      </c>
      <c r="C189" s="63" t="s">
        <v>19</v>
      </c>
      <c r="D189" s="45">
        <f>VLOOKUP(B189,Sheet1!B:J,9,0)</f>
        <v>1117675</v>
      </c>
      <c r="E189" s="45">
        <v>10.855692263619504</v>
      </c>
      <c r="F189" s="45">
        <v>50.343197531941613</v>
      </c>
      <c r="G189" s="45">
        <v>38.496421039932024</v>
      </c>
      <c r="H189" s="45">
        <v>5.2723960975343334E-3</v>
      </c>
      <c r="I189" s="45">
        <v>0.29941676840933029</v>
      </c>
    </row>
    <row r="190" spans="1:9" s="65" customFormat="1" x14ac:dyDescent="0.45">
      <c r="A190" s="63" t="s">
        <v>502</v>
      </c>
      <c r="B190" s="63">
        <v>11767</v>
      </c>
      <c r="C190" s="63" t="s">
        <v>246</v>
      </c>
      <c r="D190" s="45">
        <f>VLOOKUP(B190,Sheet1!B:J,9,0)</f>
        <v>6031204</v>
      </c>
      <c r="E190" s="45">
        <v>0</v>
      </c>
      <c r="F190" s="45">
        <v>51.631766998643585</v>
      </c>
      <c r="G190" s="45">
        <v>47.72203688270077</v>
      </c>
      <c r="H190" s="45">
        <v>0</v>
      </c>
      <c r="I190" s="45">
        <v>0.64619611865564053</v>
      </c>
    </row>
    <row r="191" spans="1:9" s="65" customFormat="1" x14ac:dyDescent="0.45">
      <c r="A191" s="63" t="s">
        <v>505</v>
      </c>
      <c r="B191" s="63">
        <v>11853</v>
      </c>
      <c r="C191" s="63" t="s">
        <v>22</v>
      </c>
      <c r="D191" s="45">
        <f>VLOOKUP(B191,Sheet1!B:J,9,0)</f>
        <v>920087</v>
      </c>
      <c r="E191" s="45">
        <v>72.755432348057411</v>
      </c>
      <c r="F191" s="45">
        <v>19.599923455381337</v>
      </c>
      <c r="G191" s="45">
        <v>6.6457620447904988</v>
      </c>
      <c r="H191" s="45">
        <v>3.9445488302833836E-5</v>
      </c>
      <c r="I191" s="45">
        <v>0.99884270628244476</v>
      </c>
    </row>
    <row r="192" spans="1:9" s="65" customFormat="1" x14ac:dyDescent="0.45">
      <c r="A192" s="63" t="s">
        <v>507</v>
      </c>
      <c r="B192" s="63">
        <v>11859</v>
      </c>
      <c r="C192" s="63" t="s">
        <v>19</v>
      </c>
      <c r="D192" s="45">
        <f>VLOOKUP(B192,Sheet1!B:J,9,0)</f>
        <v>1126216</v>
      </c>
      <c r="E192" s="45">
        <v>8.32798106447569</v>
      </c>
      <c r="F192" s="45">
        <v>55.805996174220162</v>
      </c>
      <c r="G192" s="45">
        <v>35.346218100211303</v>
      </c>
      <c r="H192" s="45">
        <v>0</v>
      </c>
      <c r="I192" s="45">
        <v>0.51980466109284673</v>
      </c>
    </row>
    <row r="193" spans="1:9" s="65" customFormat="1" x14ac:dyDescent="0.45">
      <c r="A193" s="63" t="s">
        <v>511</v>
      </c>
      <c r="B193" s="63">
        <v>11756</v>
      </c>
      <c r="C193" s="63" t="s">
        <v>19</v>
      </c>
      <c r="D193" s="45">
        <f>VLOOKUP(B193,Sheet1!B:J,9,0)</f>
        <v>400162</v>
      </c>
      <c r="E193" s="45">
        <v>6.6720914580580679</v>
      </c>
      <c r="F193" s="45">
        <v>55.45472772659538</v>
      </c>
      <c r="G193" s="45">
        <v>37.57235920183556</v>
      </c>
      <c r="H193" s="45">
        <v>0</v>
      </c>
      <c r="I193" s="45">
        <v>0.30082161351099601</v>
      </c>
    </row>
    <row r="194" spans="1:9" s="65" customFormat="1" x14ac:dyDescent="0.45">
      <c r="A194" s="63" t="s">
        <v>509</v>
      </c>
      <c r="B194" s="63">
        <v>11874</v>
      </c>
      <c r="C194" s="63" t="s">
        <v>19</v>
      </c>
      <c r="D194" s="45">
        <f>VLOOKUP(B194,Sheet1!B:J,9,0)</f>
        <v>8844292</v>
      </c>
      <c r="E194" s="45">
        <v>1.6701437203716134</v>
      </c>
      <c r="F194" s="45">
        <v>42.782057128100739</v>
      </c>
      <c r="G194" s="45">
        <v>54.91013267769079</v>
      </c>
      <c r="H194" s="45">
        <v>6.5545009338910925E-3</v>
      </c>
      <c r="I194" s="45">
        <v>0.6311119729029695</v>
      </c>
    </row>
    <row r="195" spans="1:9" s="65" customFormat="1" x14ac:dyDescent="0.45">
      <c r="A195" s="63" t="s">
        <v>512</v>
      </c>
      <c r="B195" s="63">
        <v>11878</v>
      </c>
      <c r="C195" s="63" t="s">
        <v>22</v>
      </c>
      <c r="D195" s="45">
        <f>VLOOKUP(B195,Sheet1!B:J,9,0)</f>
        <v>666510</v>
      </c>
      <c r="E195" s="45">
        <v>66.438272542893174</v>
      </c>
      <c r="F195" s="45">
        <v>27.547146406422581</v>
      </c>
      <c r="G195" s="45">
        <v>2.4926022977041553</v>
      </c>
      <c r="H195" s="45">
        <v>1.0250066221995627E-2</v>
      </c>
      <c r="I195" s="45">
        <v>3.5117286867580941</v>
      </c>
    </row>
    <row r="196" spans="1:9" s="65" customFormat="1" x14ac:dyDescent="0.45">
      <c r="A196" s="63" t="s">
        <v>516</v>
      </c>
      <c r="B196" s="63">
        <v>11888</v>
      </c>
      <c r="C196" s="63" t="s">
        <v>32</v>
      </c>
      <c r="D196" s="45">
        <f>VLOOKUP(B196,Sheet1!B:J,9,0)</f>
        <v>650264</v>
      </c>
      <c r="E196" s="45">
        <v>55.818222112503442</v>
      </c>
      <c r="F196" s="45">
        <v>28.302261861525622</v>
      </c>
      <c r="G196" s="45">
        <v>14.94191613281698</v>
      </c>
      <c r="H196" s="45">
        <v>0</v>
      </c>
      <c r="I196" s="45">
        <v>0.93759989315395376</v>
      </c>
    </row>
    <row r="197" spans="1:9" s="65" customFormat="1" x14ac:dyDescent="0.45">
      <c r="A197" s="63" t="s">
        <v>518</v>
      </c>
      <c r="B197" s="63">
        <v>11883</v>
      </c>
      <c r="C197" s="63" t="s">
        <v>246</v>
      </c>
      <c r="D197" s="45">
        <f>VLOOKUP(B197,Sheet1!B:J,9,0)</f>
        <v>17954102</v>
      </c>
      <c r="E197" s="45">
        <v>2.7515666598385641E-2</v>
      </c>
      <c r="F197" s="45">
        <v>58.368705807911816</v>
      </c>
      <c r="G197" s="45">
        <v>38.972663582126422</v>
      </c>
      <c r="H197" s="45">
        <v>5.5360729537519518E-5</v>
      </c>
      <c r="I197" s="45">
        <v>2.6310595826338368</v>
      </c>
    </row>
    <row r="198" spans="1:9" s="65" customFormat="1" x14ac:dyDescent="0.45">
      <c r="A198" s="63" t="s">
        <v>520</v>
      </c>
      <c r="B198" s="63">
        <v>11886</v>
      </c>
      <c r="C198" s="63" t="s">
        <v>22</v>
      </c>
      <c r="D198" s="45">
        <f>VLOOKUP(B198,Sheet1!B:J,9,0)</f>
        <v>333172</v>
      </c>
      <c r="E198" s="45">
        <v>67.796520812097882</v>
      </c>
      <c r="F198" s="45">
        <v>2.968267306243795E-2</v>
      </c>
      <c r="G198" s="45">
        <v>31.965116081400208</v>
      </c>
      <c r="H198" s="45">
        <v>0</v>
      </c>
      <c r="I198" s="45">
        <v>0.20868043343947001</v>
      </c>
    </row>
    <row r="199" spans="1:9" s="65" customFormat="1" x14ac:dyDescent="0.45">
      <c r="A199" s="63" t="s">
        <v>522</v>
      </c>
      <c r="B199" s="63">
        <v>11885</v>
      </c>
      <c r="C199" s="63" t="s">
        <v>22</v>
      </c>
      <c r="D199" s="45">
        <f>VLOOKUP(B199,Sheet1!B:J,9,0)</f>
        <v>252667</v>
      </c>
      <c r="E199" s="45">
        <v>45.405920592838619</v>
      </c>
      <c r="F199" s="45">
        <v>20.597214800424421</v>
      </c>
      <c r="G199" s="45">
        <v>33.451280573438467</v>
      </c>
      <c r="H199" s="45">
        <v>2.169244694486314E-2</v>
      </c>
      <c r="I199" s="45">
        <v>0.52389158635363575</v>
      </c>
    </row>
    <row r="200" spans="1:9" s="65" customFormat="1" x14ac:dyDescent="0.45">
      <c r="A200" s="63" t="s">
        <v>524</v>
      </c>
      <c r="B200" s="63">
        <v>11889</v>
      </c>
      <c r="C200" s="63" t="s">
        <v>22</v>
      </c>
      <c r="D200" s="45">
        <f>VLOOKUP(B200,Sheet1!B:J,9,0)</f>
        <v>245748</v>
      </c>
      <c r="E200" s="45">
        <v>79.032812804839452</v>
      </c>
      <c r="F200" s="45">
        <v>9.089397349470028</v>
      </c>
      <c r="G200" s="45">
        <v>11.072742830905787</v>
      </c>
      <c r="H200" s="45">
        <v>2.0124184051420097E-2</v>
      </c>
      <c r="I200" s="45">
        <v>0.78492283073331026</v>
      </c>
    </row>
    <row r="201" spans="1:9" s="65" customFormat="1" x14ac:dyDescent="0.45">
      <c r="A201" s="63" t="s">
        <v>530</v>
      </c>
      <c r="B201" s="63">
        <v>11900</v>
      </c>
      <c r="C201" s="63" t="s">
        <v>22</v>
      </c>
      <c r="D201" s="45">
        <f>VLOOKUP(B201,Sheet1!B:J,9,0)</f>
        <v>455290</v>
      </c>
      <c r="E201" s="45">
        <v>85.817114298641812</v>
      </c>
      <c r="F201" s="45">
        <v>10.846183664455776</v>
      </c>
      <c r="G201" s="45">
        <v>0.62556379339353951</v>
      </c>
      <c r="H201" s="45">
        <v>0</v>
      </c>
      <c r="I201" s="45">
        <v>2.7111382435088691</v>
      </c>
    </row>
    <row r="202" spans="1:9" s="65" customFormat="1" x14ac:dyDescent="0.45">
      <c r="A202" s="63" t="s">
        <v>528</v>
      </c>
      <c r="B202" s="63">
        <v>11912</v>
      </c>
      <c r="C202" s="63" t="s">
        <v>22</v>
      </c>
      <c r="D202" s="45">
        <f>VLOOKUP(B202,Sheet1!B:J,9,0)</f>
        <v>4750346</v>
      </c>
      <c r="E202" s="45">
        <v>82.565153078985517</v>
      </c>
      <c r="F202" s="45">
        <v>13.927798737151598</v>
      </c>
      <c r="G202" s="45">
        <v>2.6513244977471095</v>
      </c>
      <c r="H202" s="45">
        <v>0</v>
      </c>
      <c r="I202" s="45">
        <v>0.85572368611578908</v>
      </c>
    </row>
    <row r="203" spans="1:9" s="65" customFormat="1" x14ac:dyDescent="0.45">
      <c r="A203" s="63" t="s">
        <v>563</v>
      </c>
      <c r="B203" s="63">
        <v>11803</v>
      </c>
      <c r="C203" s="63" t="s">
        <v>22</v>
      </c>
      <c r="D203" s="45">
        <f>VLOOKUP(B203,Sheet1!B:J,9,0)</f>
        <v>131241</v>
      </c>
      <c r="E203" s="45">
        <v>93.446092440003312</v>
      </c>
      <c r="F203" s="45">
        <v>0</v>
      </c>
      <c r="G203" s="45">
        <v>1.7300144252380749</v>
      </c>
      <c r="H203" s="45">
        <v>0</v>
      </c>
      <c r="I203" s="45">
        <v>4.8238931347586131</v>
      </c>
    </row>
    <row r="204" spans="1:9" s="65" customFormat="1" x14ac:dyDescent="0.45">
      <c r="A204" s="63" t="s">
        <v>570</v>
      </c>
      <c r="B204" s="63">
        <v>11793</v>
      </c>
      <c r="C204" s="63" t="s">
        <v>19</v>
      </c>
      <c r="D204" s="45">
        <f>VLOOKUP(B204,Sheet1!B:J,9,0)</f>
        <v>358833</v>
      </c>
      <c r="E204" s="45">
        <v>17.430321012145534</v>
      </c>
      <c r="F204" s="45">
        <v>53.568945223826006</v>
      </c>
      <c r="G204" s="45">
        <v>28.473722301818462</v>
      </c>
      <c r="H204" s="45">
        <v>0</v>
      </c>
      <c r="I204" s="45">
        <v>0.52701146220999873</v>
      </c>
    </row>
    <row r="205" spans="1:9" s="65" customFormat="1" x14ac:dyDescent="0.45">
      <c r="A205" s="63" t="s">
        <v>572</v>
      </c>
      <c r="B205" s="63">
        <v>11918</v>
      </c>
      <c r="C205" s="63" t="s">
        <v>19</v>
      </c>
      <c r="D205" s="45">
        <f>VLOOKUP(B205,Sheet1!B:J,9,0)</f>
        <v>347277.445565</v>
      </c>
      <c r="E205" s="45">
        <v>15</v>
      </c>
      <c r="F205" s="45">
        <v>42</v>
      </c>
      <c r="G205" s="45">
        <v>42</v>
      </c>
      <c r="H205" s="45">
        <v>0</v>
      </c>
      <c r="I205" s="45">
        <v>1</v>
      </c>
    </row>
    <row r="206" spans="1:9" s="65" customFormat="1" x14ac:dyDescent="0.45">
      <c r="A206" s="63" t="s">
        <v>578</v>
      </c>
      <c r="B206" s="63">
        <v>11916</v>
      </c>
      <c r="C206" s="63" t="s">
        <v>19</v>
      </c>
      <c r="D206" s="45">
        <f>VLOOKUP(B206,Sheet1!B:J,9,0)</f>
        <v>222434</v>
      </c>
      <c r="E206" s="45">
        <v>0</v>
      </c>
      <c r="F206" s="45">
        <v>0</v>
      </c>
      <c r="G206" s="45">
        <v>98.135401632723969</v>
      </c>
      <c r="H206" s="45">
        <v>7.4199281734680184E-2</v>
      </c>
      <c r="I206" s="45">
        <v>1.7903990855413439</v>
      </c>
    </row>
    <row r="207" spans="1:9" s="65" customFormat="1" x14ac:dyDescent="0.45">
      <c r="A207" s="63" t="s">
        <v>580</v>
      </c>
      <c r="B207" s="63">
        <v>11922</v>
      </c>
      <c r="C207" s="63" t="s">
        <v>22</v>
      </c>
      <c r="D207" s="45">
        <f>VLOOKUP(B207,Sheet1!B:J,9,0)</f>
        <v>434576</v>
      </c>
      <c r="E207" s="45">
        <v>0</v>
      </c>
      <c r="F207" s="45">
        <v>0</v>
      </c>
      <c r="G207" s="45">
        <v>98.754689656583579</v>
      </c>
      <c r="H207" s="45">
        <v>1.1493924015618644E-3</v>
      </c>
      <c r="I207" s="45">
        <v>1.2441609510148646</v>
      </c>
    </row>
  </sheetData>
  <autoFilter ref="A2:I20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"/>
  <sheetViews>
    <sheetView rightToLeft="1" workbookViewId="0">
      <selection activeCell="A4" sqref="A4:XFD208"/>
    </sheetView>
  </sheetViews>
  <sheetFormatPr defaultColWidth="8.85546875" defaultRowHeight="18" x14ac:dyDescent="0.45"/>
  <cols>
    <col min="1" max="1" width="40.7109375" style="11" bestFit="1" customWidth="1"/>
    <col min="2" max="2" width="8.42578125" style="11" bestFit="1" customWidth="1"/>
    <col min="3" max="3" width="24.7109375" style="11" bestFit="1" customWidth="1"/>
    <col min="4" max="5" width="24.28515625" style="11" bestFit="1" customWidth="1"/>
    <col min="6" max="6" width="22" style="11" bestFit="1" customWidth="1"/>
    <col min="7" max="7" width="20.85546875" style="11" bestFit="1" customWidth="1"/>
    <col min="8" max="9" width="19.42578125" style="15" bestFit="1" customWidth="1"/>
    <col min="10" max="11" width="22" style="11" bestFit="1" customWidth="1"/>
    <col min="12" max="13" width="18.28515625" style="15" bestFit="1" customWidth="1"/>
    <col min="14" max="14" width="15.85546875" style="11" bestFit="1" customWidth="1"/>
    <col min="15" max="16" width="17.28515625" style="15" bestFit="1" customWidth="1"/>
    <col min="17" max="17" width="16.7109375" style="11" bestFit="1" customWidth="1"/>
    <col min="18" max="16384" width="8.85546875" style="11"/>
  </cols>
  <sheetData>
    <row r="1" spans="1:17" x14ac:dyDescent="0.45">
      <c r="A1" s="15"/>
      <c r="B1" s="15"/>
      <c r="C1" s="15"/>
      <c r="D1" s="27" t="s">
        <v>540</v>
      </c>
      <c r="E1" s="27"/>
      <c r="F1" s="27"/>
      <c r="G1" s="27"/>
      <c r="H1" s="27"/>
      <c r="I1" s="27"/>
      <c r="J1" s="27"/>
      <c r="K1" s="27"/>
      <c r="L1" s="28" t="s">
        <v>541</v>
      </c>
      <c r="M1" s="28"/>
      <c r="N1" s="28"/>
      <c r="O1" s="28"/>
      <c r="P1" s="28"/>
      <c r="Q1" s="28"/>
    </row>
    <row r="2" spans="1:17" x14ac:dyDescent="0.45">
      <c r="A2" s="15"/>
      <c r="B2" s="15"/>
      <c r="C2" s="15"/>
      <c r="D2" s="27" t="s">
        <v>585</v>
      </c>
      <c r="E2" s="27"/>
      <c r="F2" s="27"/>
      <c r="G2" s="27"/>
      <c r="H2" s="27" t="s">
        <v>586</v>
      </c>
      <c r="I2" s="27"/>
      <c r="J2" s="27"/>
      <c r="K2" s="27"/>
      <c r="L2" s="27" t="s">
        <v>585</v>
      </c>
      <c r="M2" s="27"/>
      <c r="N2" s="27"/>
      <c r="O2" s="27" t="s">
        <v>586</v>
      </c>
      <c r="P2" s="27"/>
      <c r="Q2" s="27"/>
    </row>
    <row r="3" spans="1:17" s="19" customFormat="1" ht="47.25" x14ac:dyDescent="0.45">
      <c r="A3" s="16" t="s">
        <v>534</v>
      </c>
      <c r="B3" s="16" t="s">
        <v>1</v>
      </c>
      <c r="C3" s="17" t="s">
        <v>3</v>
      </c>
      <c r="D3" s="18" t="s">
        <v>542</v>
      </c>
      <c r="E3" s="18" t="s">
        <v>543</v>
      </c>
      <c r="F3" s="18" t="s">
        <v>544</v>
      </c>
      <c r="G3" s="18" t="s">
        <v>545</v>
      </c>
      <c r="H3" s="23" t="s">
        <v>542</v>
      </c>
      <c r="I3" s="23" t="s">
        <v>543</v>
      </c>
      <c r="J3" s="18" t="s">
        <v>544</v>
      </c>
      <c r="K3" s="18" t="s">
        <v>545</v>
      </c>
      <c r="L3" s="23" t="s">
        <v>546</v>
      </c>
      <c r="M3" s="23" t="s">
        <v>547</v>
      </c>
      <c r="N3" s="18" t="s">
        <v>545</v>
      </c>
      <c r="O3" s="23" t="s">
        <v>546</v>
      </c>
      <c r="P3" s="23" t="s">
        <v>547</v>
      </c>
      <c r="Q3" s="18" t="s">
        <v>545</v>
      </c>
    </row>
    <row r="4" spans="1:17" s="65" customFormat="1" x14ac:dyDescent="0.45">
      <c r="A4" s="63" t="s">
        <v>17</v>
      </c>
      <c r="B4" s="63">
        <v>10581</v>
      </c>
      <c r="C4" s="63" t="s">
        <v>19</v>
      </c>
      <c r="D4" s="45">
        <v>10902896.389167</v>
      </c>
      <c r="E4" s="45">
        <v>7234591.8483999996</v>
      </c>
      <c r="F4" s="46">
        <f t="shared" ref="F4:F57" si="0">D4+E4</f>
        <v>18137488.237567</v>
      </c>
      <c r="G4" s="46">
        <f t="shared" ref="G4:G57" si="1">D4-E4</f>
        <v>3668304.5407670001</v>
      </c>
      <c r="H4" s="45">
        <v>861700.93487999996</v>
      </c>
      <c r="I4" s="45">
        <v>405447.40137799998</v>
      </c>
      <c r="J4" s="46">
        <f t="shared" ref="J4:J57" si="2">H4+I4</f>
        <v>1267148.336258</v>
      </c>
      <c r="K4" s="46">
        <f t="shared" ref="K4:K57" si="3">H4-I4</f>
        <v>456253.53350199998</v>
      </c>
      <c r="L4" s="45">
        <v>35969349</v>
      </c>
      <c r="M4" s="45">
        <v>29528548</v>
      </c>
      <c r="N4" s="46">
        <f t="shared" ref="N4:N57" si="4">L4-M4</f>
        <v>6440801</v>
      </c>
      <c r="O4" s="45">
        <v>2259179</v>
      </c>
      <c r="P4" s="45">
        <v>4978598</v>
      </c>
      <c r="Q4" s="46">
        <f t="shared" ref="Q4:Q57" si="5">O4-P4</f>
        <v>-2719419</v>
      </c>
    </row>
    <row r="5" spans="1:17" s="65" customFormat="1" x14ac:dyDescent="0.45">
      <c r="A5" s="63" t="s">
        <v>35</v>
      </c>
      <c r="B5" s="63">
        <v>10639</v>
      </c>
      <c r="C5" s="63" t="s">
        <v>19</v>
      </c>
      <c r="D5" s="45">
        <v>5574040.092894</v>
      </c>
      <c r="E5" s="45">
        <v>85003.647717</v>
      </c>
      <c r="F5" s="46">
        <f t="shared" si="0"/>
        <v>5659043.740611</v>
      </c>
      <c r="G5" s="46">
        <f t="shared" si="1"/>
        <v>5489036.445177</v>
      </c>
      <c r="H5" s="45">
        <v>81448.119462000002</v>
      </c>
      <c r="I5" s="45">
        <v>0</v>
      </c>
      <c r="J5" s="46">
        <f t="shared" si="2"/>
        <v>81448.119462000002</v>
      </c>
      <c r="K5" s="46">
        <f t="shared" si="3"/>
        <v>81448.119462000002</v>
      </c>
      <c r="L5" s="45">
        <v>72830590</v>
      </c>
      <c r="M5" s="45">
        <v>65770991</v>
      </c>
      <c r="N5" s="46">
        <f t="shared" si="4"/>
        <v>7059599</v>
      </c>
      <c r="O5" s="45">
        <v>3897630</v>
      </c>
      <c r="P5" s="45">
        <v>6815526</v>
      </c>
      <c r="Q5" s="46">
        <f t="shared" si="5"/>
        <v>-2917896</v>
      </c>
    </row>
    <row r="6" spans="1:17" s="65" customFormat="1" x14ac:dyDescent="0.45">
      <c r="A6" s="63" t="s">
        <v>39</v>
      </c>
      <c r="B6" s="63">
        <v>10720</v>
      </c>
      <c r="C6" s="63" t="s">
        <v>19</v>
      </c>
      <c r="D6" s="45">
        <v>306318.69043299998</v>
      </c>
      <c r="E6" s="45">
        <v>413944.47931299999</v>
      </c>
      <c r="F6" s="46">
        <f t="shared" si="0"/>
        <v>720263.16974599997</v>
      </c>
      <c r="G6" s="46">
        <f t="shared" si="1"/>
        <v>-107625.78888000001</v>
      </c>
      <c r="H6" s="45">
        <v>3.6359999999999999E-3</v>
      </c>
      <c r="I6" s="45">
        <v>20362.989664000001</v>
      </c>
      <c r="J6" s="46">
        <f t="shared" si="2"/>
        <v>20362.993300000002</v>
      </c>
      <c r="K6" s="46">
        <f t="shared" si="3"/>
        <v>-20362.986027999999</v>
      </c>
      <c r="L6" s="45">
        <v>56764</v>
      </c>
      <c r="M6" s="45">
        <v>1534408</v>
      </c>
      <c r="N6" s="46">
        <f t="shared" si="4"/>
        <v>-1477644</v>
      </c>
      <c r="O6" s="45">
        <v>0</v>
      </c>
      <c r="P6" s="45">
        <v>15034</v>
      </c>
      <c r="Q6" s="46">
        <f t="shared" si="5"/>
        <v>-15034</v>
      </c>
    </row>
    <row r="7" spans="1:17" s="65" customFormat="1" x14ac:dyDescent="0.45">
      <c r="A7" s="63" t="s">
        <v>45</v>
      </c>
      <c r="B7" s="63">
        <v>10748</v>
      </c>
      <c r="C7" s="63" t="s">
        <v>19</v>
      </c>
      <c r="D7" s="45">
        <v>2968386.1778259999</v>
      </c>
      <c r="E7" s="45">
        <v>801734.04677999998</v>
      </c>
      <c r="F7" s="46">
        <f t="shared" si="0"/>
        <v>3770120.2246059999</v>
      </c>
      <c r="G7" s="46">
        <f t="shared" si="1"/>
        <v>2166652.1310459999</v>
      </c>
      <c r="H7" s="45">
        <v>0</v>
      </c>
      <c r="I7" s="45">
        <v>0</v>
      </c>
      <c r="J7" s="46">
        <f t="shared" si="2"/>
        <v>0</v>
      </c>
      <c r="K7" s="46">
        <f t="shared" si="3"/>
        <v>0</v>
      </c>
      <c r="L7" s="45">
        <v>19736502</v>
      </c>
      <c r="M7" s="45">
        <v>24231401</v>
      </c>
      <c r="N7" s="46">
        <f t="shared" si="4"/>
        <v>-4494899</v>
      </c>
      <c r="O7" s="45">
        <v>516044</v>
      </c>
      <c r="P7" s="45">
        <v>926447</v>
      </c>
      <c r="Q7" s="46">
        <f t="shared" si="5"/>
        <v>-410403</v>
      </c>
    </row>
    <row r="8" spans="1:17" s="65" customFormat="1" x14ac:dyDescent="0.45">
      <c r="A8" s="63" t="s">
        <v>53</v>
      </c>
      <c r="B8" s="63">
        <v>10766</v>
      </c>
      <c r="C8" s="63" t="s">
        <v>19</v>
      </c>
      <c r="D8" s="45">
        <v>1736140.8155070001</v>
      </c>
      <c r="E8" s="45">
        <v>998704.42685399996</v>
      </c>
      <c r="F8" s="46">
        <f t="shared" si="0"/>
        <v>2734845.2423609998</v>
      </c>
      <c r="G8" s="46">
        <f t="shared" si="1"/>
        <v>737436.38865300012</v>
      </c>
      <c r="H8" s="45">
        <v>1352.0625990000001</v>
      </c>
      <c r="I8" s="45">
        <v>881218.53427800001</v>
      </c>
      <c r="J8" s="46">
        <f t="shared" si="2"/>
        <v>882570.59687700006</v>
      </c>
      <c r="K8" s="46">
        <f t="shared" si="3"/>
        <v>-879866.47167899995</v>
      </c>
      <c r="L8" s="45">
        <v>51356493</v>
      </c>
      <c r="M8" s="45">
        <v>62152712</v>
      </c>
      <c r="N8" s="46">
        <f t="shared" si="4"/>
        <v>-10796219</v>
      </c>
      <c r="O8" s="45">
        <v>2338500</v>
      </c>
      <c r="P8" s="45">
        <v>9025354</v>
      </c>
      <c r="Q8" s="46">
        <f t="shared" si="5"/>
        <v>-6686854</v>
      </c>
    </row>
    <row r="9" spans="1:17" s="65" customFormat="1" x14ac:dyDescent="0.45">
      <c r="A9" s="63" t="s">
        <v>59</v>
      </c>
      <c r="B9" s="63">
        <v>10765</v>
      </c>
      <c r="C9" s="63" t="s">
        <v>19</v>
      </c>
      <c r="D9" s="45">
        <v>8115794.4234950002</v>
      </c>
      <c r="E9" s="45">
        <v>1222363.7426690001</v>
      </c>
      <c r="F9" s="46">
        <f t="shared" si="0"/>
        <v>9338158.1661639996</v>
      </c>
      <c r="G9" s="46">
        <f t="shared" si="1"/>
        <v>6893430.6808259999</v>
      </c>
      <c r="H9" s="45">
        <v>206.15</v>
      </c>
      <c r="I9" s="45">
        <v>0</v>
      </c>
      <c r="J9" s="46">
        <f t="shared" si="2"/>
        <v>206.15</v>
      </c>
      <c r="K9" s="46">
        <f t="shared" si="3"/>
        <v>206.15</v>
      </c>
      <c r="L9" s="45">
        <v>200499371</v>
      </c>
      <c r="M9" s="45">
        <v>148819619</v>
      </c>
      <c r="N9" s="46">
        <f t="shared" si="4"/>
        <v>51679752</v>
      </c>
      <c r="O9" s="45">
        <v>28196634</v>
      </c>
      <c r="P9" s="45">
        <v>19438524</v>
      </c>
      <c r="Q9" s="46">
        <f t="shared" si="5"/>
        <v>8758110</v>
      </c>
    </row>
    <row r="10" spans="1:17" s="65" customFormat="1" x14ac:dyDescent="0.45">
      <c r="A10" s="63" t="s">
        <v>62</v>
      </c>
      <c r="B10" s="63">
        <v>10778</v>
      </c>
      <c r="C10" s="63" t="s">
        <v>19</v>
      </c>
      <c r="D10" s="45">
        <v>213805.411746</v>
      </c>
      <c r="E10" s="45">
        <v>26984.920303999999</v>
      </c>
      <c r="F10" s="46">
        <f t="shared" si="0"/>
        <v>240790.33205</v>
      </c>
      <c r="G10" s="46">
        <f t="shared" si="1"/>
        <v>186820.491442</v>
      </c>
      <c r="H10" s="45">
        <v>5.4165000000000001</v>
      </c>
      <c r="I10" s="45">
        <v>6.4874999999999998</v>
      </c>
      <c r="J10" s="46">
        <f t="shared" si="2"/>
        <v>11.904</v>
      </c>
      <c r="K10" s="46">
        <f t="shared" si="3"/>
        <v>-1.0709999999999997</v>
      </c>
      <c r="L10" s="45">
        <v>3038730</v>
      </c>
      <c r="M10" s="45">
        <v>2854574</v>
      </c>
      <c r="N10" s="46">
        <f t="shared" si="4"/>
        <v>184156</v>
      </c>
      <c r="O10" s="45">
        <v>32053</v>
      </c>
      <c r="P10" s="45">
        <v>138509</v>
      </c>
      <c r="Q10" s="46">
        <f t="shared" si="5"/>
        <v>-106456</v>
      </c>
    </row>
    <row r="11" spans="1:17" s="65" customFormat="1" x14ac:dyDescent="0.45">
      <c r="A11" s="63" t="s">
        <v>66</v>
      </c>
      <c r="B11" s="63">
        <v>10784</v>
      </c>
      <c r="C11" s="63" t="s">
        <v>19</v>
      </c>
      <c r="D11" s="45">
        <v>1702687.5265200001</v>
      </c>
      <c r="E11" s="45">
        <v>772945.84171800001</v>
      </c>
      <c r="F11" s="46">
        <f t="shared" si="0"/>
        <v>2475633.3682380002</v>
      </c>
      <c r="G11" s="46">
        <f t="shared" si="1"/>
        <v>929741.68480200006</v>
      </c>
      <c r="H11" s="45">
        <v>29728.035029999999</v>
      </c>
      <c r="I11" s="45">
        <v>50167.51784</v>
      </c>
      <c r="J11" s="46">
        <f t="shared" si="2"/>
        <v>79895.55287</v>
      </c>
      <c r="K11" s="46">
        <f t="shared" si="3"/>
        <v>-20439.482810000001</v>
      </c>
      <c r="L11" s="45">
        <v>25703732</v>
      </c>
      <c r="M11" s="45">
        <v>26339650</v>
      </c>
      <c r="N11" s="46">
        <f t="shared" si="4"/>
        <v>-635918</v>
      </c>
      <c r="O11" s="45">
        <v>1118952</v>
      </c>
      <c r="P11" s="45">
        <v>1651534</v>
      </c>
      <c r="Q11" s="46">
        <f t="shared" si="5"/>
        <v>-532582</v>
      </c>
    </row>
    <row r="12" spans="1:17" s="65" customFormat="1" x14ac:dyDescent="0.45">
      <c r="A12" s="63" t="s">
        <v>80</v>
      </c>
      <c r="B12" s="63">
        <v>10837</v>
      </c>
      <c r="C12" s="63" t="s">
        <v>19</v>
      </c>
      <c r="D12" s="45">
        <v>1113652.379651</v>
      </c>
      <c r="E12" s="45">
        <v>1158502.6848230001</v>
      </c>
      <c r="F12" s="46">
        <f t="shared" si="0"/>
        <v>2272155.0644740001</v>
      </c>
      <c r="G12" s="46">
        <f t="shared" si="1"/>
        <v>-44850.30517200008</v>
      </c>
      <c r="H12" s="45">
        <v>31481.66948</v>
      </c>
      <c r="I12" s="45">
        <v>1563.3295499999999</v>
      </c>
      <c r="J12" s="46">
        <f t="shared" si="2"/>
        <v>33044.999029999999</v>
      </c>
      <c r="K12" s="46">
        <f t="shared" si="3"/>
        <v>29918.339930000002</v>
      </c>
      <c r="L12" s="45">
        <v>78744</v>
      </c>
      <c r="M12" s="45">
        <v>16764129</v>
      </c>
      <c r="N12" s="46">
        <f t="shared" si="4"/>
        <v>-16685385</v>
      </c>
      <c r="O12" s="45">
        <v>4496</v>
      </c>
      <c r="P12" s="45">
        <v>341810</v>
      </c>
      <c r="Q12" s="46">
        <f t="shared" si="5"/>
        <v>-337314</v>
      </c>
    </row>
    <row r="13" spans="1:17" s="65" customFormat="1" x14ac:dyDescent="0.45">
      <c r="A13" s="63" t="s">
        <v>82</v>
      </c>
      <c r="B13" s="63">
        <v>10845</v>
      </c>
      <c r="C13" s="63" t="s">
        <v>19</v>
      </c>
      <c r="D13" s="45">
        <v>9688724.2501640003</v>
      </c>
      <c r="E13" s="45">
        <v>7968524.4599780003</v>
      </c>
      <c r="F13" s="46">
        <f t="shared" si="0"/>
        <v>17657248.710142002</v>
      </c>
      <c r="G13" s="46">
        <f t="shared" si="1"/>
        <v>1720199.7901860001</v>
      </c>
      <c r="H13" s="45">
        <v>827725.05211000005</v>
      </c>
      <c r="I13" s="45">
        <v>571275.34694099997</v>
      </c>
      <c r="J13" s="46">
        <f t="shared" si="2"/>
        <v>1399000.3990509999</v>
      </c>
      <c r="K13" s="46">
        <f t="shared" si="3"/>
        <v>256449.70516900008</v>
      </c>
      <c r="L13" s="45">
        <v>28501687</v>
      </c>
      <c r="M13" s="45">
        <v>20735757</v>
      </c>
      <c r="N13" s="46">
        <f t="shared" si="4"/>
        <v>7765930</v>
      </c>
      <c r="O13" s="45">
        <v>1536401</v>
      </c>
      <c r="P13" s="45">
        <v>1889538</v>
      </c>
      <c r="Q13" s="46">
        <f t="shared" si="5"/>
        <v>-353137</v>
      </c>
    </row>
    <row r="14" spans="1:17" s="65" customFormat="1" x14ac:dyDescent="0.45">
      <c r="A14" s="63" t="s">
        <v>96</v>
      </c>
      <c r="B14" s="63">
        <v>10883</v>
      </c>
      <c r="C14" s="63" t="s">
        <v>19</v>
      </c>
      <c r="D14" s="45">
        <v>16381088.111055</v>
      </c>
      <c r="E14" s="45">
        <v>5489675.4328340003</v>
      </c>
      <c r="F14" s="46">
        <f t="shared" si="0"/>
        <v>21870763.543889001</v>
      </c>
      <c r="G14" s="46">
        <f t="shared" si="1"/>
        <v>10891412.678220998</v>
      </c>
      <c r="H14" s="45">
        <v>0</v>
      </c>
      <c r="I14" s="45">
        <v>303410.82990999997</v>
      </c>
      <c r="J14" s="46">
        <f t="shared" si="2"/>
        <v>303410.82990999997</v>
      </c>
      <c r="K14" s="46">
        <f t="shared" si="3"/>
        <v>-303410.82990999997</v>
      </c>
      <c r="L14" s="45">
        <v>260812884</v>
      </c>
      <c r="M14" s="45">
        <v>222660021</v>
      </c>
      <c r="N14" s="46">
        <f t="shared" si="4"/>
        <v>38152863</v>
      </c>
      <c r="O14" s="45">
        <v>33391671</v>
      </c>
      <c r="P14" s="45">
        <v>21356703</v>
      </c>
      <c r="Q14" s="46">
        <f t="shared" si="5"/>
        <v>12034968</v>
      </c>
    </row>
    <row r="15" spans="1:17" s="65" customFormat="1" x14ac:dyDescent="0.45">
      <c r="A15" s="63" t="s">
        <v>102</v>
      </c>
      <c r="B15" s="63">
        <v>10895</v>
      </c>
      <c r="C15" s="63" t="s">
        <v>19</v>
      </c>
      <c r="D15" s="45">
        <v>136953.97747099999</v>
      </c>
      <c r="E15" s="45">
        <v>190592.505535</v>
      </c>
      <c r="F15" s="46">
        <f t="shared" si="0"/>
        <v>327546.48300599999</v>
      </c>
      <c r="G15" s="46">
        <f t="shared" si="1"/>
        <v>-53638.528064000013</v>
      </c>
      <c r="H15" s="45">
        <v>0</v>
      </c>
      <c r="I15" s="45">
        <v>0</v>
      </c>
      <c r="J15" s="46">
        <f t="shared" si="2"/>
        <v>0</v>
      </c>
      <c r="K15" s="46">
        <f t="shared" si="3"/>
        <v>0</v>
      </c>
      <c r="L15" s="45">
        <v>453526</v>
      </c>
      <c r="M15" s="45">
        <v>2425281</v>
      </c>
      <c r="N15" s="46">
        <f t="shared" si="4"/>
        <v>-1971755</v>
      </c>
      <c r="O15" s="45">
        <v>4246</v>
      </c>
      <c r="P15" s="45">
        <v>72776</v>
      </c>
      <c r="Q15" s="46">
        <f t="shared" si="5"/>
        <v>-68530</v>
      </c>
    </row>
    <row r="16" spans="1:17" s="65" customFormat="1" x14ac:dyDescent="0.45">
      <c r="A16" s="63" t="s">
        <v>106</v>
      </c>
      <c r="B16" s="63">
        <v>10911</v>
      </c>
      <c r="C16" s="63" t="s">
        <v>19</v>
      </c>
      <c r="D16" s="45">
        <v>2614133.6397520001</v>
      </c>
      <c r="E16" s="45">
        <v>6477311.5694800001</v>
      </c>
      <c r="F16" s="46">
        <f t="shared" si="0"/>
        <v>9091445.2092320006</v>
      </c>
      <c r="G16" s="46">
        <f t="shared" si="1"/>
        <v>-3863177.929728</v>
      </c>
      <c r="H16" s="45">
        <v>0</v>
      </c>
      <c r="I16" s="45">
        <v>0</v>
      </c>
      <c r="J16" s="46">
        <f t="shared" si="2"/>
        <v>0</v>
      </c>
      <c r="K16" s="46">
        <f t="shared" si="3"/>
        <v>0</v>
      </c>
      <c r="L16" s="45">
        <v>48141785</v>
      </c>
      <c r="M16" s="45">
        <v>69389230</v>
      </c>
      <c r="N16" s="46">
        <f t="shared" si="4"/>
        <v>-21247445</v>
      </c>
      <c r="O16" s="45">
        <v>3718934</v>
      </c>
      <c r="P16" s="45">
        <v>6408921</v>
      </c>
      <c r="Q16" s="46">
        <f t="shared" si="5"/>
        <v>-2689987</v>
      </c>
    </row>
    <row r="17" spans="1:17" s="65" customFormat="1" x14ac:dyDescent="0.45">
      <c r="A17" s="63" t="s">
        <v>108</v>
      </c>
      <c r="B17" s="63">
        <v>10919</v>
      </c>
      <c r="C17" s="63" t="s">
        <v>19</v>
      </c>
      <c r="D17" s="45">
        <v>27144003.289893001</v>
      </c>
      <c r="E17" s="45">
        <v>15401905.009799</v>
      </c>
      <c r="F17" s="46">
        <f t="shared" si="0"/>
        <v>42545908.299692005</v>
      </c>
      <c r="G17" s="46">
        <f t="shared" si="1"/>
        <v>11742098.280094001</v>
      </c>
      <c r="H17" s="45">
        <v>1038943.041131</v>
      </c>
      <c r="I17" s="45">
        <v>1959132.8467639999</v>
      </c>
      <c r="J17" s="46">
        <f t="shared" si="2"/>
        <v>2998075.8878950002</v>
      </c>
      <c r="K17" s="46">
        <f t="shared" si="3"/>
        <v>-920189.80563299987</v>
      </c>
      <c r="L17" s="45">
        <v>632740768</v>
      </c>
      <c r="M17" s="45">
        <v>478487650</v>
      </c>
      <c r="N17" s="46">
        <f t="shared" si="4"/>
        <v>154253118</v>
      </c>
      <c r="O17" s="45">
        <v>46094459</v>
      </c>
      <c r="P17" s="45">
        <v>46018706</v>
      </c>
      <c r="Q17" s="46">
        <f t="shared" si="5"/>
        <v>75753</v>
      </c>
    </row>
    <row r="18" spans="1:17" s="65" customFormat="1" x14ac:dyDescent="0.45">
      <c r="A18" s="63" t="s">
        <v>110</v>
      </c>
      <c r="B18" s="63">
        <v>10923</v>
      </c>
      <c r="C18" s="63" t="s">
        <v>19</v>
      </c>
      <c r="D18" s="45">
        <v>279450.412908</v>
      </c>
      <c r="E18" s="45">
        <v>97770.037933</v>
      </c>
      <c r="F18" s="46">
        <f t="shared" si="0"/>
        <v>377220.45084100001</v>
      </c>
      <c r="G18" s="46">
        <f t="shared" si="1"/>
        <v>181680.37497499998</v>
      </c>
      <c r="H18" s="45">
        <v>0</v>
      </c>
      <c r="I18" s="45">
        <v>0</v>
      </c>
      <c r="J18" s="46">
        <f t="shared" si="2"/>
        <v>0</v>
      </c>
      <c r="K18" s="46">
        <f t="shared" si="3"/>
        <v>0</v>
      </c>
      <c r="L18" s="45">
        <v>1711209</v>
      </c>
      <c r="M18" s="45">
        <v>2067073</v>
      </c>
      <c r="N18" s="46">
        <f t="shared" si="4"/>
        <v>-355864</v>
      </c>
      <c r="O18" s="45">
        <v>140941</v>
      </c>
      <c r="P18" s="45">
        <v>161532</v>
      </c>
      <c r="Q18" s="46">
        <f t="shared" si="5"/>
        <v>-20591</v>
      </c>
    </row>
    <row r="19" spans="1:17" s="65" customFormat="1" x14ac:dyDescent="0.45">
      <c r="A19" s="63" t="s">
        <v>112</v>
      </c>
      <c r="B19" s="63">
        <v>10920</v>
      </c>
      <c r="C19" s="63" t="s">
        <v>19</v>
      </c>
      <c r="D19" s="45">
        <v>559627.38237400004</v>
      </c>
      <c r="E19" s="45">
        <v>156898.64272100001</v>
      </c>
      <c r="F19" s="46">
        <f t="shared" si="0"/>
        <v>716526.02509500005</v>
      </c>
      <c r="G19" s="46">
        <f t="shared" si="1"/>
        <v>402728.73965300003</v>
      </c>
      <c r="H19" s="45">
        <v>0</v>
      </c>
      <c r="I19" s="45">
        <v>0</v>
      </c>
      <c r="J19" s="46">
        <f t="shared" si="2"/>
        <v>0</v>
      </c>
      <c r="K19" s="46">
        <f t="shared" si="3"/>
        <v>0</v>
      </c>
      <c r="L19" s="45">
        <v>1307100</v>
      </c>
      <c r="M19" s="45">
        <v>1058605</v>
      </c>
      <c r="N19" s="46">
        <f t="shared" si="4"/>
        <v>248495</v>
      </c>
      <c r="O19" s="45">
        <v>0</v>
      </c>
      <c r="P19" s="45">
        <v>0</v>
      </c>
      <c r="Q19" s="46">
        <f t="shared" si="5"/>
        <v>0</v>
      </c>
    </row>
    <row r="20" spans="1:17" s="65" customFormat="1" x14ac:dyDescent="0.45">
      <c r="A20" s="63" t="s">
        <v>114</v>
      </c>
      <c r="B20" s="63">
        <v>10915</v>
      </c>
      <c r="C20" s="63" t="s">
        <v>19</v>
      </c>
      <c r="D20" s="45">
        <v>9063407.4722540006</v>
      </c>
      <c r="E20" s="45">
        <v>7198824.1335960003</v>
      </c>
      <c r="F20" s="46">
        <f t="shared" si="0"/>
        <v>16262231.60585</v>
      </c>
      <c r="G20" s="46">
        <f t="shared" si="1"/>
        <v>1864583.3386580003</v>
      </c>
      <c r="H20" s="45">
        <v>0</v>
      </c>
      <c r="I20" s="45">
        <v>927880.96950200002</v>
      </c>
      <c r="J20" s="46">
        <f t="shared" si="2"/>
        <v>927880.96950200002</v>
      </c>
      <c r="K20" s="46">
        <f t="shared" si="3"/>
        <v>-927880.96950200002</v>
      </c>
      <c r="L20" s="45">
        <v>12137542</v>
      </c>
      <c r="M20" s="45">
        <v>23787130</v>
      </c>
      <c r="N20" s="46">
        <f t="shared" si="4"/>
        <v>-11649588</v>
      </c>
      <c r="O20" s="45">
        <v>14151</v>
      </c>
      <c r="P20" s="45">
        <v>2741190</v>
      </c>
      <c r="Q20" s="46">
        <f t="shared" si="5"/>
        <v>-2727039</v>
      </c>
    </row>
    <row r="21" spans="1:17" s="65" customFormat="1" x14ac:dyDescent="0.45">
      <c r="A21" s="63" t="s">
        <v>116</v>
      </c>
      <c r="B21" s="63">
        <v>10929</v>
      </c>
      <c r="C21" s="63" t="s">
        <v>19</v>
      </c>
      <c r="D21" s="45">
        <v>247588.977679</v>
      </c>
      <c r="E21" s="45">
        <v>37664.908252000001</v>
      </c>
      <c r="F21" s="46">
        <f t="shared" si="0"/>
        <v>285253.885931</v>
      </c>
      <c r="G21" s="46">
        <f t="shared" si="1"/>
        <v>209924.06942700001</v>
      </c>
      <c r="H21" s="45">
        <v>11227.82733</v>
      </c>
      <c r="I21" s="45">
        <v>6.4874999999999998</v>
      </c>
      <c r="J21" s="46">
        <f t="shared" si="2"/>
        <v>11234.314829999999</v>
      </c>
      <c r="K21" s="46">
        <f t="shared" si="3"/>
        <v>11221.339830000001</v>
      </c>
      <c r="L21" s="45">
        <v>4220481</v>
      </c>
      <c r="M21" s="45">
        <v>4569386</v>
      </c>
      <c r="N21" s="46">
        <f t="shared" si="4"/>
        <v>-348905</v>
      </c>
      <c r="O21" s="45">
        <v>153499</v>
      </c>
      <c r="P21" s="45">
        <v>425706</v>
      </c>
      <c r="Q21" s="46">
        <f t="shared" si="5"/>
        <v>-272207</v>
      </c>
    </row>
    <row r="22" spans="1:17" s="65" customFormat="1" x14ac:dyDescent="0.45">
      <c r="A22" s="63" t="s">
        <v>120</v>
      </c>
      <c r="B22" s="63">
        <v>11008</v>
      </c>
      <c r="C22" s="63" t="s">
        <v>19</v>
      </c>
      <c r="D22" s="45">
        <v>7777346.1369460002</v>
      </c>
      <c r="E22" s="45">
        <v>3048973.5246359999</v>
      </c>
      <c r="F22" s="46">
        <f t="shared" si="0"/>
        <v>10826319.661582001</v>
      </c>
      <c r="G22" s="46">
        <f t="shared" si="1"/>
        <v>4728372.6123099998</v>
      </c>
      <c r="H22" s="45">
        <v>316148.92297999997</v>
      </c>
      <c r="I22" s="45">
        <v>395022.11272400001</v>
      </c>
      <c r="J22" s="46">
        <f t="shared" si="2"/>
        <v>711171.03570399992</v>
      </c>
      <c r="K22" s="46">
        <f t="shared" si="3"/>
        <v>-78873.189744000032</v>
      </c>
      <c r="L22" s="45">
        <v>73697870</v>
      </c>
      <c r="M22" s="45">
        <v>77333260</v>
      </c>
      <c r="N22" s="46">
        <f t="shared" si="4"/>
        <v>-3635390</v>
      </c>
      <c r="O22" s="45">
        <v>5519236</v>
      </c>
      <c r="P22" s="45">
        <v>8244690</v>
      </c>
      <c r="Q22" s="46">
        <f t="shared" si="5"/>
        <v>-2725454</v>
      </c>
    </row>
    <row r="23" spans="1:17" s="65" customFormat="1" x14ac:dyDescent="0.45">
      <c r="A23" s="63" t="s">
        <v>122</v>
      </c>
      <c r="B23" s="63">
        <v>11014</v>
      </c>
      <c r="C23" s="63" t="s">
        <v>19</v>
      </c>
      <c r="D23" s="45">
        <v>94374.347599999994</v>
      </c>
      <c r="E23" s="45">
        <v>215711.60856299999</v>
      </c>
      <c r="F23" s="46">
        <f t="shared" si="0"/>
        <v>310085.95616299997</v>
      </c>
      <c r="G23" s="46">
        <f t="shared" si="1"/>
        <v>-121337.26096299999</v>
      </c>
      <c r="H23" s="45">
        <v>2169.1156030000002</v>
      </c>
      <c r="I23" s="45">
        <v>0</v>
      </c>
      <c r="J23" s="46">
        <f t="shared" si="2"/>
        <v>2169.1156030000002</v>
      </c>
      <c r="K23" s="46">
        <f t="shared" si="3"/>
        <v>2169.1156030000002</v>
      </c>
      <c r="L23" s="45">
        <v>161101</v>
      </c>
      <c r="M23" s="45">
        <v>2646352</v>
      </c>
      <c r="N23" s="46">
        <f t="shared" si="4"/>
        <v>-2485251</v>
      </c>
      <c r="O23" s="45">
        <v>3897</v>
      </c>
      <c r="P23" s="45">
        <v>90906</v>
      </c>
      <c r="Q23" s="46">
        <f t="shared" si="5"/>
        <v>-87009</v>
      </c>
    </row>
    <row r="24" spans="1:17" s="65" customFormat="1" x14ac:dyDescent="0.45">
      <c r="A24" s="63" t="s">
        <v>124</v>
      </c>
      <c r="B24" s="63">
        <v>11049</v>
      </c>
      <c r="C24" s="63" t="s">
        <v>19</v>
      </c>
      <c r="D24" s="45">
        <v>3509629.6655040001</v>
      </c>
      <c r="E24" s="45">
        <v>1156470.4936319999</v>
      </c>
      <c r="F24" s="46">
        <f t="shared" si="0"/>
        <v>4666100.1591360001</v>
      </c>
      <c r="G24" s="46">
        <f t="shared" si="1"/>
        <v>2353159.1718720002</v>
      </c>
      <c r="H24" s="45">
        <v>41710.038780000003</v>
      </c>
      <c r="I24" s="45">
        <v>65232.746090000001</v>
      </c>
      <c r="J24" s="46">
        <f t="shared" si="2"/>
        <v>106942.78487</v>
      </c>
      <c r="K24" s="46">
        <f t="shared" si="3"/>
        <v>-23522.707309999998</v>
      </c>
      <c r="L24" s="45">
        <v>73889722</v>
      </c>
      <c r="M24" s="45">
        <v>59980654</v>
      </c>
      <c r="N24" s="46">
        <f t="shared" si="4"/>
        <v>13909068</v>
      </c>
      <c r="O24" s="45">
        <v>6015997</v>
      </c>
      <c r="P24" s="45">
        <v>6086268</v>
      </c>
      <c r="Q24" s="46">
        <f t="shared" si="5"/>
        <v>-70271</v>
      </c>
    </row>
    <row r="25" spans="1:17" s="65" customFormat="1" x14ac:dyDescent="0.45">
      <c r="A25" s="63" t="s">
        <v>128</v>
      </c>
      <c r="B25" s="63">
        <v>11075</v>
      </c>
      <c r="C25" s="63" t="s">
        <v>19</v>
      </c>
      <c r="D25" s="45">
        <v>3740582.802588</v>
      </c>
      <c r="E25" s="45">
        <v>1011033.088706</v>
      </c>
      <c r="F25" s="46">
        <f t="shared" si="0"/>
        <v>4751615.8912939997</v>
      </c>
      <c r="G25" s="46">
        <f t="shared" si="1"/>
        <v>2729549.7138820002</v>
      </c>
      <c r="H25" s="45">
        <v>42122.191545000001</v>
      </c>
      <c r="I25" s="45">
        <v>0</v>
      </c>
      <c r="J25" s="46">
        <f t="shared" si="2"/>
        <v>42122.191545000001</v>
      </c>
      <c r="K25" s="46">
        <f t="shared" si="3"/>
        <v>42122.191545000001</v>
      </c>
      <c r="L25" s="45">
        <v>63064559</v>
      </c>
      <c r="M25" s="45">
        <v>70594932</v>
      </c>
      <c r="N25" s="46">
        <f t="shared" si="4"/>
        <v>-7530373</v>
      </c>
      <c r="O25" s="45">
        <v>2960462</v>
      </c>
      <c r="P25" s="45">
        <v>5303497</v>
      </c>
      <c r="Q25" s="46">
        <f t="shared" si="5"/>
        <v>-2343035</v>
      </c>
    </row>
    <row r="26" spans="1:17" s="65" customFormat="1" x14ac:dyDescent="0.45">
      <c r="A26" s="63" t="s">
        <v>135</v>
      </c>
      <c r="B26" s="63">
        <v>11090</v>
      </c>
      <c r="C26" s="63" t="s">
        <v>19</v>
      </c>
      <c r="D26" s="45">
        <v>3768681.0157420002</v>
      </c>
      <c r="E26" s="45">
        <v>1663390.96004</v>
      </c>
      <c r="F26" s="46">
        <f t="shared" si="0"/>
        <v>5432071.9757820005</v>
      </c>
      <c r="G26" s="46">
        <f t="shared" si="1"/>
        <v>2105290.0557019999</v>
      </c>
      <c r="H26" s="45">
        <v>0</v>
      </c>
      <c r="I26" s="45">
        <v>147041.71122500001</v>
      </c>
      <c r="J26" s="46">
        <f t="shared" si="2"/>
        <v>147041.71122500001</v>
      </c>
      <c r="K26" s="46">
        <f t="shared" si="3"/>
        <v>-147041.71122500001</v>
      </c>
      <c r="L26" s="45">
        <v>46719888</v>
      </c>
      <c r="M26" s="45">
        <v>57378663</v>
      </c>
      <c r="N26" s="46">
        <f t="shared" si="4"/>
        <v>-10658775</v>
      </c>
      <c r="O26" s="45">
        <v>1156228</v>
      </c>
      <c r="P26" s="45">
        <v>3407080</v>
      </c>
      <c r="Q26" s="46">
        <f t="shared" si="5"/>
        <v>-2250852</v>
      </c>
    </row>
    <row r="27" spans="1:17" s="65" customFormat="1" x14ac:dyDescent="0.45">
      <c r="A27" s="63" t="s">
        <v>139</v>
      </c>
      <c r="B27" s="63">
        <v>11098</v>
      </c>
      <c r="C27" s="63" t="s">
        <v>19</v>
      </c>
      <c r="D27" s="45">
        <v>45359678.890805997</v>
      </c>
      <c r="E27" s="45">
        <v>3663483.4824780002</v>
      </c>
      <c r="F27" s="46">
        <f t="shared" si="0"/>
        <v>49023162.373283997</v>
      </c>
      <c r="G27" s="46">
        <f t="shared" si="1"/>
        <v>41696195.408327997</v>
      </c>
      <c r="H27" s="45">
        <v>173378.30517000001</v>
      </c>
      <c r="I27" s="45">
        <v>71547.667879999994</v>
      </c>
      <c r="J27" s="46">
        <f t="shared" si="2"/>
        <v>244925.97305</v>
      </c>
      <c r="K27" s="46">
        <f t="shared" si="3"/>
        <v>101830.63729000001</v>
      </c>
      <c r="L27" s="45">
        <v>747988375</v>
      </c>
      <c r="M27" s="45">
        <v>537435987</v>
      </c>
      <c r="N27" s="46">
        <f t="shared" si="4"/>
        <v>210552388</v>
      </c>
      <c r="O27" s="45">
        <v>67279120</v>
      </c>
      <c r="P27" s="45">
        <v>51559203</v>
      </c>
      <c r="Q27" s="46">
        <f t="shared" si="5"/>
        <v>15719917</v>
      </c>
    </row>
    <row r="28" spans="1:17" s="65" customFormat="1" x14ac:dyDescent="0.45">
      <c r="A28" s="63" t="s">
        <v>149</v>
      </c>
      <c r="B28" s="63">
        <v>11142</v>
      </c>
      <c r="C28" s="63" t="s">
        <v>19</v>
      </c>
      <c r="D28" s="45">
        <v>12865288.87569</v>
      </c>
      <c r="E28" s="45">
        <v>3945172.1216830001</v>
      </c>
      <c r="F28" s="46">
        <f t="shared" si="0"/>
        <v>16810460.997373</v>
      </c>
      <c r="G28" s="46">
        <f t="shared" si="1"/>
        <v>8920116.7540070005</v>
      </c>
      <c r="H28" s="45">
        <v>858827.01531000005</v>
      </c>
      <c r="I28" s="45">
        <v>542290.63035200001</v>
      </c>
      <c r="J28" s="46">
        <f t="shared" si="2"/>
        <v>1401117.6456619999</v>
      </c>
      <c r="K28" s="46">
        <f t="shared" si="3"/>
        <v>316536.38495800004</v>
      </c>
      <c r="L28" s="45">
        <v>45853185</v>
      </c>
      <c r="M28" s="45">
        <v>52681907</v>
      </c>
      <c r="N28" s="46">
        <f t="shared" si="4"/>
        <v>-6828722</v>
      </c>
      <c r="O28" s="45">
        <v>3163709</v>
      </c>
      <c r="P28" s="45">
        <v>7075978</v>
      </c>
      <c r="Q28" s="46">
        <f t="shared" si="5"/>
        <v>-3912269</v>
      </c>
    </row>
    <row r="29" spans="1:17" s="65" customFormat="1" x14ac:dyDescent="0.45">
      <c r="A29" s="63" t="s">
        <v>151</v>
      </c>
      <c r="B29" s="63">
        <v>11145</v>
      </c>
      <c r="C29" s="63" t="s">
        <v>19</v>
      </c>
      <c r="D29" s="45">
        <v>9019671.1179779992</v>
      </c>
      <c r="E29" s="45">
        <v>2139284.2084599999</v>
      </c>
      <c r="F29" s="46">
        <f t="shared" si="0"/>
        <v>11158955.326437999</v>
      </c>
      <c r="G29" s="46">
        <f t="shared" si="1"/>
        <v>6880386.9095179997</v>
      </c>
      <c r="H29" s="45">
        <v>123038.38677</v>
      </c>
      <c r="I29" s="45">
        <v>1107745.2120670001</v>
      </c>
      <c r="J29" s="46">
        <f t="shared" si="2"/>
        <v>1230783.5988370001</v>
      </c>
      <c r="K29" s="46">
        <f t="shared" si="3"/>
        <v>-984706.82529700012</v>
      </c>
      <c r="L29" s="45">
        <v>194460576</v>
      </c>
      <c r="M29" s="45">
        <v>144674668</v>
      </c>
      <c r="N29" s="46">
        <f t="shared" si="4"/>
        <v>49785908</v>
      </c>
      <c r="O29" s="45">
        <v>23129711</v>
      </c>
      <c r="P29" s="45">
        <v>23073732</v>
      </c>
      <c r="Q29" s="46">
        <f t="shared" si="5"/>
        <v>55979</v>
      </c>
    </row>
    <row r="30" spans="1:17" s="65" customFormat="1" x14ac:dyDescent="0.45">
      <c r="A30" s="63" t="s">
        <v>153</v>
      </c>
      <c r="B30" s="63">
        <v>11148</v>
      </c>
      <c r="C30" s="63" t="s">
        <v>19</v>
      </c>
      <c r="D30" s="45">
        <v>203465.53904100001</v>
      </c>
      <c r="E30" s="45">
        <v>118906.52370400001</v>
      </c>
      <c r="F30" s="46">
        <f t="shared" si="0"/>
        <v>322372.062745</v>
      </c>
      <c r="G30" s="46">
        <f t="shared" si="1"/>
        <v>84559.015337000004</v>
      </c>
      <c r="H30" s="45">
        <v>42940.058689999998</v>
      </c>
      <c r="I30" s="45">
        <v>52003.499456999998</v>
      </c>
      <c r="J30" s="46">
        <f t="shared" si="2"/>
        <v>94943.558147000003</v>
      </c>
      <c r="K30" s="46">
        <f t="shared" si="3"/>
        <v>-9063.4407670000001</v>
      </c>
      <c r="L30" s="45">
        <v>739971</v>
      </c>
      <c r="M30" s="45">
        <v>937549</v>
      </c>
      <c r="N30" s="46">
        <f t="shared" si="4"/>
        <v>-197578</v>
      </c>
      <c r="O30" s="45">
        <v>1414</v>
      </c>
      <c r="P30" s="45">
        <v>170097</v>
      </c>
      <c r="Q30" s="46">
        <f t="shared" si="5"/>
        <v>-168683</v>
      </c>
    </row>
    <row r="31" spans="1:17" s="65" customFormat="1" x14ac:dyDescent="0.45">
      <c r="A31" s="63" t="s">
        <v>159</v>
      </c>
      <c r="B31" s="63">
        <v>11158</v>
      </c>
      <c r="C31" s="63" t="s">
        <v>19</v>
      </c>
      <c r="D31" s="45">
        <v>1130630.2198379999</v>
      </c>
      <c r="E31" s="45">
        <v>375522.40560900001</v>
      </c>
      <c r="F31" s="46">
        <f t="shared" si="0"/>
        <v>1506152.6254469999</v>
      </c>
      <c r="G31" s="46">
        <f t="shared" si="1"/>
        <v>755107.81422899989</v>
      </c>
      <c r="H31" s="45">
        <v>0</v>
      </c>
      <c r="I31" s="45">
        <v>608.703485</v>
      </c>
      <c r="J31" s="46">
        <f t="shared" si="2"/>
        <v>608.703485</v>
      </c>
      <c r="K31" s="46">
        <f t="shared" si="3"/>
        <v>-608.703485</v>
      </c>
      <c r="L31" s="45">
        <v>13169647</v>
      </c>
      <c r="M31" s="45">
        <v>7157483</v>
      </c>
      <c r="N31" s="46">
        <f t="shared" si="4"/>
        <v>6012164</v>
      </c>
      <c r="O31" s="45">
        <v>711959</v>
      </c>
      <c r="P31" s="45">
        <v>580550</v>
      </c>
      <c r="Q31" s="46">
        <f t="shared" si="5"/>
        <v>131409</v>
      </c>
    </row>
    <row r="32" spans="1:17" s="65" customFormat="1" x14ac:dyDescent="0.45">
      <c r="A32" s="63" t="s">
        <v>163</v>
      </c>
      <c r="B32" s="63">
        <v>11161</v>
      </c>
      <c r="C32" s="63" t="s">
        <v>19</v>
      </c>
      <c r="D32" s="45">
        <v>2823752.5811009998</v>
      </c>
      <c r="E32" s="45">
        <v>159714.984092</v>
      </c>
      <c r="F32" s="46">
        <f t="shared" si="0"/>
        <v>2983467.5651929998</v>
      </c>
      <c r="G32" s="46">
        <f t="shared" si="1"/>
        <v>2664037.5970089999</v>
      </c>
      <c r="H32" s="45">
        <v>446141.32935999997</v>
      </c>
      <c r="I32" s="45">
        <v>6.4874999999999998</v>
      </c>
      <c r="J32" s="46">
        <f t="shared" si="2"/>
        <v>446147.81685999996</v>
      </c>
      <c r="K32" s="46">
        <f t="shared" si="3"/>
        <v>446134.84185999999</v>
      </c>
      <c r="L32" s="45">
        <v>9041552</v>
      </c>
      <c r="M32" s="45">
        <v>7931960</v>
      </c>
      <c r="N32" s="46">
        <f t="shared" si="4"/>
        <v>1109592</v>
      </c>
      <c r="O32" s="45">
        <v>3024610</v>
      </c>
      <c r="P32" s="45">
        <v>2512184</v>
      </c>
      <c r="Q32" s="46">
        <f t="shared" si="5"/>
        <v>512426</v>
      </c>
    </row>
    <row r="33" spans="1:17" s="65" customFormat="1" x14ac:dyDescent="0.45">
      <c r="A33" s="63" t="s">
        <v>165</v>
      </c>
      <c r="B33" s="63">
        <v>11168</v>
      </c>
      <c r="C33" s="63" t="s">
        <v>19</v>
      </c>
      <c r="D33" s="45">
        <v>630125.56495399994</v>
      </c>
      <c r="E33" s="45">
        <v>968041.50584700005</v>
      </c>
      <c r="F33" s="46">
        <f t="shared" si="0"/>
        <v>1598167.0708010001</v>
      </c>
      <c r="G33" s="46">
        <f t="shared" si="1"/>
        <v>-337915.94089300011</v>
      </c>
      <c r="H33" s="45">
        <v>19368.858830000001</v>
      </c>
      <c r="I33" s="45">
        <v>0</v>
      </c>
      <c r="J33" s="46">
        <f t="shared" si="2"/>
        <v>19368.858830000001</v>
      </c>
      <c r="K33" s="46">
        <f t="shared" si="3"/>
        <v>19368.858830000001</v>
      </c>
      <c r="L33" s="45">
        <v>2908322</v>
      </c>
      <c r="M33" s="45">
        <v>13875613</v>
      </c>
      <c r="N33" s="46">
        <f t="shared" si="4"/>
        <v>-10967291</v>
      </c>
      <c r="O33" s="45">
        <v>8080</v>
      </c>
      <c r="P33" s="45">
        <v>35396</v>
      </c>
      <c r="Q33" s="46">
        <f t="shared" si="5"/>
        <v>-27316</v>
      </c>
    </row>
    <row r="34" spans="1:17" s="65" customFormat="1" x14ac:dyDescent="0.45">
      <c r="A34" s="63" t="s">
        <v>182</v>
      </c>
      <c r="B34" s="63">
        <v>11198</v>
      </c>
      <c r="C34" s="63" t="s">
        <v>19</v>
      </c>
      <c r="D34" s="45">
        <v>27791.861002000001</v>
      </c>
      <c r="E34" s="45">
        <v>22749.894726999999</v>
      </c>
      <c r="F34" s="46">
        <f t="shared" si="0"/>
        <v>50541.755728999997</v>
      </c>
      <c r="G34" s="46">
        <f t="shared" si="1"/>
        <v>5041.9662750000025</v>
      </c>
      <c r="H34" s="45">
        <v>5.4165000000000001</v>
      </c>
      <c r="I34" s="45">
        <v>0</v>
      </c>
      <c r="J34" s="46">
        <f t="shared" si="2"/>
        <v>5.4165000000000001</v>
      </c>
      <c r="K34" s="46">
        <f t="shared" si="3"/>
        <v>5.4165000000000001</v>
      </c>
      <c r="L34" s="45">
        <v>1</v>
      </c>
      <c r="M34" s="45">
        <v>3</v>
      </c>
      <c r="N34" s="46">
        <f t="shared" si="4"/>
        <v>-2</v>
      </c>
      <c r="O34" s="45">
        <v>0</v>
      </c>
      <c r="P34" s="45">
        <v>0</v>
      </c>
      <c r="Q34" s="46">
        <f t="shared" si="5"/>
        <v>0</v>
      </c>
    </row>
    <row r="35" spans="1:17" s="65" customFormat="1" x14ac:dyDescent="0.45">
      <c r="A35" s="63" t="s">
        <v>188</v>
      </c>
      <c r="B35" s="63">
        <v>11217</v>
      </c>
      <c r="C35" s="63" t="s">
        <v>19</v>
      </c>
      <c r="D35" s="45">
        <v>1722878.3618280001</v>
      </c>
      <c r="E35" s="45">
        <v>548390.061185</v>
      </c>
      <c r="F35" s="46">
        <f t="shared" si="0"/>
        <v>2271268.4230129998</v>
      </c>
      <c r="G35" s="46">
        <f t="shared" si="1"/>
        <v>1174488.3006430001</v>
      </c>
      <c r="H35" s="45">
        <v>2998.7095199999999</v>
      </c>
      <c r="I35" s="45">
        <v>2641.60815</v>
      </c>
      <c r="J35" s="46">
        <f t="shared" si="2"/>
        <v>5640.3176700000004</v>
      </c>
      <c r="K35" s="46">
        <f t="shared" si="3"/>
        <v>357.10136999999986</v>
      </c>
      <c r="L35" s="45">
        <v>32352963</v>
      </c>
      <c r="M35" s="45">
        <v>32221175</v>
      </c>
      <c r="N35" s="46">
        <f t="shared" si="4"/>
        <v>131788</v>
      </c>
      <c r="O35" s="45">
        <v>3953265</v>
      </c>
      <c r="P35" s="45">
        <v>4471353</v>
      </c>
      <c r="Q35" s="46">
        <f t="shared" si="5"/>
        <v>-518088</v>
      </c>
    </row>
    <row r="36" spans="1:17" s="65" customFormat="1" x14ac:dyDescent="0.45">
      <c r="A36" s="63" t="s">
        <v>198</v>
      </c>
      <c r="B36" s="63">
        <v>11256</v>
      </c>
      <c r="C36" s="63" t="s">
        <v>19</v>
      </c>
      <c r="D36" s="45">
        <v>10159.194517</v>
      </c>
      <c r="E36" s="45">
        <v>5231.877356</v>
      </c>
      <c r="F36" s="46">
        <f t="shared" si="0"/>
        <v>15391.071873000001</v>
      </c>
      <c r="G36" s="46">
        <f t="shared" si="1"/>
        <v>4927.3171609999999</v>
      </c>
      <c r="H36" s="45">
        <v>0</v>
      </c>
      <c r="I36" s="45">
        <v>1052</v>
      </c>
      <c r="J36" s="46">
        <f t="shared" si="2"/>
        <v>1052</v>
      </c>
      <c r="K36" s="46">
        <f t="shared" si="3"/>
        <v>-1052</v>
      </c>
      <c r="L36" s="45">
        <v>32841</v>
      </c>
      <c r="M36" s="45">
        <v>6216</v>
      </c>
      <c r="N36" s="46">
        <f t="shared" si="4"/>
        <v>26625</v>
      </c>
      <c r="O36" s="45">
        <v>1999</v>
      </c>
      <c r="P36" s="45">
        <v>0</v>
      </c>
      <c r="Q36" s="46">
        <f t="shared" si="5"/>
        <v>1999</v>
      </c>
    </row>
    <row r="37" spans="1:17" s="65" customFormat="1" x14ac:dyDescent="0.45">
      <c r="A37" s="63" t="s">
        <v>207</v>
      </c>
      <c r="B37" s="63">
        <v>11277</v>
      </c>
      <c r="C37" s="63" t="s">
        <v>19</v>
      </c>
      <c r="D37" s="45">
        <v>10803996.569</v>
      </c>
      <c r="E37" s="45">
        <v>549450.820787</v>
      </c>
      <c r="F37" s="46">
        <f t="shared" si="0"/>
        <v>11353447.389787</v>
      </c>
      <c r="G37" s="46">
        <f t="shared" si="1"/>
        <v>10254545.748213001</v>
      </c>
      <c r="H37" s="45">
        <v>47929.356540000001</v>
      </c>
      <c r="I37" s="45">
        <v>102744.73106999999</v>
      </c>
      <c r="J37" s="46">
        <f t="shared" si="2"/>
        <v>150674.08760999999</v>
      </c>
      <c r="K37" s="46">
        <f t="shared" si="3"/>
        <v>-54815.374529999994</v>
      </c>
      <c r="L37" s="45">
        <v>183016177</v>
      </c>
      <c r="M37" s="45">
        <v>21711361</v>
      </c>
      <c r="N37" s="46">
        <f t="shared" si="4"/>
        <v>161304816</v>
      </c>
      <c r="O37" s="45">
        <v>183016177</v>
      </c>
      <c r="P37" s="45">
        <v>21711361</v>
      </c>
      <c r="Q37" s="46">
        <f t="shared" si="5"/>
        <v>161304816</v>
      </c>
    </row>
    <row r="38" spans="1:17" s="65" customFormat="1" x14ac:dyDescent="0.45">
      <c r="A38" s="63" t="s">
        <v>217</v>
      </c>
      <c r="B38" s="63">
        <v>11290</v>
      </c>
      <c r="C38" s="63" t="s">
        <v>19</v>
      </c>
      <c r="D38" s="45">
        <v>9875.3421899999994</v>
      </c>
      <c r="E38" s="45">
        <v>8026.700253</v>
      </c>
      <c r="F38" s="46">
        <f t="shared" si="0"/>
        <v>17902.042442999998</v>
      </c>
      <c r="G38" s="46">
        <f t="shared" si="1"/>
        <v>1848.6419369999994</v>
      </c>
      <c r="H38" s="45">
        <v>469.5</v>
      </c>
      <c r="I38" s="45">
        <v>526</v>
      </c>
      <c r="J38" s="46">
        <f t="shared" si="2"/>
        <v>995.5</v>
      </c>
      <c r="K38" s="46">
        <f t="shared" si="3"/>
        <v>-56.5</v>
      </c>
      <c r="L38" s="45">
        <v>92</v>
      </c>
      <c r="M38" s="45">
        <v>0</v>
      </c>
      <c r="N38" s="46">
        <f t="shared" si="4"/>
        <v>92</v>
      </c>
      <c r="O38" s="45">
        <v>0</v>
      </c>
      <c r="P38" s="45">
        <v>0</v>
      </c>
      <c r="Q38" s="46">
        <f t="shared" si="5"/>
        <v>0</v>
      </c>
    </row>
    <row r="39" spans="1:17" s="65" customFormat="1" x14ac:dyDescent="0.45">
      <c r="A39" s="63" t="s">
        <v>225</v>
      </c>
      <c r="B39" s="63">
        <v>11302</v>
      </c>
      <c r="C39" s="63" t="s">
        <v>19</v>
      </c>
      <c r="D39" s="45">
        <v>1767449.6801760001</v>
      </c>
      <c r="E39" s="45">
        <v>1403162.4463500001</v>
      </c>
      <c r="F39" s="46">
        <f t="shared" si="0"/>
        <v>3170612.126526</v>
      </c>
      <c r="G39" s="46">
        <f t="shared" si="1"/>
        <v>364287.23382600001</v>
      </c>
      <c r="H39" s="45">
        <v>6800</v>
      </c>
      <c r="I39" s="45">
        <v>88863.068549999996</v>
      </c>
      <c r="J39" s="46">
        <f t="shared" si="2"/>
        <v>95663.068549999996</v>
      </c>
      <c r="K39" s="46">
        <f t="shared" si="3"/>
        <v>-82063.068549999996</v>
      </c>
      <c r="L39" s="45">
        <v>26070818</v>
      </c>
      <c r="M39" s="45">
        <v>22169244</v>
      </c>
      <c r="N39" s="46">
        <f t="shared" si="4"/>
        <v>3901574</v>
      </c>
      <c r="O39" s="45">
        <v>2718140</v>
      </c>
      <c r="P39" s="45">
        <v>3800945</v>
      </c>
      <c r="Q39" s="46">
        <f t="shared" si="5"/>
        <v>-1082805</v>
      </c>
    </row>
    <row r="40" spans="1:17" s="65" customFormat="1" x14ac:dyDescent="0.45">
      <c r="A40" s="63" t="s">
        <v>243</v>
      </c>
      <c r="B40" s="63">
        <v>11310</v>
      </c>
      <c r="C40" s="63" t="s">
        <v>19</v>
      </c>
      <c r="D40" s="45">
        <v>30969000.674238</v>
      </c>
      <c r="E40" s="45">
        <v>6948743.1773730004</v>
      </c>
      <c r="F40" s="46">
        <f t="shared" si="0"/>
        <v>37917743.851611003</v>
      </c>
      <c r="G40" s="46">
        <f t="shared" si="1"/>
        <v>24020257.496865001</v>
      </c>
      <c r="H40" s="45">
        <v>2252796.9443700002</v>
      </c>
      <c r="I40" s="45">
        <v>194644.148353</v>
      </c>
      <c r="J40" s="46">
        <f t="shared" si="2"/>
        <v>2447441.0927230003</v>
      </c>
      <c r="K40" s="46">
        <f t="shared" si="3"/>
        <v>2058152.7960170002</v>
      </c>
      <c r="L40" s="45">
        <v>337739276</v>
      </c>
      <c r="M40" s="45">
        <v>208226146</v>
      </c>
      <c r="N40" s="46">
        <f t="shared" si="4"/>
        <v>129513130</v>
      </c>
      <c r="O40" s="45">
        <v>27915921</v>
      </c>
      <c r="P40" s="45">
        <v>20870021</v>
      </c>
      <c r="Q40" s="46">
        <f t="shared" si="5"/>
        <v>7045900</v>
      </c>
    </row>
    <row r="41" spans="1:17" s="65" customFormat="1" x14ac:dyDescent="0.45">
      <c r="A41" s="63" t="s">
        <v>253</v>
      </c>
      <c r="B41" s="63">
        <v>11338</v>
      </c>
      <c r="C41" s="63" t="s">
        <v>19</v>
      </c>
      <c r="D41" s="45">
        <v>3397315.5386970001</v>
      </c>
      <c r="E41" s="45">
        <v>1039570.597308</v>
      </c>
      <c r="F41" s="46">
        <f t="shared" si="0"/>
        <v>4436886.1360050002</v>
      </c>
      <c r="G41" s="46">
        <f t="shared" si="1"/>
        <v>2357744.941389</v>
      </c>
      <c r="H41" s="45">
        <v>77408.447146999999</v>
      </c>
      <c r="I41" s="45">
        <v>14182.4</v>
      </c>
      <c r="J41" s="46">
        <f t="shared" si="2"/>
        <v>91590.847146999993</v>
      </c>
      <c r="K41" s="46">
        <f t="shared" si="3"/>
        <v>63226.047146999997</v>
      </c>
      <c r="L41" s="45">
        <v>26343934</v>
      </c>
      <c r="M41" s="45">
        <v>19560048</v>
      </c>
      <c r="N41" s="46">
        <f t="shared" si="4"/>
        <v>6783886</v>
      </c>
      <c r="O41" s="45">
        <v>2231309</v>
      </c>
      <c r="P41" s="45">
        <v>1876559</v>
      </c>
      <c r="Q41" s="46">
        <f t="shared" si="5"/>
        <v>354750</v>
      </c>
    </row>
    <row r="42" spans="1:17" s="65" customFormat="1" x14ac:dyDescent="0.45">
      <c r="A42" s="63" t="s">
        <v>255</v>
      </c>
      <c r="B42" s="63">
        <v>11343</v>
      </c>
      <c r="C42" s="63" t="s">
        <v>19</v>
      </c>
      <c r="D42" s="45">
        <v>11691362.796907</v>
      </c>
      <c r="E42" s="45">
        <v>784352.81080199999</v>
      </c>
      <c r="F42" s="46">
        <f t="shared" si="0"/>
        <v>12475715.607709</v>
      </c>
      <c r="G42" s="46">
        <f t="shared" si="1"/>
        <v>10907009.986105001</v>
      </c>
      <c r="H42" s="45">
        <v>194041.52692199999</v>
      </c>
      <c r="I42" s="45">
        <v>77010.432876000006</v>
      </c>
      <c r="J42" s="46">
        <f t="shared" si="2"/>
        <v>271051.959798</v>
      </c>
      <c r="K42" s="46">
        <f t="shared" si="3"/>
        <v>117031.09404599998</v>
      </c>
      <c r="L42" s="45">
        <v>98621299</v>
      </c>
      <c r="M42" s="45">
        <v>42064209</v>
      </c>
      <c r="N42" s="46">
        <f t="shared" si="4"/>
        <v>56557090</v>
      </c>
      <c r="O42" s="45">
        <v>12181602</v>
      </c>
      <c r="P42" s="45">
        <v>6526532</v>
      </c>
      <c r="Q42" s="46">
        <f t="shared" si="5"/>
        <v>5655070</v>
      </c>
    </row>
    <row r="43" spans="1:17" s="65" customFormat="1" x14ac:dyDescent="0.45">
      <c r="A43" s="63" t="s">
        <v>259</v>
      </c>
      <c r="B43" s="63">
        <v>11323</v>
      </c>
      <c r="C43" s="63" t="s">
        <v>19</v>
      </c>
      <c r="D43" s="45">
        <v>588214.51257000002</v>
      </c>
      <c r="E43" s="45">
        <v>348918.01315100002</v>
      </c>
      <c r="F43" s="46">
        <f t="shared" si="0"/>
        <v>937132.52572100004</v>
      </c>
      <c r="G43" s="46">
        <f t="shared" si="1"/>
        <v>239296.499419</v>
      </c>
      <c r="H43" s="45">
        <v>0</v>
      </c>
      <c r="I43" s="45">
        <v>10022.907999999999</v>
      </c>
      <c r="J43" s="46">
        <f t="shared" si="2"/>
        <v>10022.907999999999</v>
      </c>
      <c r="K43" s="46">
        <f t="shared" si="3"/>
        <v>-10022.907999999999</v>
      </c>
      <c r="L43" s="45">
        <v>39169</v>
      </c>
      <c r="M43" s="45">
        <v>215495</v>
      </c>
      <c r="N43" s="46">
        <f t="shared" si="4"/>
        <v>-176326</v>
      </c>
      <c r="O43" s="45">
        <v>0</v>
      </c>
      <c r="P43" s="45">
        <v>60042</v>
      </c>
      <c r="Q43" s="46">
        <f t="shared" si="5"/>
        <v>-60042</v>
      </c>
    </row>
    <row r="44" spans="1:17" s="65" customFormat="1" x14ac:dyDescent="0.45">
      <c r="A44" s="63" t="s">
        <v>263</v>
      </c>
      <c r="B44" s="63">
        <v>11340</v>
      </c>
      <c r="C44" s="63" t="s">
        <v>19</v>
      </c>
      <c r="D44" s="45">
        <v>476921.64483</v>
      </c>
      <c r="E44" s="45">
        <v>442893.32587900001</v>
      </c>
      <c r="F44" s="46">
        <f t="shared" si="0"/>
        <v>919814.97070900002</v>
      </c>
      <c r="G44" s="46">
        <f t="shared" si="1"/>
        <v>34028.318950999994</v>
      </c>
      <c r="H44" s="45">
        <v>5176.8001000000004</v>
      </c>
      <c r="I44" s="45">
        <v>1074</v>
      </c>
      <c r="J44" s="46">
        <f t="shared" si="2"/>
        <v>6250.8001000000004</v>
      </c>
      <c r="K44" s="46">
        <f t="shared" si="3"/>
        <v>4102.8001000000004</v>
      </c>
      <c r="L44" s="45">
        <v>50640</v>
      </c>
      <c r="M44" s="45">
        <v>437173</v>
      </c>
      <c r="N44" s="46">
        <f t="shared" si="4"/>
        <v>-386533</v>
      </c>
      <c r="O44" s="45">
        <v>0</v>
      </c>
      <c r="P44" s="45">
        <v>0</v>
      </c>
      <c r="Q44" s="46">
        <f t="shared" si="5"/>
        <v>0</v>
      </c>
    </row>
    <row r="45" spans="1:17" s="65" customFormat="1" x14ac:dyDescent="0.45">
      <c r="A45" s="63" t="s">
        <v>271</v>
      </c>
      <c r="B45" s="63">
        <v>11367</v>
      </c>
      <c r="C45" s="63" t="s">
        <v>19</v>
      </c>
      <c r="D45" s="45">
        <v>521274.77974899998</v>
      </c>
      <c r="E45" s="45">
        <v>138740.559622</v>
      </c>
      <c r="F45" s="46">
        <f t="shared" si="0"/>
        <v>660015.33937099995</v>
      </c>
      <c r="G45" s="46">
        <f t="shared" si="1"/>
        <v>382534.22012700001</v>
      </c>
      <c r="H45" s="45">
        <v>0</v>
      </c>
      <c r="I45" s="45">
        <v>1.9999999999999999E-6</v>
      </c>
      <c r="J45" s="46">
        <f t="shared" si="2"/>
        <v>1.9999999999999999E-6</v>
      </c>
      <c r="K45" s="46">
        <f t="shared" si="3"/>
        <v>-1.9999999999999999E-6</v>
      </c>
      <c r="L45" s="45">
        <v>1011</v>
      </c>
      <c r="M45" s="45">
        <v>300300</v>
      </c>
      <c r="N45" s="46">
        <f t="shared" si="4"/>
        <v>-299289</v>
      </c>
      <c r="O45" s="45">
        <v>0</v>
      </c>
      <c r="P45" s="45">
        <v>0</v>
      </c>
      <c r="Q45" s="46">
        <f t="shared" si="5"/>
        <v>0</v>
      </c>
    </row>
    <row r="46" spans="1:17" s="65" customFormat="1" x14ac:dyDescent="0.45">
      <c r="A46" s="63" t="s">
        <v>273</v>
      </c>
      <c r="B46" s="63">
        <v>11379</v>
      </c>
      <c r="C46" s="63" t="s">
        <v>19</v>
      </c>
      <c r="D46" s="45">
        <v>0</v>
      </c>
      <c r="E46" s="45">
        <v>84268.250300999993</v>
      </c>
      <c r="F46" s="46">
        <f t="shared" si="0"/>
        <v>84268.250300999993</v>
      </c>
      <c r="G46" s="46">
        <f t="shared" si="1"/>
        <v>-84268.250300999993</v>
      </c>
      <c r="H46" s="45">
        <v>0</v>
      </c>
      <c r="I46" s="45">
        <v>0</v>
      </c>
      <c r="J46" s="46">
        <f t="shared" si="2"/>
        <v>0</v>
      </c>
      <c r="K46" s="46">
        <f t="shared" si="3"/>
        <v>0</v>
      </c>
      <c r="L46" s="45">
        <v>0</v>
      </c>
      <c r="M46" s="45">
        <v>4339053</v>
      </c>
      <c r="N46" s="46">
        <f t="shared" si="4"/>
        <v>-4339053</v>
      </c>
      <c r="O46" s="45">
        <v>0</v>
      </c>
      <c r="P46" s="45">
        <v>93497</v>
      </c>
      <c r="Q46" s="46">
        <f t="shared" si="5"/>
        <v>-93497</v>
      </c>
    </row>
    <row r="47" spans="1:17" s="65" customFormat="1" x14ac:dyDescent="0.45">
      <c r="A47" s="63" t="s">
        <v>275</v>
      </c>
      <c r="B47" s="63">
        <v>11385</v>
      </c>
      <c r="C47" s="63" t="s">
        <v>19</v>
      </c>
      <c r="D47" s="45">
        <v>12704235.246297</v>
      </c>
      <c r="E47" s="45">
        <v>2416584.3150140001</v>
      </c>
      <c r="F47" s="46">
        <f t="shared" si="0"/>
        <v>15120819.561310999</v>
      </c>
      <c r="G47" s="46">
        <f t="shared" si="1"/>
        <v>10287650.931283001</v>
      </c>
      <c r="H47" s="45">
        <v>101889.98981</v>
      </c>
      <c r="I47" s="45">
        <v>2212</v>
      </c>
      <c r="J47" s="46">
        <f t="shared" si="2"/>
        <v>104101.98981</v>
      </c>
      <c r="K47" s="46">
        <f t="shared" si="3"/>
        <v>99677.989809999999</v>
      </c>
      <c r="L47" s="45">
        <v>111184726</v>
      </c>
      <c r="M47" s="45">
        <v>116046432</v>
      </c>
      <c r="N47" s="46">
        <f t="shared" si="4"/>
        <v>-4861706</v>
      </c>
      <c r="O47" s="45">
        <v>10221167</v>
      </c>
      <c r="P47" s="45">
        <v>10480264</v>
      </c>
      <c r="Q47" s="46">
        <f t="shared" si="5"/>
        <v>-259097</v>
      </c>
    </row>
    <row r="48" spans="1:17" s="65" customFormat="1" x14ac:dyDescent="0.45">
      <c r="A48" s="63" t="s">
        <v>283</v>
      </c>
      <c r="B48" s="63">
        <v>11383</v>
      </c>
      <c r="C48" s="63" t="s">
        <v>19</v>
      </c>
      <c r="D48" s="45">
        <v>2946205.810606</v>
      </c>
      <c r="E48" s="45">
        <v>1794200.3443080001</v>
      </c>
      <c r="F48" s="46">
        <f t="shared" si="0"/>
        <v>4740406.1549140001</v>
      </c>
      <c r="G48" s="46">
        <f t="shared" si="1"/>
        <v>1152005.466298</v>
      </c>
      <c r="H48" s="45">
        <v>79069.428650000002</v>
      </c>
      <c r="I48" s="45">
        <v>19734.583145000001</v>
      </c>
      <c r="J48" s="46">
        <f t="shared" si="2"/>
        <v>98804.011794999999</v>
      </c>
      <c r="K48" s="46">
        <f t="shared" si="3"/>
        <v>59334.845505000005</v>
      </c>
      <c r="L48" s="45">
        <v>114065</v>
      </c>
      <c r="M48" s="45">
        <v>10405165</v>
      </c>
      <c r="N48" s="46">
        <f t="shared" si="4"/>
        <v>-10291100</v>
      </c>
      <c r="O48" s="45">
        <v>12997</v>
      </c>
      <c r="P48" s="45">
        <v>572325</v>
      </c>
      <c r="Q48" s="46">
        <f t="shared" si="5"/>
        <v>-559328</v>
      </c>
    </row>
    <row r="49" spans="1:17" s="65" customFormat="1" x14ac:dyDescent="0.45">
      <c r="A49" s="63" t="s">
        <v>285</v>
      </c>
      <c r="B49" s="63">
        <v>11380</v>
      </c>
      <c r="C49" s="63" t="s">
        <v>19</v>
      </c>
      <c r="D49" s="45">
        <v>47019.571314000001</v>
      </c>
      <c r="E49" s="45">
        <v>56055.063120999999</v>
      </c>
      <c r="F49" s="46">
        <f t="shared" si="0"/>
        <v>103074.634435</v>
      </c>
      <c r="G49" s="46">
        <f t="shared" si="1"/>
        <v>-9035.4918069999985</v>
      </c>
      <c r="H49" s="45">
        <v>5.4165000000000001</v>
      </c>
      <c r="I49" s="45">
        <v>0</v>
      </c>
      <c r="J49" s="46">
        <f t="shared" si="2"/>
        <v>5.4165000000000001</v>
      </c>
      <c r="K49" s="46">
        <f t="shared" si="3"/>
        <v>5.4165000000000001</v>
      </c>
      <c r="L49" s="45">
        <v>30327</v>
      </c>
      <c r="M49" s="45">
        <v>63352</v>
      </c>
      <c r="N49" s="46">
        <f t="shared" si="4"/>
        <v>-33025</v>
      </c>
      <c r="O49" s="45">
        <v>0</v>
      </c>
      <c r="P49" s="45">
        <v>0</v>
      </c>
      <c r="Q49" s="46">
        <f t="shared" si="5"/>
        <v>0</v>
      </c>
    </row>
    <row r="50" spans="1:17" s="65" customFormat="1" x14ac:dyDescent="0.45">
      <c r="A50" s="63" t="s">
        <v>287</v>
      </c>
      <c r="B50" s="63">
        <v>11391</v>
      </c>
      <c r="C50" s="63" t="s">
        <v>19</v>
      </c>
      <c r="D50" s="45">
        <v>64510.20852</v>
      </c>
      <c r="E50" s="45">
        <v>53044.184109000002</v>
      </c>
      <c r="F50" s="46">
        <f t="shared" si="0"/>
        <v>117554.39262900001</v>
      </c>
      <c r="G50" s="46">
        <f t="shared" si="1"/>
        <v>11466.024410999999</v>
      </c>
      <c r="H50" s="45">
        <v>0</v>
      </c>
      <c r="I50" s="45">
        <v>5148</v>
      </c>
      <c r="J50" s="46">
        <f t="shared" si="2"/>
        <v>5148</v>
      </c>
      <c r="K50" s="46">
        <f t="shared" si="3"/>
        <v>-5148</v>
      </c>
      <c r="L50" s="45">
        <v>310653</v>
      </c>
      <c r="M50" s="45">
        <v>424873</v>
      </c>
      <c r="N50" s="46">
        <f t="shared" si="4"/>
        <v>-114220</v>
      </c>
      <c r="O50" s="45">
        <v>451</v>
      </c>
      <c r="P50" s="45">
        <v>15242</v>
      </c>
      <c r="Q50" s="46">
        <f t="shared" si="5"/>
        <v>-14791</v>
      </c>
    </row>
    <row r="51" spans="1:17" s="65" customFormat="1" x14ac:dyDescent="0.45">
      <c r="A51" s="63" t="s">
        <v>291</v>
      </c>
      <c r="B51" s="63">
        <v>11394</v>
      </c>
      <c r="C51" s="63" t="s">
        <v>19</v>
      </c>
      <c r="D51" s="45">
        <v>779957.97247299994</v>
      </c>
      <c r="E51" s="45">
        <v>111082.19847600001</v>
      </c>
      <c r="F51" s="46">
        <f t="shared" si="0"/>
        <v>891040.17094899993</v>
      </c>
      <c r="G51" s="46">
        <f t="shared" si="1"/>
        <v>668875.77399699995</v>
      </c>
      <c r="H51" s="45">
        <v>43238.531949999997</v>
      </c>
      <c r="I51" s="45">
        <v>0</v>
      </c>
      <c r="J51" s="46">
        <f t="shared" si="2"/>
        <v>43238.531949999997</v>
      </c>
      <c r="K51" s="46">
        <f t="shared" si="3"/>
        <v>43238.531949999997</v>
      </c>
      <c r="L51" s="45">
        <v>14504961</v>
      </c>
      <c r="M51" s="45">
        <v>11028386</v>
      </c>
      <c r="N51" s="46">
        <f t="shared" si="4"/>
        <v>3476575</v>
      </c>
      <c r="O51" s="45">
        <v>1965313</v>
      </c>
      <c r="P51" s="45">
        <v>1752497</v>
      </c>
      <c r="Q51" s="46">
        <f t="shared" si="5"/>
        <v>212816</v>
      </c>
    </row>
    <row r="52" spans="1:17" s="65" customFormat="1" x14ac:dyDescent="0.45">
      <c r="A52" s="63" t="s">
        <v>293</v>
      </c>
      <c r="B52" s="63">
        <v>11405</v>
      </c>
      <c r="C52" s="63" t="s">
        <v>19</v>
      </c>
      <c r="D52" s="45">
        <v>6125842.0221520001</v>
      </c>
      <c r="E52" s="45">
        <v>2440496.0856289999</v>
      </c>
      <c r="F52" s="46">
        <f t="shared" si="0"/>
        <v>8566338.1077810004</v>
      </c>
      <c r="G52" s="46">
        <f t="shared" si="1"/>
        <v>3685345.9365230002</v>
      </c>
      <c r="H52" s="45">
        <v>6722.6767390000005</v>
      </c>
      <c r="I52" s="45">
        <v>31930.446261000001</v>
      </c>
      <c r="J52" s="46">
        <f t="shared" si="2"/>
        <v>38653.123</v>
      </c>
      <c r="K52" s="46">
        <f t="shared" si="3"/>
        <v>-25207.769522000002</v>
      </c>
      <c r="L52" s="45">
        <v>143063766</v>
      </c>
      <c r="M52" s="45">
        <v>90044191</v>
      </c>
      <c r="N52" s="46">
        <f t="shared" si="4"/>
        <v>53019575</v>
      </c>
      <c r="O52" s="45">
        <v>21373209</v>
      </c>
      <c r="P52" s="45">
        <v>10859254</v>
      </c>
      <c r="Q52" s="46">
        <f t="shared" si="5"/>
        <v>10513955</v>
      </c>
    </row>
    <row r="53" spans="1:17" s="65" customFormat="1" x14ac:dyDescent="0.45">
      <c r="A53" s="63" t="s">
        <v>300</v>
      </c>
      <c r="B53" s="63">
        <v>11409</v>
      </c>
      <c r="C53" s="63" t="s">
        <v>19</v>
      </c>
      <c r="D53" s="45">
        <v>2677810.2394900001</v>
      </c>
      <c r="E53" s="45">
        <v>1692171.9648740001</v>
      </c>
      <c r="F53" s="46">
        <f t="shared" si="0"/>
        <v>4369982.2043639999</v>
      </c>
      <c r="G53" s="46">
        <f t="shared" si="1"/>
        <v>985638.27461600001</v>
      </c>
      <c r="H53" s="45">
        <v>255077.47816999999</v>
      </c>
      <c r="I53" s="45">
        <v>74794.984505999993</v>
      </c>
      <c r="J53" s="46">
        <f t="shared" si="2"/>
        <v>329872.46267599997</v>
      </c>
      <c r="K53" s="46">
        <f t="shared" si="3"/>
        <v>180282.49366400001</v>
      </c>
      <c r="L53" s="45">
        <v>12679036</v>
      </c>
      <c r="M53" s="45">
        <v>14755171</v>
      </c>
      <c r="N53" s="46">
        <f t="shared" si="4"/>
        <v>-2076135</v>
      </c>
      <c r="O53" s="45">
        <v>316860</v>
      </c>
      <c r="P53" s="45">
        <v>356258</v>
      </c>
      <c r="Q53" s="46">
        <f t="shared" si="5"/>
        <v>-39398</v>
      </c>
    </row>
    <row r="54" spans="1:17" s="65" customFormat="1" x14ac:dyDescent="0.45">
      <c r="A54" s="63" t="s">
        <v>298</v>
      </c>
      <c r="B54" s="63">
        <v>11411</v>
      </c>
      <c r="C54" s="63" t="s">
        <v>19</v>
      </c>
      <c r="D54" s="45">
        <v>451465.741798</v>
      </c>
      <c r="E54" s="45">
        <v>554067.46440599998</v>
      </c>
      <c r="F54" s="46">
        <f t="shared" si="0"/>
        <v>1005533.2062039999</v>
      </c>
      <c r="G54" s="46">
        <f t="shared" si="1"/>
        <v>-102601.72260799998</v>
      </c>
      <c r="H54" s="45">
        <v>12352.92812</v>
      </c>
      <c r="I54" s="45">
        <v>12459.7</v>
      </c>
      <c r="J54" s="46">
        <f t="shared" si="2"/>
        <v>24812.628120000001</v>
      </c>
      <c r="K54" s="46">
        <f t="shared" si="3"/>
        <v>-106.77188000000024</v>
      </c>
      <c r="L54" s="45">
        <v>531393</v>
      </c>
      <c r="M54" s="45">
        <v>983297</v>
      </c>
      <c r="N54" s="46">
        <f t="shared" si="4"/>
        <v>-451904</v>
      </c>
      <c r="O54" s="45">
        <v>3370</v>
      </c>
      <c r="P54" s="45">
        <v>94613</v>
      </c>
      <c r="Q54" s="46">
        <f t="shared" si="5"/>
        <v>-91243</v>
      </c>
    </row>
    <row r="55" spans="1:17" s="65" customFormat="1" x14ac:dyDescent="0.45">
      <c r="A55" s="63" t="s">
        <v>301</v>
      </c>
      <c r="B55" s="63">
        <v>11420</v>
      </c>
      <c r="C55" s="63" t="s">
        <v>19</v>
      </c>
      <c r="D55" s="45">
        <v>40446.163486999998</v>
      </c>
      <c r="E55" s="45">
        <v>61830.073581999997</v>
      </c>
      <c r="F55" s="46">
        <f t="shared" si="0"/>
        <v>102276.237069</v>
      </c>
      <c r="G55" s="46">
        <f t="shared" si="1"/>
        <v>-21383.910094999999</v>
      </c>
      <c r="H55" s="45">
        <v>554.90949999999998</v>
      </c>
      <c r="I55" s="45">
        <v>1466.1075000000001</v>
      </c>
      <c r="J55" s="46">
        <f t="shared" si="2"/>
        <v>2021.0170000000001</v>
      </c>
      <c r="K55" s="46">
        <f t="shared" si="3"/>
        <v>-911.19800000000009</v>
      </c>
      <c r="L55" s="45">
        <v>38599</v>
      </c>
      <c r="M55" s="45">
        <v>164301</v>
      </c>
      <c r="N55" s="46">
        <f t="shared" si="4"/>
        <v>-125702</v>
      </c>
      <c r="O55" s="45">
        <v>0</v>
      </c>
      <c r="P55" s="45">
        <v>774</v>
      </c>
      <c r="Q55" s="46">
        <f t="shared" si="5"/>
        <v>-774</v>
      </c>
    </row>
    <row r="56" spans="1:17" s="65" customFormat="1" x14ac:dyDescent="0.45">
      <c r="A56" s="63" t="s">
        <v>305</v>
      </c>
      <c r="B56" s="63">
        <v>11421</v>
      </c>
      <c r="C56" s="63" t="s">
        <v>19</v>
      </c>
      <c r="D56" s="45">
        <v>549260.22346300003</v>
      </c>
      <c r="E56" s="45">
        <v>376491.47042000003</v>
      </c>
      <c r="F56" s="46">
        <f t="shared" si="0"/>
        <v>925751.69388300006</v>
      </c>
      <c r="G56" s="46">
        <f t="shared" si="1"/>
        <v>172768.753043</v>
      </c>
      <c r="H56" s="45">
        <v>111485.432076</v>
      </c>
      <c r="I56" s="45">
        <v>30670.557829000001</v>
      </c>
      <c r="J56" s="46">
        <f t="shared" si="2"/>
        <v>142155.98990499999</v>
      </c>
      <c r="K56" s="46">
        <f t="shared" si="3"/>
        <v>80814.874247</v>
      </c>
      <c r="L56" s="45">
        <v>1225820</v>
      </c>
      <c r="M56" s="45">
        <v>1296287</v>
      </c>
      <c r="N56" s="46">
        <f t="shared" si="4"/>
        <v>-70467</v>
      </c>
      <c r="O56" s="45">
        <v>359883</v>
      </c>
      <c r="P56" s="45">
        <v>44101</v>
      </c>
      <c r="Q56" s="46">
        <f t="shared" si="5"/>
        <v>315782</v>
      </c>
    </row>
    <row r="57" spans="1:17" s="65" customFormat="1" x14ac:dyDescent="0.45">
      <c r="A57" s="63" t="s">
        <v>309</v>
      </c>
      <c r="B57" s="63">
        <v>11427</v>
      </c>
      <c r="C57" s="63" t="s">
        <v>19</v>
      </c>
      <c r="D57" s="45">
        <v>2108.9728300000002</v>
      </c>
      <c r="E57" s="45">
        <v>1079.9646809999999</v>
      </c>
      <c r="F57" s="46">
        <f t="shared" si="0"/>
        <v>3188.9375110000001</v>
      </c>
      <c r="G57" s="46">
        <f t="shared" si="1"/>
        <v>1029.0081490000002</v>
      </c>
      <c r="H57" s="45">
        <v>0</v>
      </c>
      <c r="I57" s="45">
        <v>0</v>
      </c>
      <c r="J57" s="46">
        <f t="shared" si="2"/>
        <v>0</v>
      </c>
      <c r="K57" s="46">
        <f t="shared" si="3"/>
        <v>0</v>
      </c>
      <c r="L57" s="45">
        <v>10703</v>
      </c>
      <c r="M57" s="45">
        <v>729</v>
      </c>
      <c r="N57" s="46">
        <f t="shared" si="4"/>
        <v>9974</v>
      </c>
      <c r="O57" s="45">
        <v>0</v>
      </c>
      <c r="P57" s="45">
        <v>0</v>
      </c>
      <c r="Q57" s="46">
        <f t="shared" si="5"/>
        <v>0</v>
      </c>
    </row>
    <row r="58" spans="1:17" s="65" customFormat="1" x14ac:dyDescent="0.45">
      <c r="A58" s="63" t="s">
        <v>313</v>
      </c>
      <c r="B58" s="63">
        <v>11442</v>
      </c>
      <c r="C58" s="63" t="s">
        <v>19</v>
      </c>
      <c r="D58" s="45">
        <v>703788.49047399999</v>
      </c>
      <c r="E58" s="45">
        <v>788570.69319599995</v>
      </c>
      <c r="F58" s="46">
        <f t="shared" ref="F58:F121" si="6">D58+E58</f>
        <v>1492359.1836699999</v>
      </c>
      <c r="G58" s="46">
        <f t="shared" ref="G58:G121" si="7">D58-E58</f>
        <v>-84782.202721999958</v>
      </c>
      <c r="H58" s="45">
        <v>28573.455974</v>
      </c>
      <c r="I58" s="45">
        <v>30084.519977</v>
      </c>
      <c r="J58" s="46">
        <f t="shared" ref="J58:J121" si="8">H58+I58</f>
        <v>58657.975951</v>
      </c>
      <c r="K58" s="46">
        <f t="shared" ref="K58:K121" si="9">H58-I58</f>
        <v>-1511.0640029999995</v>
      </c>
      <c r="L58" s="45">
        <v>1224879</v>
      </c>
      <c r="M58" s="45">
        <v>1950828</v>
      </c>
      <c r="N58" s="46">
        <f t="shared" ref="N58:N121" si="10">L58-M58</f>
        <v>-725949</v>
      </c>
      <c r="O58" s="45">
        <v>16069</v>
      </c>
      <c r="P58" s="45">
        <v>39156</v>
      </c>
      <c r="Q58" s="46">
        <f t="shared" ref="Q58:Q121" si="11">O58-P58</f>
        <v>-23087</v>
      </c>
    </row>
    <row r="59" spans="1:17" s="65" customFormat="1" x14ac:dyDescent="0.45">
      <c r="A59" s="63" t="s">
        <v>316</v>
      </c>
      <c r="B59" s="63">
        <v>11416</v>
      </c>
      <c r="C59" s="63" t="s">
        <v>19</v>
      </c>
      <c r="D59" s="45">
        <v>1908610.306685</v>
      </c>
      <c r="E59" s="45">
        <v>853003.58390600001</v>
      </c>
      <c r="F59" s="46">
        <f t="shared" si="6"/>
        <v>2761613.8905910002</v>
      </c>
      <c r="G59" s="46">
        <f t="shared" si="7"/>
        <v>1055606.7227789999</v>
      </c>
      <c r="H59" s="45">
        <v>1067337.79804</v>
      </c>
      <c r="I59" s="45">
        <v>557015.13646099996</v>
      </c>
      <c r="J59" s="46">
        <f t="shared" si="8"/>
        <v>1624352.934501</v>
      </c>
      <c r="K59" s="46">
        <f t="shared" si="9"/>
        <v>510322.66157900007</v>
      </c>
      <c r="L59" s="45">
        <v>22525359</v>
      </c>
      <c r="M59" s="45">
        <v>10734688</v>
      </c>
      <c r="N59" s="46">
        <f t="shared" si="10"/>
        <v>11790671</v>
      </c>
      <c r="O59" s="45">
        <v>2165424</v>
      </c>
      <c r="P59" s="45">
        <v>2101644</v>
      </c>
      <c r="Q59" s="46">
        <f t="shared" si="11"/>
        <v>63780</v>
      </c>
    </row>
    <row r="60" spans="1:17" s="65" customFormat="1" x14ac:dyDescent="0.45">
      <c r="A60" s="63" t="s">
        <v>322</v>
      </c>
      <c r="B60" s="63">
        <v>11449</v>
      </c>
      <c r="C60" s="63" t="s">
        <v>19</v>
      </c>
      <c r="D60" s="45">
        <v>812211.66432099999</v>
      </c>
      <c r="E60" s="45">
        <v>303907.585081</v>
      </c>
      <c r="F60" s="46">
        <f t="shared" si="6"/>
        <v>1116119.2494020001</v>
      </c>
      <c r="G60" s="46">
        <f t="shared" si="7"/>
        <v>508304.07923999999</v>
      </c>
      <c r="H60" s="45">
        <v>0</v>
      </c>
      <c r="I60" s="45">
        <v>25560.040720000001</v>
      </c>
      <c r="J60" s="46">
        <f t="shared" si="8"/>
        <v>25560.040720000001</v>
      </c>
      <c r="K60" s="46">
        <f t="shared" si="9"/>
        <v>-25560.040720000001</v>
      </c>
      <c r="L60" s="45">
        <v>3664209</v>
      </c>
      <c r="M60" s="45">
        <v>4431848</v>
      </c>
      <c r="N60" s="46">
        <f t="shared" si="10"/>
        <v>-767639</v>
      </c>
      <c r="O60" s="45">
        <v>738499</v>
      </c>
      <c r="P60" s="45">
        <v>738888</v>
      </c>
      <c r="Q60" s="46">
        <f t="shared" si="11"/>
        <v>-389</v>
      </c>
    </row>
    <row r="61" spans="1:17" s="65" customFormat="1" x14ac:dyDescent="0.45">
      <c r="A61" s="63" t="s">
        <v>332</v>
      </c>
      <c r="B61" s="63">
        <v>11459</v>
      </c>
      <c r="C61" s="63" t="s">
        <v>19</v>
      </c>
      <c r="D61" s="45">
        <v>7257176.1871100003</v>
      </c>
      <c r="E61" s="45">
        <v>911811.33061299997</v>
      </c>
      <c r="F61" s="46">
        <f t="shared" si="6"/>
        <v>8168987.5177230006</v>
      </c>
      <c r="G61" s="46">
        <f t="shared" si="7"/>
        <v>6345364.856497</v>
      </c>
      <c r="H61" s="45">
        <v>725850.98355999996</v>
      </c>
      <c r="I61" s="45">
        <v>417863.27262900001</v>
      </c>
      <c r="J61" s="46">
        <f t="shared" si="8"/>
        <v>1143714.2561889999</v>
      </c>
      <c r="K61" s="46">
        <f t="shared" si="9"/>
        <v>307987.71093099995</v>
      </c>
      <c r="L61" s="45">
        <v>72193014</v>
      </c>
      <c r="M61" s="45">
        <v>59229915</v>
      </c>
      <c r="N61" s="46">
        <f t="shared" si="10"/>
        <v>12963099</v>
      </c>
      <c r="O61" s="45">
        <v>2477147</v>
      </c>
      <c r="P61" s="45">
        <v>4715337</v>
      </c>
      <c r="Q61" s="46">
        <f t="shared" si="11"/>
        <v>-2238190</v>
      </c>
    </row>
    <row r="62" spans="1:17" s="65" customFormat="1" x14ac:dyDescent="0.45">
      <c r="A62" s="63" t="s">
        <v>334</v>
      </c>
      <c r="B62" s="63">
        <v>11460</v>
      </c>
      <c r="C62" s="63" t="s">
        <v>19</v>
      </c>
      <c r="D62" s="45">
        <v>6866415.3812969998</v>
      </c>
      <c r="E62" s="45">
        <v>576000.27545700001</v>
      </c>
      <c r="F62" s="46">
        <f t="shared" si="6"/>
        <v>7442415.6567540001</v>
      </c>
      <c r="G62" s="46">
        <f t="shared" si="7"/>
        <v>6290415.1058399994</v>
      </c>
      <c r="H62" s="45">
        <v>6178.6888399999998</v>
      </c>
      <c r="I62" s="45">
        <v>6.4874999999999998</v>
      </c>
      <c r="J62" s="46">
        <f t="shared" si="8"/>
        <v>6185.17634</v>
      </c>
      <c r="K62" s="46">
        <f t="shared" si="9"/>
        <v>6172.2013399999996</v>
      </c>
      <c r="L62" s="45">
        <v>79126300</v>
      </c>
      <c r="M62" s="45">
        <v>73992491</v>
      </c>
      <c r="N62" s="46">
        <f t="shared" si="10"/>
        <v>5133809</v>
      </c>
      <c r="O62" s="45">
        <v>0</v>
      </c>
      <c r="P62" s="45">
        <v>2299218</v>
      </c>
      <c r="Q62" s="46">
        <f t="shared" si="11"/>
        <v>-2299218</v>
      </c>
    </row>
    <row r="63" spans="1:17" s="65" customFormat="1" x14ac:dyDescent="0.45">
      <c r="A63" s="63" t="s">
        <v>340</v>
      </c>
      <c r="B63" s="63">
        <v>11476</v>
      </c>
      <c r="C63" s="63" t="s">
        <v>19</v>
      </c>
      <c r="D63" s="45">
        <v>90390.749781000006</v>
      </c>
      <c r="E63" s="45">
        <v>43953.697202000003</v>
      </c>
      <c r="F63" s="46">
        <f t="shared" si="6"/>
        <v>134344.446983</v>
      </c>
      <c r="G63" s="46">
        <f t="shared" si="7"/>
        <v>46437.052579000003</v>
      </c>
      <c r="H63" s="45">
        <v>500.09</v>
      </c>
      <c r="I63" s="45">
        <v>10400.172777</v>
      </c>
      <c r="J63" s="46">
        <f t="shared" si="8"/>
        <v>10900.262777</v>
      </c>
      <c r="K63" s="46">
        <f t="shared" si="9"/>
        <v>-9900.0827769999996</v>
      </c>
      <c r="L63" s="45">
        <v>81152</v>
      </c>
      <c r="M63" s="45">
        <v>71229</v>
      </c>
      <c r="N63" s="46">
        <f t="shared" si="10"/>
        <v>9923</v>
      </c>
      <c r="O63" s="45">
        <v>2285</v>
      </c>
      <c r="P63" s="45">
        <v>4070</v>
      </c>
      <c r="Q63" s="46">
        <f t="shared" si="11"/>
        <v>-1785</v>
      </c>
    </row>
    <row r="64" spans="1:17" s="65" customFormat="1" x14ac:dyDescent="0.45">
      <c r="A64" s="63" t="s">
        <v>344</v>
      </c>
      <c r="B64" s="63">
        <v>11499</v>
      </c>
      <c r="C64" s="63" t="s">
        <v>19</v>
      </c>
      <c r="D64" s="45">
        <v>566698.502354</v>
      </c>
      <c r="E64" s="45">
        <v>17290.560304999999</v>
      </c>
      <c r="F64" s="46">
        <f t="shared" si="6"/>
        <v>583989.06265900005</v>
      </c>
      <c r="G64" s="46">
        <f t="shared" si="7"/>
        <v>549407.94204899995</v>
      </c>
      <c r="H64" s="45">
        <v>5.4165000000000001</v>
      </c>
      <c r="I64" s="45">
        <v>6.4874999999999998</v>
      </c>
      <c r="J64" s="46">
        <f t="shared" si="8"/>
        <v>11.904</v>
      </c>
      <c r="K64" s="46">
        <f t="shared" si="9"/>
        <v>-1.0709999999999997</v>
      </c>
      <c r="L64" s="45">
        <v>3923187</v>
      </c>
      <c r="M64" s="45">
        <v>3128887</v>
      </c>
      <c r="N64" s="46">
        <f t="shared" si="10"/>
        <v>794300</v>
      </c>
      <c r="O64" s="45">
        <v>0</v>
      </c>
      <c r="P64" s="45">
        <v>0</v>
      </c>
      <c r="Q64" s="46">
        <f t="shared" si="11"/>
        <v>0</v>
      </c>
    </row>
    <row r="65" spans="1:17" s="65" customFormat="1" x14ac:dyDescent="0.45">
      <c r="A65" s="63" t="s">
        <v>346</v>
      </c>
      <c r="B65" s="63">
        <v>11495</v>
      </c>
      <c r="C65" s="63" t="s">
        <v>19</v>
      </c>
      <c r="D65" s="45">
        <v>2736129.4079700001</v>
      </c>
      <c r="E65" s="45">
        <v>4966499.4959800001</v>
      </c>
      <c r="F65" s="46">
        <f t="shared" si="6"/>
        <v>7702628.9039500002</v>
      </c>
      <c r="G65" s="46">
        <f t="shared" si="7"/>
        <v>-2230370.0880100001</v>
      </c>
      <c r="H65" s="45">
        <v>0</v>
      </c>
      <c r="I65" s="45">
        <v>533699.17717399995</v>
      </c>
      <c r="J65" s="46">
        <f t="shared" si="8"/>
        <v>533699.17717399995</v>
      </c>
      <c r="K65" s="46">
        <f t="shared" si="9"/>
        <v>-533699.17717399995</v>
      </c>
      <c r="L65" s="45">
        <v>23603739</v>
      </c>
      <c r="M65" s="45">
        <v>45237204</v>
      </c>
      <c r="N65" s="46">
        <f t="shared" si="10"/>
        <v>-21633465</v>
      </c>
      <c r="O65" s="45">
        <v>4152009</v>
      </c>
      <c r="P65" s="45">
        <v>6700085</v>
      </c>
      <c r="Q65" s="46">
        <f t="shared" si="11"/>
        <v>-2548076</v>
      </c>
    </row>
    <row r="66" spans="1:17" s="65" customFormat="1" x14ac:dyDescent="0.45">
      <c r="A66" s="63" t="s">
        <v>351</v>
      </c>
      <c r="B66" s="63">
        <v>11517</v>
      </c>
      <c r="C66" s="63" t="s">
        <v>19</v>
      </c>
      <c r="D66" s="45">
        <v>3065451.2679460002</v>
      </c>
      <c r="E66" s="45">
        <v>2124613.1200970002</v>
      </c>
      <c r="F66" s="46">
        <f t="shared" si="6"/>
        <v>5190064.3880430004</v>
      </c>
      <c r="G66" s="46">
        <f t="shared" si="7"/>
        <v>940838.14784900006</v>
      </c>
      <c r="H66" s="45">
        <v>501482.6</v>
      </c>
      <c r="I66" s="45">
        <v>296130.49037000001</v>
      </c>
      <c r="J66" s="46">
        <f t="shared" si="8"/>
        <v>797613.09036999999</v>
      </c>
      <c r="K66" s="46">
        <f t="shared" si="9"/>
        <v>205352.10962999996</v>
      </c>
      <c r="L66" s="45">
        <v>87414678</v>
      </c>
      <c r="M66" s="45">
        <v>80455262</v>
      </c>
      <c r="N66" s="46">
        <f t="shared" si="10"/>
        <v>6959416</v>
      </c>
      <c r="O66" s="45">
        <v>10946352</v>
      </c>
      <c r="P66" s="45">
        <v>7993013</v>
      </c>
      <c r="Q66" s="46">
        <f t="shared" si="11"/>
        <v>2953339</v>
      </c>
    </row>
    <row r="67" spans="1:17" s="65" customFormat="1" x14ac:dyDescent="0.45">
      <c r="A67" s="63" t="s">
        <v>353</v>
      </c>
      <c r="B67" s="63">
        <v>11513</v>
      </c>
      <c r="C67" s="63" t="s">
        <v>19</v>
      </c>
      <c r="D67" s="45">
        <v>8966744.5099350009</v>
      </c>
      <c r="E67" s="45">
        <v>4112267.202817</v>
      </c>
      <c r="F67" s="46">
        <f t="shared" si="6"/>
        <v>13079011.712752001</v>
      </c>
      <c r="G67" s="46">
        <f t="shared" si="7"/>
        <v>4854477.3071180005</v>
      </c>
      <c r="H67" s="45">
        <v>1682.8</v>
      </c>
      <c r="I67" s="45">
        <v>0</v>
      </c>
      <c r="J67" s="46">
        <f t="shared" si="8"/>
        <v>1682.8</v>
      </c>
      <c r="K67" s="46">
        <f t="shared" si="9"/>
        <v>1682.8</v>
      </c>
      <c r="L67" s="45">
        <v>158225188</v>
      </c>
      <c r="M67" s="45">
        <v>126472338</v>
      </c>
      <c r="N67" s="46">
        <f t="shared" si="10"/>
        <v>31752850</v>
      </c>
      <c r="O67" s="45">
        <v>24908893</v>
      </c>
      <c r="P67" s="45">
        <v>7256963</v>
      </c>
      <c r="Q67" s="46">
        <f t="shared" si="11"/>
        <v>17651930</v>
      </c>
    </row>
    <row r="68" spans="1:17" s="65" customFormat="1" x14ac:dyDescent="0.45">
      <c r="A68" s="63" t="s">
        <v>357</v>
      </c>
      <c r="B68" s="63">
        <v>11521</v>
      </c>
      <c r="C68" s="63" t="s">
        <v>19</v>
      </c>
      <c r="D68" s="45">
        <v>120692.202578</v>
      </c>
      <c r="E68" s="45">
        <v>86192.689885999993</v>
      </c>
      <c r="F68" s="46">
        <f t="shared" si="6"/>
        <v>206884.89246399998</v>
      </c>
      <c r="G68" s="46">
        <f t="shared" si="7"/>
        <v>34499.512692000004</v>
      </c>
      <c r="H68" s="45">
        <v>0</v>
      </c>
      <c r="I68" s="45">
        <v>0</v>
      </c>
      <c r="J68" s="46">
        <f t="shared" si="8"/>
        <v>0</v>
      </c>
      <c r="K68" s="46">
        <f t="shared" si="9"/>
        <v>0</v>
      </c>
      <c r="L68" s="45">
        <v>2776829</v>
      </c>
      <c r="M68" s="45">
        <v>2149238</v>
      </c>
      <c r="N68" s="46">
        <f t="shared" si="10"/>
        <v>627591</v>
      </c>
      <c r="O68" s="45">
        <v>211891</v>
      </c>
      <c r="P68" s="45">
        <v>234847</v>
      </c>
      <c r="Q68" s="46">
        <f t="shared" si="11"/>
        <v>-22956</v>
      </c>
    </row>
    <row r="69" spans="1:17" s="65" customFormat="1" x14ac:dyDescent="0.45">
      <c r="A69" s="63" t="s">
        <v>362</v>
      </c>
      <c r="B69" s="63">
        <v>11518</v>
      </c>
      <c r="C69" s="63" t="s">
        <v>19</v>
      </c>
      <c r="D69" s="45">
        <v>1318514.533302</v>
      </c>
      <c r="E69" s="45">
        <v>925582.33256699995</v>
      </c>
      <c r="F69" s="46">
        <f t="shared" si="6"/>
        <v>2244096.8658690001</v>
      </c>
      <c r="G69" s="46">
        <f t="shared" si="7"/>
        <v>392932.20073500008</v>
      </c>
      <c r="H69" s="45">
        <v>75691.369388000006</v>
      </c>
      <c r="I69" s="45">
        <v>11095.548580999999</v>
      </c>
      <c r="J69" s="46">
        <f t="shared" si="8"/>
        <v>86786.917969000002</v>
      </c>
      <c r="K69" s="46">
        <f t="shared" si="9"/>
        <v>64595.820807000011</v>
      </c>
      <c r="L69" s="45">
        <v>0</v>
      </c>
      <c r="M69" s="45">
        <v>384975</v>
      </c>
      <c r="N69" s="46">
        <f t="shared" si="10"/>
        <v>-384975</v>
      </c>
      <c r="O69" s="45">
        <v>0</v>
      </c>
      <c r="P69" s="45">
        <v>0</v>
      </c>
      <c r="Q69" s="46">
        <f t="shared" si="11"/>
        <v>0</v>
      </c>
    </row>
    <row r="70" spans="1:17" s="65" customFormat="1" x14ac:dyDescent="0.45">
      <c r="A70" s="63" t="s">
        <v>366</v>
      </c>
      <c r="B70" s="63">
        <v>11551</v>
      </c>
      <c r="C70" s="63" t="s">
        <v>19</v>
      </c>
      <c r="D70" s="45">
        <v>2189095.388884</v>
      </c>
      <c r="E70" s="45">
        <v>1593943.3736169999</v>
      </c>
      <c r="F70" s="46">
        <f t="shared" si="6"/>
        <v>3783038.762501</v>
      </c>
      <c r="G70" s="46">
        <f t="shared" si="7"/>
        <v>595152.01526700007</v>
      </c>
      <c r="H70" s="45">
        <v>216220.60265799999</v>
      </c>
      <c r="I70" s="45">
        <v>83205.848587999993</v>
      </c>
      <c r="J70" s="46">
        <f t="shared" si="8"/>
        <v>299426.45124600001</v>
      </c>
      <c r="K70" s="46">
        <f t="shared" si="9"/>
        <v>133014.75407</v>
      </c>
      <c r="L70" s="45">
        <v>37566037</v>
      </c>
      <c r="M70" s="45">
        <v>41826443</v>
      </c>
      <c r="N70" s="46">
        <f t="shared" si="10"/>
        <v>-4260406</v>
      </c>
      <c r="O70" s="45">
        <v>3397267</v>
      </c>
      <c r="P70" s="45">
        <v>2928860</v>
      </c>
      <c r="Q70" s="46">
        <f t="shared" si="11"/>
        <v>468407</v>
      </c>
    </row>
    <row r="71" spans="1:17" s="65" customFormat="1" x14ac:dyDescent="0.45">
      <c r="A71" s="63" t="s">
        <v>368</v>
      </c>
      <c r="B71" s="63">
        <v>11562</v>
      </c>
      <c r="C71" s="63" t="s">
        <v>19</v>
      </c>
      <c r="D71" s="45">
        <v>487886.55917099997</v>
      </c>
      <c r="E71" s="45">
        <v>55020.297658000003</v>
      </c>
      <c r="F71" s="46">
        <f t="shared" si="6"/>
        <v>542906.85682899994</v>
      </c>
      <c r="G71" s="46">
        <f t="shared" si="7"/>
        <v>432866.26151299995</v>
      </c>
      <c r="H71" s="45">
        <v>2330.8000000000002</v>
      </c>
      <c r="I71" s="45">
        <v>20339.846269999998</v>
      </c>
      <c r="J71" s="46">
        <f t="shared" si="8"/>
        <v>22670.646269999997</v>
      </c>
      <c r="K71" s="46">
        <f t="shared" si="9"/>
        <v>-18009.046269999999</v>
      </c>
      <c r="L71" s="45">
        <v>10032223</v>
      </c>
      <c r="M71" s="45">
        <v>7398070</v>
      </c>
      <c r="N71" s="46">
        <f t="shared" si="10"/>
        <v>2634153</v>
      </c>
      <c r="O71" s="45">
        <v>1332521</v>
      </c>
      <c r="P71" s="45">
        <v>1170952</v>
      </c>
      <c r="Q71" s="46">
        <f t="shared" si="11"/>
        <v>161569</v>
      </c>
    </row>
    <row r="72" spans="1:17" s="65" customFormat="1" x14ac:dyDescent="0.45">
      <c r="A72" s="63" t="s">
        <v>372</v>
      </c>
      <c r="B72" s="63">
        <v>11569</v>
      </c>
      <c r="C72" s="63" t="s">
        <v>19</v>
      </c>
      <c r="D72" s="45">
        <v>1388875.0700119999</v>
      </c>
      <c r="E72" s="45">
        <v>1302875.6900470001</v>
      </c>
      <c r="F72" s="46">
        <f t="shared" si="6"/>
        <v>2691750.760059</v>
      </c>
      <c r="G72" s="46">
        <f t="shared" si="7"/>
        <v>85999.379964999855</v>
      </c>
      <c r="H72" s="45">
        <v>81280.075889</v>
      </c>
      <c r="I72" s="45">
        <v>186919.933727</v>
      </c>
      <c r="J72" s="46">
        <f t="shared" si="8"/>
        <v>268200.009616</v>
      </c>
      <c r="K72" s="46">
        <f t="shared" si="9"/>
        <v>-105639.857838</v>
      </c>
      <c r="L72" s="45">
        <v>3990813</v>
      </c>
      <c r="M72" s="45">
        <v>4351651</v>
      </c>
      <c r="N72" s="46">
        <f t="shared" si="10"/>
        <v>-360838</v>
      </c>
      <c r="O72" s="45">
        <v>1359504</v>
      </c>
      <c r="P72" s="45">
        <v>736403</v>
      </c>
      <c r="Q72" s="46">
        <f t="shared" si="11"/>
        <v>623101</v>
      </c>
    </row>
    <row r="73" spans="1:17" s="65" customFormat="1" x14ac:dyDescent="0.45">
      <c r="A73" s="63" t="s">
        <v>376</v>
      </c>
      <c r="B73" s="63">
        <v>11588</v>
      </c>
      <c r="C73" s="63" t="s">
        <v>19</v>
      </c>
      <c r="D73" s="45">
        <v>3809344.9205339998</v>
      </c>
      <c r="E73" s="45">
        <v>1569740.306076</v>
      </c>
      <c r="F73" s="46">
        <f t="shared" si="6"/>
        <v>5379085.2266099993</v>
      </c>
      <c r="G73" s="46">
        <f t="shared" si="7"/>
        <v>2239604.6144579998</v>
      </c>
      <c r="H73" s="45">
        <v>214.9007</v>
      </c>
      <c r="I73" s="45">
        <v>0</v>
      </c>
      <c r="J73" s="46">
        <f t="shared" si="8"/>
        <v>214.9007</v>
      </c>
      <c r="K73" s="46">
        <f t="shared" si="9"/>
        <v>214.9007</v>
      </c>
      <c r="L73" s="45">
        <v>26674312</v>
      </c>
      <c r="M73" s="45">
        <v>33866721</v>
      </c>
      <c r="N73" s="46">
        <f t="shared" si="10"/>
        <v>-7192409</v>
      </c>
      <c r="O73" s="45">
        <v>1001014</v>
      </c>
      <c r="P73" s="45">
        <v>5302123</v>
      </c>
      <c r="Q73" s="46">
        <f t="shared" si="11"/>
        <v>-4301109</v>
      </c>
    </row>
    <row r="74" spans="1:17" s="65" customFormat="1" x14ac:dyDescent="0.45">
      <c r="A74" s="63" t="s">
        <v>386</v>
      </c>
      <c r="B74" s="63">
        <v>11621</v>
      </c>
      <c r="C74" s="63" t="s">
        <v>19</v>
      </c>
      <c r="D74" s="45">
        <v>591803.92082999996</v>
      </c>
      <c r="E74" s="45">
        <v>835785.733274</v>
      </c>
      <c r="F74" s="46">
        <f t="shared" si="6"/>
        <v>1427589.654104</v>
      </c>
      <c r="G74" s="46">
        <f t="shared" si="7"/>
        <v>-243981.81244400004</v>
      </c>
      <c r="H74" s="45">
        <v>8522.4554100000005</v>
      </c>
      <c r="I74" s="45">
        <v>1.9999999999999999E-6</v>
      </c>
      <c r="J74" s="46">
        <f t="shared" si="8"/>
        <v>8522.4554120000012</v>
      </c>
      <c r="K74" s="46">
        <f t="shared" si="9"/>
        <v>8522.4554079999998</v>
      </c>
      <c r="L74" s="45">
        <v>140458</v>
      </c>
      <c r="M74" s="45">
        <v>1481053</v>
      </c>
      <c r="N74" s="46">
        <f t="shared" si="10"/>
        <v>-1340595</v>
      </c>
      <c r="O74" s="45">
        <v>220</v>
      </c>
      <c r="P74" s="45">
        <v>17916</v>
      </c>
      <c r="Q74" s="46">
        <f t="shared" si="11"/>
        <v>-17696</v>
      </c>
    </row>
    <row r="75" spans="1:17" s="65" customFormat="1" x14ac:dyDescent="0.45">
      <c r="A75" s="63" t="s">
        <v>388</v>
      </c>
      <c r="B75" s="63">
        <v>11626</v>
      </c>
      <c r="C75" s="63" t="s">
        <v>19</v>
      </c>
      <c r="D75" s="45">
        <v>1692131.928694</v>
      </c>
      <c r="E75" s="45">
        <v>969472.814579</v>
      </c>
      <c r="F75" s="46">
        <f t="shared" si="6"/>
        <v>2661604.7432730002</v>
      </c>
      <c r="G75" s="46">
        <f t="shared" si="7"/>
        <v>722659.114115</v>
      </c>
      <c r="H75" s="45">
        <v>125490.05315000001</v>
      </c>
      <c r="I75" s="45">
        <v>208145.44599000001</v>
      </c>
      <c r="J75" s="46">
        <f t="shared" si="8"/>
        <v>333635.49914000003</v>
      </c>
      <c r="K75" s="46">
        <f t="shared" si="9"/>
        <v>-82655.39284</v>
      </c>
      <c r="L75" s="45">
        <v>2898048</v>
      </c>
      <c r="M75" s="45">
        <v>4148809</v>
      </c>
      <c r="N75" s="46">
        <f t="shared" si="10"/>
        <v>-1250761</v>
      </c>
      <c r="O75" s="45">
        <v>0</v>
      </c>
      <c r="P75" s="45">
        <v>999737</v>
      </c>
      <c r="Q75" s="46">
        <f t="shared" si="11"/>
        <v>-999737</v>
      </c>
    </row>
    <row r="76" spans="1:17" s="65" customFormat="1" x14ac:dyDescent="0.45">
      <c r="A76" s="63" t="s">
        <v>396</v>
      </c>
      <c r="B76" s="63">
        <v>11661</v>
      </c>
      <c r="C76" s="63" t="s">
        <v>19</v>
      </c>
      <c r="D76" s="45">
        <v>346371.10956299998</v>
      </c>
      <c r="E76" s="45">
        <v>410684.34007699997</v>
      </c>
      <c r="F76" s="46">
        <f t="shared" si="6"/>
        <v>757055.44964000001</v>
      </c>
      <c r="G76" s="46">
        <f t="shared" si="7"/>
        <v>-64313.230513999995</v>
      </c>
      <c r="H76" s="45">
        <v>1670.6802</v>
      </c>
      <c r="I76" s="45">
        <v>2927.9304699999998</v>
      </c>
      <c r="J76" s="46">
        <f t="shared" si="8"/>
        <v>4598.61067</v>
      </c>
      <c r="K76" s="46">
        <f t="shared" si="9"/>
        <v>-1257.2502699999998</v>
      </c>
      <c r="L76" s="45">
        <v>215439</v>
      </c>
      <c r="M76" s="45">
        <v>845791</v>
      </c>
      <c r="N76" s="46">
        <f t="shared" si="10"/>
        <v>-630352</v>
      </c>
      <c r="O76" s="45">
        <v>2499</v>
      </c>
      <c r="P76" s="45">
        <v>20696</v>
      </c>
      <c r="Q76" s="46">
        <f t="shared" si="11"/>
        <v>-18197</v>
      </c>
    </row>
    <row r="77" spans="1:17" s="65" customFormat="1" x14ac:dyDescent="0.45">
      <c r="A77" s="63" t="s">
        <v>400</v>
      </c>
      <c r="B77" s="63">
        <v>11660</v>
      </c>
      <c r="C77" s="63" t="s">
        <v>19</v>
      </c>
      <c r="D77" s="45">
        <v>753687.95377000002</v>
      </c>
      <c r="E77" s="45">
        <v>651709.50312200002</v>
      </c>
      <c r="F77" s="46">
        <f t="shared" si="6"/>
        <v>1405397.456892</v>
      </c>
      <c r="G77" s="46">
        <f t="shared" si="7"/>
        <v>101978.450648</v>
      </c>
      <c r="H77" s="45">
        <v>0</v>
      </c>
      <c r="I77" s="45">
        <v>96635.309769</v>
      </c>
      <c r="J77" s="46">
        <f t="shared" si="8"/>
        <v>96635.309769</v>
      </c>
      <c r="K77" s="46">
        <f t="shared" si="9"/>
        <v>-96635.309769</v>
      </c>
      <c r="L77" s="45">
        <v>67178</v>
      </c>
      <c r="M77" s="45">
        <v>1631800</v>
      </c>
      <c r="N77" s="46">
        <f t="shared" si="10"/>
        <v>-1564622</v>
      </c>
      <c r="O77" s="45">
        <v>0</v>
      </c>
      <c r="P77" s="45">
        <v>0</v>
      </c>
      <c r="Q77" s="46">
        <f t="shared" si="11"/>
        <v>0</v>
      </c>
    </row>
    <row r="78" spans="1:17" s="65" customFormat="1" x14ac:dyDescent="0.45">
      <c r="A78" s="63" t="s">
        <v>404</v>
      </c>
      <c r="B78" s="63">
        <v>11665</v>
      </c>
      <c r="C78" s="63" t="s">
        <v>19</v>
      </c>
      <c r="D78" s="45">
        <v>435320.68153</v>
      </c>
      <c r="E78" s="45">
        <v>221043.687637</v>
      </c>
      <c r="F78" s="46">
        <f t="shared" si="6"/>
        <v>656364.36916700006</v>
      </c>
      <c r="G78" s="46">
        <f t="shared" si="7"/>
        <v>214276.99389300001</v>
      </c>
      <c r="H78" s="45">
        <v>55197.012060000001</v>
      </c>
      <c r="I78" s="45">
        <v>24974.948469999999</v>
      </c>
      <c r="J78" s="46">
        <f t="shared" si="8"/>
        <v>80171.960529999997</v>
      </c>
      <c r="K78" s="46">
        <f t="shared" si="9"/>
        <v>30222.063590000002</v>
      </c>
      <c r="L78" s="45">
        <v>3041899</v>
      </c>
      <c r="M78" s="45">
        <v>1358264</v>
      </c>
      <c r="N78" s="46">
        <f t="shared" si="10"/>
        <v>1683635</v>
      </c>
      <c r="O78" s="45">
        <v>124909</v>
      </c>
      <c r="P78" s="45">
        <v>128057</v>
      </c>
      <c r="Q78" s="46">
        <f t="shared" si="11"/>
        <v>-3148</v>
      </c>
    </row>
    <row r="79" spans="1:17" s="65" customFormat="1" x14ac:dyDescent="0.45">
      <c r="A79" s="63" t="s">
        <v>408</v>
      </c>
      <c r="B79" s="63">
        <v>11673</v>
      </c>
      <c r="C79" s="63" t="s">
        <v>19</v>
      </c>
      <c r="D79" s="45">
        <v>257189.850695</v>
      </c>
      <c r="E79" s="45">
        <v>303982.63398300001</v>
      </c>
      <c r="F79" s="46">
        <f t="shared" si="6"/>
        <v>561172.48467799998</v>
      </c>
      <c r="G79" s="46">
        <f t="shared" si="7"/>
        <v>-46792.783288000006</v>
      </c>
      <c r="H79" s="45">
        <v>9999.4041980000002</v>
      </c>
      <c r="I79" s="45">
        <v>29479.002463000001</v>
      </c>
      <c r="J79" s="46">
        <f t="shared" si="8"/>
        <v>39478.406661000001</v>
      </c>
      <c r="K79" s="46">
        <f t="shared" si="9"/>
        <v>-19479.598265000001</v>
      </c>
      <c r="L79" s="45">
        <v>440934</v>
      </c>
      <c r="M79" s="45">
        <v>1906580</v>
      </c>
      <c r="N79" s="46">
        <f t="shared" si="10"/>
        <v>-1465646</v>
      </c>
      <c r="O79" s="45">
        <v>0</v>
      </c>
      <c r="P79" s="45">
        <v>18664</v>
      </c>
      <c r="Q79" s="46">
        <f t="shared" si="11"/>
        <v>-18664</v>
      </c>
    </row>
    <row r="80" spans="1:17" s="65" customFormat="1" x14ac:dyDescent="0.45">
      <c r="A80" s="63" t="s">
        <v>416</v>
      </c>
      <c r="B80" s="63">
        <v>11692</v>
      </c>
      <c r="C80" s="63" t="s">
        <v>19</v>
      </c>
      <c r="D80" s="45">
        <v>3207872.7222460001</v>
      </c>
      <c r="E80" s="45">
        <v>791627.80026599998</v>
      </c>
      <c r="F80" s="46">
        <f t="shared" si="6"/>
        <v>3999500.5225120001</v>
      </c>
      <c r="G80" s="46">
        <f t="shared" si="7"/>
        <v>2416244.9219800001</v>
      </c>
      <c r="H80" s="45">
        <v>835937.76471899997</v>
      </c>
      <c r="I80" s="45">
        <v>243244.97998500001</v>
      </c>
      <c r="J80" s="46">
        <f t="shared" si="8"/>
        <v>1079182.744704</v>
      </c>
      <c r="K80" s="46">
        <f t="shared" si="9"/>
        <v>592692.78473399999</v>
      </c>
      <c r="L80" s="45">
        <v>46629921</v>
      </c>
      <c r="M80" s="45">
        <v>27864057</v>
      </c>
      <c r="N80" s="46">
        <f t="shared" si="10"/>
        <v>18765864</v>
      </c>
      <c r="O80" s="45">
        <v>3955037</v>
      </c>
      <c r="P80" s="45">
        <v>3322846</v>
      </c>
      <c r="Q80" s="46">
        <f t="shared" si="11"/>
        <v>632191</v>
      </c>
    </row>
    <row r="81" spans="1:17" s="65" customFormat="1" x14ac:dyDescent="0.45">
      <c r="A81" s="63" t="s">
        <v>418</v>
      </c>
      <c r="B81" s="63">
        <v>11698</v>
      </c>
      <c r="C81" s="63" t="s">
        <v>19</v>
      </c>
      <c r="D81" s="45">
        <v>6488275.2211260004</v>
      </c>
      <c r="E81" s="45">
        <v>8490474.196649</v>
      </c>
      <c r="F81" s="46">
        <f t="shared" si="6"/>
        <v>14978749.417775001</v>
      </c>
      <c r="G81" s="46">
        <f t="shared" si="7"/>
        <v>-2002198.9755229997</v>
      </c>
      <c r="H81" s="45">
        <v>0</v>
      </c>
      <c r="I81" s="45">
        <v>847928.02360499999</v>
      </c>
      <c r="J81" s="46">
        <f t="shared" si="8"/>
        <v>847928.02360499999</v>
      </c>
      <c r="K81" s="46">
        <f t="shared" si="9"/>
        <v>-847928.02360499999</v>
      </c>
      <c r="L81" s="45">
        <v>12377593</v>
      </c>
      <c r="M81" s="45">
        <v>23642850</v>
      </c>
      <c r="N81" s="46">
        <f t="shared" si="10"/>
        <v>-11265257</v>
      </c>
      <c r="O81" s="45">
        <v>98884</v>
      </c>
      <c r="P81" s="45">
        <v>2719129</v>
      </c>
      <c r="Q81" s="46">
        <f t="shared" si="11"/>
        <v>-2620245</v>
      </c>
    </row>
    <row r="82" spans="1:17" s="65" customFormat="1" x14ac:dyDescent="0.45">
      <c r="A82" s="63" t="s">
        <v>435</v>
      </c>
      <c r="B82" s="63">
        <v>11725</v>
      </c>
      <c r="C82" s="63" t="s">
        <v>19</v>
      </c>
      <c r="D82" s="45">
        <v>369394.22514499997</v>
      </c>
      <c r="E82" s="45">
        <v>380725.54051100003</v>
      </c>
      <c r="F82" s="46">
        <f t="shared" si="6"/>
        <v>750119.765656</v>
      </c>
      <c r="G82" s="46">
        <f t="shared" si="7"/>
        <v>-11331.315366000053</v>
      </c>
      <c r="H82" s="45">
        <v>50126.590278999996</v>
      </c>
      <c r="I82" s="45">
        <v>50863.242678000002</v>
      </c>
      <c r="J82" s="46">
        <f t="shared" si="8"/>
        <v>100989.83295700001</v>
      </c>
      <c r="K82" s="46">
        <f t="shared" si="9"/>
        <v>-736.65239900000597</v>
      </c>
      <c r="L82" s="45">
        <v>1610879</v>
      </c>
      <c r="M82" s="45">
        <v>1930190</v>
      </c>
      <c r="N82" s="46">
        <f t="shared" si="10"/>
        <v>-319311</v>
      </c>
      <c r="O82" s="45">
        <v>12</v>
      </c>
      <c r="P82" s="45">
        <v>744357</v>
      </c>
      <c r="Q82" s="46">
        <f t="shared" si="11"/>
        <v>-744345</v>
      </c>
    </row>
    <row r="83" spans="1:17" s="65" customFormat="1" x14ac:dyDescent="0.45">
      <c r="A83" s="63" t="s">
        <v>437</v>
      </c>
      <c r="B83" s="63">
        <v>11701</v>
      </c>
      <c r="C83" s="63" t="s">
        <v>19</v>
      </c>
      <c r="D83" s="45">
        <v>181870.59023</v>
      </c>
      <c r="E83" s="45">
        <v>113340.190407</v>
      </c>
      <c r="F83" s="46">
        <f t="shared" si="6"/>
        <v>295210.78063699999</v>
      </c>
      <c r="G83" s="46">
        <f t="shared" si="7"/>
        <v>68530.399823</v>
      </c>
      <c r="H83" s="45">
        <v>6616.5782099999997</v>
      </c>
      <c r="I83" s="45">
        <v>35194.651653000001</v>
      </c>
      <c r="J83" s="46">
        <f t="shared" si="8"/>
        <v>41811.229863</v>
      </c>
      <c r="K83" s="46">
        <f t="shared" si="9"/>
        <v>-28578.073443000001</v>
      </c>
      <c r="L83" s="45">
        <v>1545799</v>
      </c>
      <c r="M83" s="45">
        <v>1359574</v>
      </c>
      <c r="N83" s="46">
        <f t="shared" si="10"/>
        <v>186225</v>
      </c>
      <c r="O83" s="45">
        <v>53627</v>
      </c>
      <c r="P83" s="45">
        <v>415144</v>
      </c>
      <c r="Q83" s="46">
        <f t="shared" si="11"/>
        <v>-361517</v>
      </c>
    </row>
    <row r="84" spans="1:17" s="65" customFormat="1" x14ac:dyDescent="0.45">
      <c r="A84" s="63" t="s">
        <v>443</v>
      </c>
      <c r="B84" s="63">
        <v>11738</v>
      </c>
      <c r="C84" s="63" t="s">
        <v>19</v>
      </c>
      <c r="D84" s="45">
        <v>542926.43375700002</v>
      </c>
      <c r="E84" s="45">
        <v>207889.90100499999</v>
      </c>
      <c r="F84" s="46">
        <f t="shared" si="6"/>
        <v>750816.33476200001</v>
      </c>
      <c r="G84" s="46">
        <f t="shared" si="7"/>
        <v>335036.53275200003</v>
      </c>
      <c r="H84" s="45">
        <v>8236.366462</v>
      </c>
      <c r="I84" s="45">
        <v>58834.050153999997</v>
      </c>
      <c r="J84" s="46">
        <f t="shared" si="8"/>
        <v>67070.416616000002</v>
      </c>
      <c r="K84" s="46">
        <f t="shared" si="9"/>
        <v>-50597.683691999999</v>
      </c>
      <c r="L84" s="45">
        <v>6552286</v>
      </c>
      <c r="M84" s="45">
        <v>5528619</v>
      </c>
      <c r="N84" s="46">
        <f t="shared" si="10"/>
        <v>1023667</v>
      </c>
      <c r="O84" s="45">
        <v>1147828</v>
      </c>
      <c r="P84" s="45">
        <v>1019123</v>
      </c>
      <c r="Q84" s="46">
        <f t="shared" si="11"/>
        <v>128705</v>
      </c>
    </row>
    <row r="85" spans="1:17" s="65" customFormat="1" x14ac:dyDescent="0.45">
      <c r="A85" s="63" t="s">
        <v>445</v>
      </c>
      <c r="B85" s="63">
        <v>11722</v>
      </c>
      <c r="C85" s="63" t="s">
        <v>19</v>
      </c>
      <c r="D85" s="45">
        <v>5452215.773023</v>
      </c>
      <c r="E85" s="45">
        <v>4632712.5529279998</v>
      </c>
      <c r="F85" s="46">
        <f t="shared" si="6"/>
        <v>10084928.325950999</v>
      </c>
      <c r="G85" s="46">
        <f t="shared" si="7"/>
        <v>819503.22009500023</v>
      </c>
      <c r="H85" s="45">
        <v>148592.32106700001</v>
      </c>
      <c r="I85" s="45">
        <v>155798.82347500001</v>
      </c>
      <c r="J85" s="46">
        <f t="shared" si="8"/>
        <v>304391.14454200002</v>
      </c>
      <c r="K85" s="46">
        <f t="shared" si="9"/>
        <v>-7206.5024080000003</v>
      </c>
      <c r="L85" s="45">
        <v>7710733</v>
      </c>
      <c r="M85" s="45">
        <v>584614</v>
      </c>
      <c r="N85" s="46">
        <f t="shared" si="10"/>
        <v>7126119</v>
      </c>
      <c r="O85" s="45">
        <v>1201573</v>
      </c>
      <c r="P85" s="45">
        <v>0</v>
      </c>
      <c r="Q85" s="46">
        <f t="shared" si="11"/>
        <v>1201573</v>
      </c>
    </row>
    <row r="86" spans="1:17" s="65" customFormat="1" x14ac:dyDescent="0.45">
      <c r="A86" s="63" t="s">
        <v>446</v>
      </c>
      <c r="B86" s="63">
        <v>11741</v>
      </c>
      <c r="C86" s="63" t="s">
        <v>19</v>
      </c>
      <c r="D86" s="45">
        <v>1127989.941938</v>
      </c>
      <c r="E86" s="45">
        <v>1158415.478816</v>
      </c>
      <c r="F86" s="46">
        <f t="shared" si="6"/>
        <v>2286405.4207540001</v>
      </c>
      <c r="G86" s="46">
        <f t="shared" si="7"/>
        <v>-30425.536878000014</v>
      </c>
      <c r="H86" s="45">
        <v>0</v>
      </c>
      <c r="I86" s="45">
        <v>131584.30359600001</v>
      </c>
      <c r="J86" s="46">
        <f t="shared" si="8"/>
        <v>131584.30359600001</v>
      </c>
      <c r="K86" s="46">
        <f t="shared" si="9"/>
        <v>-131584.30359600001</v>
      </c>
      <c r="L86" s="45">
        <v>3881022</v>
      </c>
      <c r="M86" s="45">
        <v>3290409</v>
      </c>
      <c r="N86" s="46">
        <f t="shared" si="10"/>
        <v>590613</v>
      </c>
      <c r="O86" s="45">
        <v>94186</v>
      </c>
      <c r="P86" s="45">
        <v>152045</v>
      </c>
      <c r="Q86" s="46">
        <f t="shared" si="11"/>
        <v>-57859</v>
      </c>
    </row>
    <row r="87" spans="1:17" s="65" customFormat="1" x14ac:dyDescent="0.45">
      <c r="A87" s="63" t="s">
        <v>460</v>
      </c>
      <c r="B87" s="63">
        <v>11753</v>
      </c>
      <c r="C87" s="63" t="s">
        <v>19</v>
      </c>
      <c r="D87" s="45">
        <v>411888.45395499998</v>
      </c>
      <c r="E87" s="45">
        <v>346530.69439100003</v>
      </c>
      <c r="F87" s="46">
        <f t="shared" si="6"/>
        <v>758419.148346</v>
      </c>
      <c r="G87" s="46">
        <f t="shared" si="7"/>
        <v>65357.759563999949</v>
      </c>
      <c r="H87" s="45">
        <v>2301</v>
      </c>
      <c r="I87" s="45">
        <v>0</v>
      </c>
      <c r="J87" s="46">
        <f t="shared" si="8"/>
        <v>2301</v>
      </c>
      <c r="K87" s="46">
        <f t="shared" si="9"/>
        <v>2301</v>
      </c>
      <c r="L87" s="45">
        <v>2695305</v>
      </c>
      <c r="M87" s="45">
        <v>1483557</v>
      </c>
      <c r="N87" s="46">
        <f t="shared" si="10"/>
        <v>1211748</v>
      </c>
      <c r="O87" s="45">
        <v>718907</v>
      </c>
      <c r="P87" s="45">
        <v>0</v>
      </c>
      <c r="Q87" s="46">
        <f t="shared" si="11"/>
        <v>718907</v>
      </c>
    </row>
    <row r="88" spans="1:17" s="65" customFormat="1" x14ac:dyDescent="0.45">
      <c r="A88" s="63" t="s">
        <v>468</v>
      </c>
      <c r="B88" s="63">
        <v>11776</v>
      </c>
      <c r="C88" s="63" t="s">
        <v>19</v>
      </c>
      <c r="D88" s="45">
        <v>3407974.720805</v>
      </c>
      <c r="E88" s="45">
        <v>373969.98527900001</v>
      </c>
      <c r="F88" s="46">
        <f t="shared" si="6"/>
        <v>3781944.7060839999</v>
      </c>
      <c r="G88" s="46">
        <f t="shared" si="7"/>
        <v>3034004.7355260001</v>
      </c>
      <c r="H88" s="45">
        <v>590343.52852599998</v>
      </c>
      <c r="I88" s="45">
        <v>0</v>
      </c>
      <c r="J88" s="46">
        <f t="shared" si="8"/>
        <v>590343.52852599998</v>
      </c>
      <c r="K88" s="46">
        <f t="shared" si="9"/>
        <v>590343.52852599998</v>
      </c>
      <c r="L88" s="45">
        <v>29005508</v>
      </c>
      <c r="M88" s="45">
        <v>15735580</v>
      </c>
      <c r="N88" s="46">
        <f t="shared" si="10"/>
        <v>13269928</v>
      </c>
      <c r="O88" s="45">
        <v>4306290</v>
      </c>
      <c r="P88" s="45">
        <v>2766577</v>
      </c>
      <c r="Q88" s="46">
        <f t="shared" si="11"/>
        <v>1539713</v>
      </c>
    </row>
    <row r="89" spans="1:17" s="65" customFormat="1" x14ac:dyDescent="0.45">
      <c r="A89" s="63" t="s">
        <v>480</v>
      </c>
      <c r="B89" s="63">
        <v>11820</v>
      </c>
      <c r="C89" s="63" t="s">
        <v>19</v>
      </c>
      <c r="D89" s="45">
        <v>7689741.2246780004</v>
      </c>
      <c r="E89" s="45">
        <v>624493.816628</v>
      </c>
      <c r="F89" s="46">
        <f t="shared" si="6"/>
        <v>8314235.0413060002</v>
      </c>
      <c r="G89" s="46">
        <f t="shared" si="7"/>
        <v>7065247.4080500007</v>
      </c>
      <c r="H89" s="45">
        <v>2077013.9070629999</v>
      </c>
      <c r="I89" s="45">
        <v>14306</v>
      </c>
      <c r="J89" s="46">
        <f t="shared" si="8"/>
        <v>2091319.9070629999</v>
      </c>
      <c r="K89" s="46">
        <f t="shared" si="9"/>
        <v>2062707.9070629999</v>
      </c>
      <c r="L89" s="45">
        <v>49619935</v>
      </c>
      <c r="M89" s="45">
        <v>18058420</v>
      </c>
      <c r="N89" s="46">
        <f t="shared" si="10"/>
        <v>31561515</v>
      </c>
      <c r="O89" s="45">
        <v>8056189</v>
      </c>
      <c r="P89" s="45">
        <v>5558866</v>
      </c>
      <c r="Q89" s="46">
        <f t="shared" si="11"/>
        <v>2497323</v>
      </c>
    </row>
    <row r="90" spans="1:17" s="65" customFormat="1" x14ac:dyDescent="0.45">
      <c r="A90" s="63" t="s">
        <v>504</v>
      </c>
      <c r="B90" s="63">
        <v>11841</v>
      </c>
      <c r="C90" s="63" t="s">
        <v>19</v>
      </c>
      <c r="D90" s="45">
        <v>408007.95886800002</v>
      </c>
      <c r="E90" s="45">
        <v>278725.005053</v>
      </c>
      <c r="F90" s="46">
        <f t="shared" si="6"/>
        <v>686732.96392100002</v>
      </c>
      <c r="G90" s="46">
        <f t="shared" si="7"/>
        <v>129282.95381500002</v>
      </c>
      <c r="H90" s="45">
        <v>0</v>
      </c>
      <c r="I90" s="45">
        <v>8395.3716000000004</v>
      </c>
      <c r="J90" s="46">
        <f t="shared" si="8"/>
        <v>8395.3716000000004</v>
      </c>
      <c r="K90" s="46">
        <f t="shared" si="9"/>
        <v>-8395.3716000000004</v>
      </c>
      <c r="L90" s="45">
        <v>1215771</v>
      </c>
      <c r="M90" s="45">
        <v>99051</v>
      </c>
      <c r="N90" s="46">
        <f t="shared" si="10"/>
        <v>1116720</v>
      </c>
      <c r="O90" s="45">
        <v>0</v>
      </c>
      <c r="P90" s="45">
        <v>0</v>
      </c>
      <c r="Q90" s="46">
        <f t="shared" si="11"/>
        <v>0</v>
      </c>
    </row>
    <row r="91" spans="1:17" s="65" customFormat="1" x14ac:dyDescent="0.45">
      <c r="A91" s="63" t="s">
        <v>507</v>
      </c>
      <c r="B91" s="63">
        <v>11859</v>
      </c>
      <c r="C91" s="63" t="s">
        <v>19</v>
      </c>
      <c r="D91" s="45">
        <v>95934.282827999996</v>
      </c>
      <c r="E91" s="45">
        <v>326.96749999999997</v>
      </c>
      <c r="F91" s="46">
        <f t="shared" si="6"/>
        <v>96261.250327999995</v>
      </c>
      <c r="G91" s="46">
        <f t="shared" si="7"/>
        <v>95607.315327999997</v>
      </c>
      <c r="H91" s="45">
        <v>5.4165000000000001</v>
      </c>
      <c r="I91" s="45">
        <v>6.4874999999999998</v>
      </c>
      <c r="J91" s="46">
        <f t="shared" si="8"/>
        <v>11.904</v>
      </c>
      <c r="K91" s="46">
        <f t="shared" si="9"/>
        <v>-1.0709999999999997</v>
      </c>
      <c r="L91" s="45">
        <v>1077200</v>
      </c>
      <c r="M91" s="45">
        <v>0</v>
      </c>
      <c r="N91" s="46">
        <f t="shared" si="10"/>
        <v>1077200</v>
      </c>
      <c r="O91" s="45">
        <v>234196</v>
      </c>
      <c r="P91" s="45">
        <v>0</v>
      </c>
      <c r="Q91" s="46">
        <f t="shared" si="11"/>
        <v>234196</v>
      </c>
    </row>
    <row r="92" spans="1:17" s="65" customFormat="1" x14ac:dyDescent="0.45">
      <c r="A92" s="63" t="s">
        <v>511</v>
      </c>
      <c r="B92" s="63">
        <v>11756</v>
      </c>
      <c r="C92" s="63" t="s">
        <v>19</v>
      </c>
      <c r="D92" s="45">
        <v>33509.846230000003</v>
      </c>
      <c r="E92" s="45">
        <v>3010.7500799999998</v>
      </c>
      <c r="F92" s="46">
        <f t="shared" si="6"/>
        <v>36520.596310000001</v>
      </c>
      <c r="G92" s="46">
        <f t="shared" si="7"/>
        <v>30499.096150000005</v>
      </c>
      <c r="H92" s="45">
        <v>21846.978287999998</v>
      </c>
      <c r="I92" s="45">
        <v>3010.7500799999998</v>
      </c>
      <c r="J92" s="46">
        <f t="shared" si="8"/>
        <v>24857.728367999996</v>
      </c>
      <c r="K92" s="46">
        <f t="shared" si="9"/>
        <v>18836.228208</v>
      </c>
      <c r="L92" s="45">
        <v>635264</v>
      </c>
      <c r="M92" s="45">
        <v>240382</v>
      </c>
      <c r="N92" s="46">
        <f t="shared" si="10"/>
        <v>394882</v>
      </c>
      <c r="O92" s="45">
        <v>192529</v>
      </c>
      <c r="P92" s="45">
        <v>9515</v>
      </c>
      <c r="Q92" s="46">
        <f t="shared" si="11"/>
        <v>183014</v>
      </c>
    </row>
    <row r="93" spans="1:17" s="65" customFormat="1" x14ac:dyDescent="0.45">
      <c r="A93" s="63" t="s">
        <v>509</v>
      </c>
      <c r="B93" s="63">
        <v>11874</v>
      </c>
      <c r="C93" s="63" t="s">
        <v>19</v>
      </c>
      <c r="D93" s="45">
        <v>121907.82905</v>
      </c>
      <c r="E93" s="45">
        <v>0</v>
      </c>
      <c r="F93" s="46">
        <f t="shared" si="6"/>
        <v>121907.82905</v>
      </c>
      <c r="G93" s="46">
        <f t="shared" si="7"/>
        <v>121907.82905</v>
      </c>
      <c r="H93" s="45">
        <v>0</v>
      </c>
      <c r="I93" s="45">
        <v>0</v>
      </c>
      <c r="J93" s="46">
        <f t="shared" si="8"/>
        <v>0</v>
      </c>
      <c r="K93" s="46">
        <f t="shared" si="9"/>
        <v>0</v>
      </c>
      <c r="L93" s="45">
        <v>6554712</v>
      </c>
      <c r="M93" s="45">
        <v>2174520</v>
      </c>
      <c r="N93" s="46">
        <f t="shared" si="10"/>
        <v>4380192</v>
      </c>
      <c r="O93" s="45">
        <v>2623633</v>
      </c>
      <c r="P93" s="45">
        <v>474460</v>
      </c>
      <c r="Q93" s="46">
        <f t="shared" si="11"/>
        <v>2149173</v>
      </c>
    </row>
    <row r="94" spans="1:17" s="65" customFormat="1" x14ac:dyDescent="0.45">
      <c r="A94" s="63" t="s">
        <v>570</v>
      </c>
      <c r="B94" s="63">
        <v>11793</v>
      </c>
      <c r="C94" s="63" t="s">
        <v>19</v>
      </c>
      <c r="D94" s="45">
        <v>65647.493029999998</v>
      </c>
      <c r="E94" s="45">
        <v>0</v>
      </c>
      <c r="F94" s="46">
        <f t="shared" si="6"/>
        <v>65647.493029999998</v>
      </c>
      <c r="G94" s="46">
        <f t="shared" si="7"/>
        <v>65647.493029999998</v>
      </c>
      <c r="H94" s="45">
        <v>65647.493029999998</v>
      </c>
      <c r="I94" s="45">
        <v>0</v>
      </c>
      <c r="J94" s="46">
        <f t="shared" si="8"/>
        <v>65647.493029999998</v>
      </c>
      <c r="K94" s="46">
        <f t="shared" si="9"/>
        <v>65647.493029999998</v>
      </c>
      <c r="L94" s="45">
        <v>358320</v>
      </c>
      <c r="M94" s="45">
        <v>517</v>
      </c>
      <c r="N94" s="46">
        <f t="shared" si="10"/>
        <v>357803</v>
      </c>
      <c r="O94" s="45">
        <v>11055</v>
      </c>
      <c r="P94" s="45">
        <v>517</v>
      </c>
      <c r="Q94" s="46">
        <f t="shared" si="11"/>
        <v>10538</v>
      </c>
    </row>
    <row r="95" spans="1:17" s="65" customFormat="1" x14ac:dyDescent="0.45">
      <c r="A95" s="63" t="s">
        <v>572</v>
      </c>
      <c r="B95" s="63">
        <v>11918</v>
      </c>
      <c r="C95" s="63" t="s">
        <v>19</v>
      </c>
      <c r="D95" s="45">
        <v>0</v>
      </c>
      <c r="E95" s="45">
        <v>0</v>
      </c>
      <c r="F95" s="46">
        <f t="shared" si="6"/>
        <v>0</v>
      </c>
      <c r="G95" s="46">
        <f t="shared" si="7"/>
        <v>0</v>
      </c>
      <c r="H95" s="45">
        <v>0</v>
      </c>
      <c r="I95" s="45">
        <v>0</v>
      </c>
      <c r="J95" s="46">
        <f t="shared" si="8"/>
        <v>0</v>
      </c>
      <c r="K95" s="46">
        <f t="shared" si="9"/>
        <v>0</v>
      </c>
      <c r="L95" s="45">
        <v>0</v>
      </c>
      <c r="M95" s="45">
        <v>0</v>
      </c>
      <c r="N95" s="46">
        <f t="shared" si="10"/>
        <v>0</v>
      </c>
      <c r="O95" s="45">
        <v>0</v>
      </c>
      <c r="P95" s="45">
        <v>0</v>
      </c>
      <c r="Q95" s="46">
        <f t="shared" si="11"/>
        <v>0</v>
      </c>
    </row>
    <row r="96" spans="1:17" s="65" customFormat="1" x14ac:dyDescent="0.45">
      <c r="A96" s="63" t="s">
        <v>578</v>
      </c>
      <c r="B96" s="63">
        <v>11916</v>
      </c>
      <c r="C96" s="63" t="s">
        <v>19</v>
      </c>
      <c r="D96" s="45">
        <v>0</v>
      </c>
      <c r="E96" s="45">
        <v>0</v>
      </c>
      <c r="F96" s="46">
        <f t="shared" si="6"/>
        <v>0</v>
      </c>
      <c r="G96" s="46">
        <f t="shared" si="7"/>
        <v>0</v>
      </c>
      <c r="H96" s="45">
        <v>0</v>
      </c>
      <c r="I96" s="45">
        <v>0</v>
      </c>
      <c r="J96" s="46">
        <f t="shared" si="8"/>
        <v>0</v>
      </c>
      <c r="K96" s="46">
        <f t="shared" si="9"/>
        <v>0</v>
      </c>
      <c r="L96" s="45">
        <v>220916</v>
      </c>
      <c r="M96" s="45">
        <v>0</v>
      </c>
      <c r="N96" s="46">
        <f t="shared" si="10"/>
        <v>220916</v>
      </c>
      <c r="O96" s="45">
        <v>220916</v>
      </c>
      <c r="P96" s="45">
        <v>0</v>
      </c>
      <c r="Q96" s="46">
        <f t="shared" si="11"/>
        <v>220916</v>
      </c>
    </row>
    <row r="97" spans="1:17" s="65" customFormat="1" x14ac:dyDescent="0.45">
      <c r="A97" s="63" t="s">
        <v>244</v>
      </c>
      <c r="B97" s="63">
        <v>11315</v>
      </c>
      <c r="C97" s="63" t="s">
        <v>246</v>
      </c>
      <c r="D97" s="45">
        <v>10556494.562353</v>
      </c>
      <c r="E97" s="45">
        <v>1170603.2019150001</v>
      </c>
      <c r="F97" s="46">
        <f t="shared" si="6"/>
        <v>11727097.764268</v>
      </c>
      <c r="G97" s="46">
        <f t="shared" si="7"/>
        <v>9385891.3604380004</v>
      </c>
      <c r="H97" s="45">
        <v>0</v>
      </c>
      <c r="I97" s="45">
        <v>14171.216075</v>
      </c>
      <c r="J97" s="46">
        <f t="shared" si="8"/>
        <v>14171.216075</v>
      </c>
      <c r="K97" s="46">
        <f t="shared" si="9"/>
        <v>-14171.216075</v>
      </c>
      <c r="L97" s="45">
        <v>41992887</v>
      </c>
      <c r="M97" s="45">
        <v>29144390</v>
      </c>
      <c r="N97" s="46">
        <f t="shared" si="10"/>
        <v>12848497</v>
      </c>
      <c r="O97" s="45">
        <v>2037097</v>
      </c>
      <c r="P97" s="45">
        <v>0</v>
      </c>
      <c r="Q97" s="46">
        <f t="shared" si="11"/>
        <v>2037097</v>
      </c>
    </row>
    <row r="98" spans="1:17" s="65" customFormat="1" x14ac:dyDescent="0.45">
      <c r="A98" s="63" t="s">
        <v>342</v>
      </c>
      <c r="B98" s="63">
        <v>11500</v>
      </c>
      <c r="C98" s="63" t="s">
        <v>246</v>
      </c>
      <c r="D98" s="45">
        <v>1787146.2142469999</v>
      </c>
      <c r="E98" s="45">
        <v>529311.44019899995</v>
      </c>
      <c r="F98" s="46">
        <f t="shared" si="6"/>
        <v>2316457.6544459998</v>
      </c>
      <c r="G98" s="46">
        <f t="shared" si="7"/>
        <v>1257834.7740480001</v>
      </c>
      <c r="H98" s="45">
        <v>0</v>
      </c>
      <c r="I98" s="45">
        <v>63120</v>
      </c>
      <c r="J98" s="46">
        <f t="shared" si="8"/>
        <v>63120</v>
      </c>
      <c r="K98" s="46">
        <f t="shared" si="9"/>
        <v>-63120</v>
      </c>
      <c r="L98" s="45">
        <v>21367728</v>
      </c>
      <c r="M98" s="45">
        <v>310514</v>
      </c>
      <c r="N98" s="46">
        <f t="shared" si="10"/>
        <v>21057214</v>
      </c>
      <c r="O98" s="45">
        <v>918482</v>
      </c>
      <c r="P98" s="45">
        <v>0</v>
      </c>
      <c r="Q98" s="46">
        <f t="shared" si="11"/>
        <v>918482</v>
      </c>
    </row>
    <row r="99" spans="1:17" s="65" customFormat="1" x14ac:dyDescent="0.45">
      <c r="A99" s="63" t="s">
        <v>500</v>
      </c>
      <c r="B99" s="63">
        <v>11838</v>
      </c>
      <c r="C99" s="63" t="s">
        <v>246</v>
      </c>
      <c r="D99" s="45">
        <v>292237.19744199998</v>
      </c>
      <c r="E99" s="45">
        <v>43159.771100999998</v>
      </c>
      <c r="F99" s="46">
        <f t="shared" si="6"/>
        <v>335396.968543</v>
      </c>
      <c r="G99" s="46">
        <f t="shared" si="7"/>
        <v>249077.42634099998</v>
      </c>
      <c r="H99" s="45">
        <v>5.4165000000000001</v>
      </c>
      <c r="I99" s="45">
        <v>8979.4948999999997</v>
      </c>
      <c r="J99" s="46">
        <f t="shared" si="8"/>
        <v>8984.911399999999</v>
      </c>
      <c r="K99" s="46">
        <f t="shared" si="9"/>
        <v>-8974.0784000000003</v>
      </c>
      <c r="L99" s="45">
        <v>3724692</v>
      </c>
      <c r="M99" s="45">
        <v>449342</v>
      </c>
      <c r="N99" s="46">
        <f t="shared" si="10"/>
        <v>3275350</v>
      </c>
      <c r="O99" s="45">
        <v>822043</v>
      </c>
      <c r="P99" s="45">
        <v>0</v>
      </c>
      <c r="Q99" s="46">
        <f t="shared" si="11"/>
        <v>822043</v>
      </c>
    </row>
    <row r="100" spans="1:17" s="65" customFormat="1" x14ac:dyDescent="0.45">
      <c r="A100" s="63" t="s">
        <v>502</v>
      </c>
      <c r="B100" s="63">
        <v>11767</v>
      </c>
      <c r="C100" s="63" t="s">
        <v>246</v>
      </c>
      <c r="D100" s="45">
        <v>29704.072682000002</v>
      </c>
      <c r="E100" s="45">
        <v>43532.671841000003</v>
      </c>
      <c r="F100" s="46">
        <f t="shared" si="6"/>
        <v>73236.744523000001</v>
      </c>
      <c r="G100" s="46">
        <f t="shared" si="7"/>
        <v>-13828.599159000001</v>
      </c>
      <c r="H100" s="45">
        <v>0</v>
      </c>
      <c r="I100" s="45">
        <v>0</v>
      </c>
      <c r="J100" s="46">
        <f t="shared" si="8"/>
        <v>0</v>
      </c>
      <c r="K100" s="46">
        <f t="shared" si="9"/>
        <v>0</v>
      </c>
      <c r="L100" s="45">
        <v>6585169</v>
      </c>
      <c r="M100" s="45">
        <v>432934</v>
      </c>
      <c r="N100" s="46">
        <f t="shared" si="10"/>
        <v>6152235</v>
      </c>
      <c r="O100" s="45">
        <v>1132627</v>
      </c>
      <c r="P100" s="45">
        <v>90540</v>
      </c>
      <c r="Q100" s="46">
        <f t="shared" si="11"/>
        <v>1042087</v>
      </c>
    </row>
    <row r="101" spans="1:17" s="65" customFormat="1" x14ac:dyDescent="0.45">
      <c r="A101" s="63" t="s">
        <v>518</v>
      </c>
      <c r="B101" s="63">
        <v>11883</v>
      </c>
      <c r="C101" s="63" t="s">
        <v>246</v>
      </c>
      <c r="D101" s="45">
        <v>5000</v>
      </c>
      <c r="E101" s="45">
        <v>0</v>
      </c>
      <c r="F101" s="46">
        <f t="shared" si="6"/>
        <v>5000</v>
      </c>
      <c r="G101" s="46">
        <f t="shared" si="7"/>
        <v>5000</v>
      </c>
      <c r="H101" s="45">
        <v>0</v>
      </c>
      <c r="I101" s="45">
        <v>0</v>
      </c>
      <c r="J101" s="46">
        <f t="shared" si="8"/>
        <v>0</v>
      </c>
      <c r="K101" s="46">
        <f t="shared" si="9"/>
        <v>0</v>
      </c>
      <c r="L101" s="45">
        <v>18908020</v>
      </c>
      <c r="M101" s="45">
        <v>1280379</v>
      </c>
      <c r="N101" s="46">
        <f t="shared" si="10"/>
        <v>17627641</v>
      </c>
      <c r="O101" s="45">
        <v>10223863</v>
      </c>
      <c r="P101" s="45">
        <v>967539</v>
      </c>
      <c r="Q101" s="46">
        <f t="shared" si="11"/>
        <v>9256324</v>
      </c>
    </row>
    <row r="102" spans="1:17" s="65" customFormat="1" x14ac:dyDescent="0.45">
      <c r="A102" s="63" t="s">
        <v>20</v>
      </c>
      <c r="B102" s="63">
        <v>10589</v>
      </c>
      <c r="C102" s="63" t="s">
        <v>22</v>
      </c>
      <c r="D102" s="45">
        <v>728471.00692099996</v>
      </c>
      <c r="E102" s="45">
        <v>845006.50531299994</v>
      </c>
      <c r="F102" s="46">
        <f t="shared" si="6"/>
        <v>1573477.512234</v>
      </c>
      <c r="G102" s="46">
        <f t="shared" si="7"/>
        <v>-116535.49839199998</v>
      </c>
      <c r="H102" s="45">
        <v>419185.37834</v>
      </c>
      <c r="I102" s="45">
        <v>427635.42696700001</v>
      </c>
      <c r="J102" s="46">
        <f t="shared" si="8"/>
        <v>846820.80530699994</v>
      </c>
      <c r="K102" s="46">
        <f t="shared" si="9"/>
        <v>-8450.048627000011</v>
      </c>
      <c r="L102" s="45">
        <v>155974</v>
      </c>
      <c r="M102" s="45">
        <v>532125</v>
      </c>
      <c r="N102" s="46">
        <f t="shared" si="10"/>
        <v>-376151</v>
      </c>
      <c r="O102" s="45">
        <v>0</v>
      </c>
      <c r="P102" s="45">
        <v>10640</v>
      </c>
      <c r="Q102" s="46">
        <f t="shared" si="11"/>
        <v>-10640</v>
      </c>
    </row>
    <row r="103" spans="1:17" s="65" customFormat="1" x14ac:dyDescent="0.45">
      <c r="A103" s="63" t="s">
        <v>23</v>
      </c>
      <c r="B103" s="63">
        <v>10591</v>
      </c>
      <c r="C103" s="63" t="s">
        <v>22</v>
      </c>
      <c r="D103" s="45">
        <v>1550070.4577949999</v>
      </c>
      <c r="E103" s="45">
        <v>2121374.899495</v>
      </c>
      <c r="F103" s="46">
        <f t="shared" si="6"/>
        <v>3671445.3572899997</v>
      </c>
      <c r="G103" s="46">
        <f t="shared" si="7"/>
        <v>-571304.44170000008</v>
      </c>
      <c r="H103" s="45">
        <v>163625.493422</v>
      </c>
      <c r="I103" s="45">
        <v>270771.93053000001</v>
      </c>
      <c r="J103" s="46">
        <f t="shared" si="8"/>
        <v>434397.42395199998</v>
      </c>
      <c r="K103" s="46">
        <f t="shared" si="9"/>
        <v>-107146.43710800001</v>
      </c>
      <c r="L103" s="45">
        <v>261925</v>
      </c>
      <c r="M103" s="45">
        <v>905702</v>
      </c>
      <c r="N103" s="46">
        <f t="shared" si="10"/>
        <v>-643777</v>
      </c>
      <c r="O103" s="45">
        <v>5666</v>
      </c>
      <c r="P103" s="45">
        <v>101131</v>
      </c>
      <c r="Q103" s="46">
        <f t="shared" si="11"/>
        <v>-95465</v>
      </c>
    </row>
    <row r="104" spans="1:17" s="65" customFormat="1" x14ac:dyDescent="0.45">
      <c r="A104" s="63" t="s">
        <v>24</v>
      </c>
      <c r="B104" s="63">
        <v>10596</v>
      </c>
      <c r="C104" s="63" t="s">
        <v>22</v>
      </c>
      <c r="D104" s="45">
        <v>1084832.104732</v>
      </c>
      <c r="E104" s="45">
        <v>1592978.1896559999</v>
      </c>
      <c r="F104" s="46">
        <f t="shared" si="6"/>
        <v>2677810.2943879999</v>
      </c>
      <c r="G104" s="46">
        <f t="shared" si="7"/>
        <v>-508146.08492399985</v>
      </c>
      <c r="H104" s="45">
        <v>266710.20526999998</v>
      </c>
      <c r="I104" s="45">
        <v>130398.44743</v>
      </c>
      <c r="J104" s="46">
        <f t="shared" si="8"/>
        <v>397108.65269999998</v>
      </c>
      <c r="K104" s="46">
        <f t="shared" si="9"/>
        <v>136311.75783999998</v>
      </c>
      <c r="L104" s="45">
        <v>251712</v>
      </c>
      <c r="M104" s="45">
        <v>1205959</v>
      </c>
      <c r="N104" s="46">
        <f t="shared" si="10"/>
        <v>-954247</v>
      </c>
      <c r="O104" s="45">
        <v>6162</v>
      </c>
      <c r="P104" s="45">
        <v>64363</v>
      </c>
      <c r="Q104" s="46">
        <f t="shared" si="11"/>
        <v>-58201</v>
      </c>
    </row>
    <row r="105" spans="1:17" s="65" customFormat="1" x14ac:dyDescent="0.45">
      <c r="A105" s="63" t="s">
        <v>26</v>
      </c>
      <c r="B105" s="63">
        <v>10600</v>
      </c>
      <c r="C105" s="63" t="s">
        <v>22</v>
      </c>
      <c r="D105" s="45">
        <v>10726189.13531</v>
      </c>
      <c r="E105" s="45">
        <v>1935254.8730609999</v>
      </c>
      <c r="F105" s="46">
        <f t="shared" si="6"/>
        <v>12661444.008370999</v>
      </c>
      <c r="G105" s="46">
        <f t="shared" si="7"/>
        <v>8790934.2622490004</v>
      </c>
      <c r="H105" s="45">
        <v>152177.648823</v>
      </c>
      <c r="I105" s="45">
        <v>97869.047059999997</v>
      </c>
      <c r="J105" s="46">
        <f t="shared" si="8"/>
        <v>250046.69588299998</v>
      </c>
      <c r="K105" s="46">
        <f t="shared" si="9"/>
        <v>54308.601762999999</v>
      </c>
      <c r="L105" s="45">
        <v>18607507</v>
      </c>
      <c r="M105" s="45">
        <v>8626236</v>
      </c>
      <c r="N105" s="46">
        <f t="shared" si="10"/>
        <v>9981271</v>
      </c>
      <c r="O105" s="45">
        <v>315401</v>
      </c>
      <c r="P105" s="45">
        <v>1006643</v>
      </c>
      <c r="Q105" s="46">
        <f t="shared" si="11"/>
        <v>-691242</v>
      </c>
    </row>
    <row r="106" spans="1:17" s="65" customFormat="1" x14ac:dyDescent="0.45">
      <c r="A106" s="63" t="s">
        <v>28</v>
      </c>
      <c r="B106" s="63">
        <v>10616</v>
      </c>
      <c r="C106" s="63" t="s">
        <v>22</v>
      </c>
      <c r="D106" s="45">
        <v>2339059.353559</v>
      </c>
      <c r="E106" s="45">
        <v>5805176.1115499996</v>
      </c>
      <c r="F106" s="46">
        <f t="shared" si="6"/>
        <v>8144235.465109</v>
      </c>
      <c r="G106" s="46">
        <f t="shared" si="7"/>
        <v>-3466116.7579909996</v>
      </c>
      <c r="H106" s="45">
        <v>118009.911991</v>
      </c>
      <c r="I106" s="45">
        <v>616413.02139999997</v>
      </c>
      <c r="J106" s="46">
        <f t="shared" si="8"/>
        <v>734422.93339099991</v>
      </c>
      <c r="K106" s="46">
        <f t="shared" si="9"/>
        <v>-498403.10940899997</v>
      </c>
      <c r="L106" s="45">
        <v>1848947</v>
      </c>
      <c r="M106" s="45">
        <v>4779912</v>
      </c>
      <c r="N106" s="46">
        <f t="shared" si="10"/>
        <v>-2930965</v>
      </c>
      <c r="O106" s="45">
        <v>25141</v>
      </c>
      <c r="P106" s="45">
        <v>200923</v>
      </c>
      <c r="Q106" s="46">
        <f t="shared" si="11"/>
        <v>-175782</v>
      </c>
    </row>
    <row r="107" spans="1:17" s="65" customFormat="1" x14ac:dyDescent="0.45">
      <c r="A107" s="63" t="s">
        <v>33</v>
      </c>
      <c r="B107" s="63">
        <v>10630</v>
      </c>
      <c r="C107" s="63" t="s">
        <v>22</v>
      </c>
      <c r="D107" s="45">
        <v>401137.423068</v>
      </c>
      <c r="E107" s="45">
        <v>488154.79390400002</v>
      </c>
      <c r="F107" s="46">
        <f t="shared" si="6"/>
        <v>889292.21697199997</v>
      </c>
      <c r="G107" s="46">
        <f t="shared" si="7"/>
        <v>-87017.370836000016</v>
      </c>
      <c r="H107" s="45">
        <v>0</v>
      </c>
      <c r="I107" s="45">
        <v>15960.83124</v>
      </c>
      <c r="J107" s="46">
        <f t="shared" si="8"/>
        <v>15960.83124</v>
      </c>
      <c r="K107" s="46">
        <f t="shared" si="9"/>
        <v>-15960.83124</v>
      </c>
      <c r="L107" s="45">
        <v>12906</v>
      </c>
      <c r="M107" s="45">
        <v>82945</v>
      </c>
      <c r="N107" s="46">
        <f t="shared" si="10"/>
        <v>-70039</v>
      </c>
      <c r="O107" s="45">
        <v>3776</v>
      </c>
      <c r="P107" s="45">
        <v>631</v>
      </c>
      <c r="Q107" s="46">
        <f t="shared" si="11"/>
        <v>3145</v>
      </c>
    </row>
    <row r="108" spans="1:17" s="65" customFormat="1" x14ac:dyDescent="0.45">
      <c r="A108" s="63" t="s">
        <v>37</v>
      </c>
      <c r="B108" s="63">
        <v>10706</v>
      </c>
      <c r="C108" s="63" t="s">
        <v>22</v>
      </c>
      <c r="D108" s="45">
        <v>13397946.585736999</v>
      </c>
      <c r="E108" s="45">
        <v>15881613.651217001</v>
      </c>
      <c r="F108" s="46">
        <f t="shared" si="6"/>
        <v>29279560.236954</v>
      </c>
      <c r="G108" s="46">
        <f t="shared" si="7"/>
        <v>-2483667.0654800013</v>
      </c>
      <c r="H108" s="45">
        <v>82160.208979999996</v>
      </c>
      <c r="I108" s="45">
        <v>219025.09465300001</v>
      </c>
      <c r="J108" s="46">
        <f t="shared" si="8"/>
        <v>301185.303633</v>
      </c>
      <c r="K108" s="46">
        <f t="shared" si="9"/>
        <v>-136864.88567300001</v>
      </c>
      <c r="L108" s="45">
        <v>2175539</v>
      </c>
      <c r="M108" s="45">
        <v>6766607</v>
      </c>
      <c r="N108" s="46">
        <f t="shared" si="10"/>
        <v>-4591068</v>
      </c>
      <c r="O108" s="45">
        <v>23190</v>
      </c>
      <c r="P108" s="45">
        <v>194090</v>
      </c>
      <c r="Q108" s="46">
        <f t="shared" si="11"/>
        <v>-170900</v>
      </c>
    </row>
    <row r="109" spans="1:17" s="65" customFormat="1" x14ac:dyDescent="0.45">
      <c r="A109" s="63" t="s">
        <v>41</v>
      </c>
      <c r="B109" s="63">
        <v>10719</v>
      </c>
      <c r="C109" s="63" t="s">
        <v>22</v>
      </c>
      <c r="D109" s="45">
        <v>290597.462596</v>
      </c>
      <c r="E109" s="45">
        <v>1455305.3539829999</v>
      </c>
      <c r="F109" s="46">
        <f t="shared" si="6"/>
        <v>1745902.8165789999</v>
      </c>
      <c r="G109" s="46">
        <f t="shared" si="7"/>
        <v>-1164707.891387</v>
      </c>
      <c r="H109" s="45">
        <v>9033.6499700000004</v>
      </c>
      <c r="I109" s="45">
        <v>54971.405052000002</v>
      </c>
      <c r="J109" s="46">
        <f t="shared" si="8"/>
        <v>64005.055022</v>
      </c>
      <c r="K109" s="46">
        <f t="shared" si="9"/>
        <v>-45937.755082000003</v>
      </c>
      <c r="L109" s="45">
        <v>82225</v>
      </c>
      <c r="M109" s="45">
        <v>1151641</v>
      </c>
      <c r="N109" s="46">
        <f t="shared" si="10"/>
        <v>-1069416</v>
      </c>
      <c r="O109" s="45">
        <v>0</v>
      </c>
      <c r="P109" s="45">
        <v>32958</v>
      </c>
      <c r="Q109" s="46">
        <f t="shared" si="11"/>
        <v>-32958</v>
      </c>
    </row>
    <row r="110" spans="1:17" s="65" customFormat="1" x14ac:dyDescent="0.45">
      <c r="A110" s="63" t="s">
        <v>43</v>
      </c>
      <c r="B110" s="63">
        <v>10743</v>
      </c>
      <c r="C110" s="63" t="s">
        <v>22</v>
      </c>
      <c r="D110" s="45">
        <v>8131611.7990469998</v>
      </c>
      <c r="E110" s="45">
        <v>10561901.892825</v>
      </c>
      <c r="F110" s="46">
        <f t="shared" si="6"/>
        <v>18693513.691872001</v>
      </c>
      <c r="G110" s="46">
        <f t="shared" si="7"/>
        <v>-2430290.0937780002</v>
      </c>
      <c r="H110" s="45">
        <v>183815.35652900001</v>
      </c>
      <c r="I110" s="45">
        <v>255208.842328</v>
      </c>
      <c r="J110" s="46">
        <f t="shared" si="8"/>
        <v>439024.19885699998</v>
      </c>
      <c r="K110" s="46">
        <f t="shared" si="9"/>
        <v>-71393.485798999987</v>
      </c>
      <c r="L110" s="45">
        <v>1883332</v>
      </c>
      <c r="M110" s="45">
        <v>4077107</v>
      </c>
      <c r="N110" s="46">
        <f t="shared" si="10"/>
        <v>-2193775</v>
      </c>
      <c r="O110" s="45">
        <v>13790</v>
      </c>
      <c r="P110" s="45">
        <v>297358</v>
      </c>
      <c r="Q110" s="46">
        <f t="shared" si="11"/>
        <v>-283568</v>
      </c>
    </row>
    <row r="111" spans="1:17" s="65" customFormat="1" x14ac:dyDescent="0.45">
      <c r="A111" s="63" t="s">
        <v>49</v>
      </c>
      <c r="B111" s="63">
        <v>10753</v>
      </c>
      <c r="C111" s="63" t="s">
        <v>22</v>
      </c>
      <c r="D111" s="45">
        <v>1568758.4522190001</v>
      </c>
      <c r="E111" s="45">
        <v>1585615.267556</v>
      </c>
      <c r="F111" s="46">
        <f t="shared" si="6"/>
        <v>3154373.7197750001</v>
      </c>
      <c r="G111" s="46">
        <f t="shared" si="7"/>
        <v>-16856.815336999949</v>
      </c>
      <c r="H111" s="45">
        <v>7661.9189479999995</v>
      </c>
      <c r="I111" s="45">
        <v>20390.426459999999</v>
      </c>
      <c r="J111" s="46">
        <f t="shared" si="8"/>
        <v>28052.345407999997</v>
      </c>
      <c r="K111" s="46">
        <f t="shared" si="9"/>
        <v>-12728.507512</v>
      </c>
      <c r="L111" s="45">
        <v>122382</v>
      </c>
      <c r="M111" s="45">
        <v>127913</v>
      </c>
      <c r="N111" s="46">
        <f t="shared" si="10"/>
        <v>-5531</v>
      </c>
      <c r="O111" s="45">
        <v>161</v>
      </c>
      <c r="P111" s="45">
        <v>4887</v>
      </c>
      <c r="Q111" s="46">
        <f t="shared" si="11"/>
        <v>-4726</v>
      </c>
    </row>
    <row r="112" spans="1:17" s="65" customFormat="1" x14ac:dyDescent="0.45">
      <c r="A112" s="63" t="s">
        <v>51</v>
      </c>
      <c r="B112" s="63">
        <v>10782</v>
      </c>
      <c r="C112" s="63" t="s">
        <v>22</v>
      </c>
      <c r="D112" s="45">
        <v>472959.40629200003</v>
      </c>
      <c r="E112" s="45">
        <v>1160257.9194110001</v>
      </c>
      <c r="F112" s="46">
        <f t="shared" si="6"/>
        <v>1633217.3257030002</v>
      </c>
      <c r="G112" s="46">
        <f t="shared" si="7"/>
        <v>-687298.51311900001</v>
      </c>
      <c r="H112" s="45">
        <v>76804.773197999995</v>
      </c>
      <c r="I112" s="45">
        <v>93027.806547</v>
      </c>
      <c r="J112" s="46">
        <f t="shared" si="8"/>
        <v>169832.579745</v>
      </c>
      <c r="K112" s="46">
        <f t="shared" si="9"/>
        <v>-16223.033349000005</v>
      </c>
      <c r="L112" s="45">
        <v>249378</v>
      </c>
      <c r="M112" s="45">
        <v>961908</v>
      </c>
      <c r="N112" s="46">
        <f t="shared" si="10"/>
        <v>-712530</v>
      </c>
      <c r="O112" s="45">
        <v>298</v>
      </c>
      <c r="P112" s="45">
        <v>39194</v>
      </c>
      <c r="Q112" s="46">
        <f t="shared" si="11"/>
        <v>-38896</v>
      </c>
    </row>
    <row r="113" spans="1:17" s="65" customFormat="1" x14ac:dyDescent="0.45">
      <c r="A113" s="63" t="s">
        <v>54</v>
      </c>
      <c r="B113" s="63">
        <v>10764</v>
      </c>
      <c r="C113" s="63" t="s">
        <v>22</v>
      </c>
      <c r="D113" s="45">
        <v>2777189.2878459999</v>
      </c>
      <c r="E113" s="45">
        <v>2049371.611396</v>
      </c>
      <c r="F113" s="46">
        <f t="shared" si="6"/>
        <v>4826560.8992419997</v>
      </c>
      <c r="G113" s="46">
        <f t="shared" si="7"/>
        <v>727817.67644999991</v>
      </c>
      <c r="H113" s="45">
        <v>137614.21455999999</v>
      </c>
      <c r="I113" s="45">
        <v>44092.789219999999</v>
      </c>
      <c r="J113" s="46">
        <f t="shared" si="8"/>
        <v>181707.00378</v>
      </c>
      <c r="K113" s="46">
        <f t="shared" si="9"/>
        <v>93521.425339999987</v>
      </c>
      <c r="L113" s="45">
        <v>888740</v>
      </c>
      <c r="M113" s="45">
        <v>179585</v>
      </c>
      <c r="N113" s="46">
        <f t="shared" si="10"/>
        <v>709155</v>
      </c>
      <c r="O113" s="45">
        <v>101762</v>
      </c>
      <c r="P113" s="45">
        <v>0</v>
      </c>
      <c r="Q113" s="46">
        <f t="shared" si="11"/>
        <v>101762</v>
      </c>
    </row>
    <row r="114" spans="1:17" s="65" customFormat="1" x14ac:dyDescent="0.45">
      <c r="A114" s="63" t="s">
        <v>57</v>
      </c>
      <c r="B114" s="63">
        <v>10771</v>
      </c>
      <c r="C114" s="63" t="s">
        <v>22</v>
      </c>
      <c r="D114" s="45">
        <v>27284.272765999998</v>
      </c>
      <c r="E114" s="45">
        <v>392851.75429000001</v>
      </c>
      <c r="F114" s="46">
        <f t="shared" si="6"/>
        <v>420136.02705600002</v>
      </c>
      <c r="G114" s="46">
        <f t="shared" si="7"/>
        <v>-365567.481524</v>
      </c>
      <c r="H114" s="45">
        <v>7700.3888699999998</v>
      </c>
      <c r="I114" s="45">
        <v>10072.57</v>
      </c>
      <c r="J114" s="46">
        <f t="shared" si="8"/>
        <v>17772.958869999999</v>
      </c>
      <c r="K114" s="46">
        <f t="shared" si="9"/>
        <v>-2372.1811299999999</v>
      </c>
      <c r="L114" s="45">
        <v>611172</v>
      </c>
      <c r="M114" s="45">
        <v>870739</v>
      </c>
      <c r="N114" s="46">
        <f t="shared" si="10"/>
        <v>-259567</v>
      </c>
      <c r="O114" s="45">
        <v>44999</v>
      </c>
      <c r="P114" s="45">
        <v>371</v>
      </c>
      <c r="Q114" s="46">
        <f t="shared" si="11"/>
        <v>44628</v>
      </c>
    </row>
    <row r="115" spans="1:17" s="65" customFormat="1" x14ac:dyDescent="0.45">
      <c r="A115" s="63" t="s">
        <v>64</v>
      </c>
      <c r="B115" s="63">
        <v>10781</v>
      </c>
      <c r="C115" s="63" t="s">
        <v>22</v>
      </c>
      <c r="D115" s="45">
        <v>1345075.458225</v>
      </c>
      <c r="E115" s="45">
        <v>2387954.29397</v>
      </c>
      <c r="F115" s="46">
        <f t="shared" si="6"/>
        <v>3733029.7521949997</v>
      </c>
      <c r="G115" s="46">
        <f t="shared" si="7"/>
        <v>-1042878.835745</v>
      </c>
      <c r="H115" s="45">
        <v>75079.551556000006</v>
      </c>
      <c r="I115" s="45">
        <v>158378.62915600001</v>
      </c>
      <c r="J115" s="46">
        <f t="shared" si="8"/>
        <v>233458.180712</v>
      </c>
      <c r="K115" s="46">
        <f t="shared" si="9"/>
        <v>-83299.077600000004</v>
      </c>
      <c r="L115" s="45">
        <v>262578</v>
      </c>
      <c r="M115" s="45">
        <v>1799369</v>
      </c>
      <c r="N115" s="46">
        <f t="shared" si="10"/>
        <v>-1536791</v>
      </c>
      <c r="O115" s="45">
        <v>2532</v>
      </c>
      <c r="P115" s="45">
        <v>132933</v>
      </c>
      <c r="Q115" s="46">
        <f t="shared" si="11"/>
        <v>-130401</v>
      </c>
    </row>
    <row r="116" spans="1:17" s="65" customFormat="1" x14ac:dyDescent="0.45">
      <c r="A116" s="63" t="s">
        <v>68</v>
      </c>
      <c r="B116" s="63">
        <v>10789</v>
      </c>
      <c r="C116" s="63" t="s">
        <v>22</v>
      </c>
      <c r="D116" s="45">
        <v>2192952.2506710002</v>
      </c>
      <c r="E116" s="45">
        <v>1967098.821977</v>
      </c>
      <c r="F116" s="46">
        <f t="shared" si="6"/>
        <v>4160051.072648</v>
      </c>
      <c r="G116" s="46">
        <f t="shared" si="7"/>
        <v>225853.42869400023</v>
      </c>
      <c r="H116" s="45">
        <v>223452.68332400001</v>
      </c>
      <c r="I116" s="45">
        <v>142990.86675099999</v>
      </c>
      <c r="J116" s="46">
        <f t="shared" si="8"/>
        <v>366443.55007500004</v>
      </c>
      <c r="K116" s="46">
        <f t="shared" si="9"/>
        <v>80461.816573000018</v>
      </c>
      <c r="L116" s="45">
        <v>607766</v>
      </c>
      <c r="M116" s="45">
        <v>613968</v>
      </c>
      <c r="N116" s="46">
        <f t="shared" si="10"/>
        <v>-6202</v>
      </c>
      <c r="O116" s="45">
        <v>3114</v>
      </c>
      <c r="P116" s="45">
        <v>23757</v>
      </c>
      <c r="Q116" s="46">
        <f t="shared" si="11"/>
        <v>-20643</v>
      </c>
    </row>
    <row r="117" spans="1:17" s="65" customFormat="1" x14ac:dyDescent="0.45">
      <c r="A117" s="63" t="s">
        <v>70</v>
      </c>
      <c r="B117" s="63">
        <v>10787</v>
      </c>
      <c r="C117" s="63" t="s">
        <v>22</v>
      </c>
      <c r="D117" s="45">
        <v>5134369.6851509996</v>
      </c>
      <c r="E117" s="45">
        <v>9607077.9623939991</v>
      </c>
      <c r="F117" s="46">
        <f t="shared" si="6"/>
        <v>14741447.647544999</v>
      </c>
      <c r="G117" s="46">
        <f t="shared" si="7"/>
        <v>-4472708.2772429995</v>
      </c>
      <c r="H117" s="45">
        <v>37951.346140000001</v>
      </c>
      <c r="I117" s="45">
        <v>1286769.018531</v>
      </c>
      <c r="J117" s="46">
        <f t="shared" si="8"/>
        <v>1324720.364671</v>
      </c>
      <c r="K117" s="46">
        <f t="shared" si="9"/>
        <v>-1248817.672391</v>
      </c>
      <c r="L117" s="45">
        <v>1010089</v>
      </c>
      <c r="M117" s="45">
        <v>5870843</v>
      </c>
      <c r="N117" s="46">
        <f t="shared" si="10"/>
        <v>-4860754</v>
      </c>
      <c r="O117" s="45">
        <v>247751</v>
      </c>
      <c r="P117" s="45">
        <v>1408465</v>
      </c>
      <c r="Q117" s="46">
        <f t="shared" si="11"/>
        <v>-1160714</v>
      </c>
    </row>
    <row r="118" spans="1:17" s="65" customFormat="1" x14ac:dyDescent="0.45">
      <c r="A118" s="63" t="s">
        <v>72</v>
      </c>
      <c r="B118" s="63">
        <v>10801</v>
      </c>
      <c r="C118" s="63" t="s">
        <v>22</v>
      </c>
      <c r="D118" s="45">
        <v>329092.93439100002</v>
      </c>
      <c r="E118" s="45">
        <v>419621.052019</v>
      </c>
      <c r="F118" s="46">
        <f t="shared" si="6"/>
        <v>748713.98641000001</v>
      </c>
      <c r="G118" s="46">
        <f t="shared" si="7"/>
        <v>-90528.117627999978</v>
      </c>
      <c r="H118" s="45">
        <v>5.4165000000000001</v>
      </c>
      <c r="I118" s="45">
        <v>4101.4875000000002</v>
      </c>
      <c r="J118" s="46">
        <f t="shared" si="8"/>
        <v>4106.9040000000005</v>
      </c>
      <c r="K118" s="46">
        <f t="shared" si="9"/>
        <v>-4096.0709999999999</v>
      </c>
      <c r="L118" s="45">
        <v>400614</v>
      </c>
      <c r="M118" s="45">
        <v>519844</v>
      </c>
      <c r="N118" s="46">
        <f t="shared" si="10"/>
        <v>-119230</v>
      </c>
      <c r="O118" s="45">
        <v>411</v>
      </c>
      <c r="P118" s="45">
        <v>3041</v>
      </c>
      <c r="Q118" s="46">
        <f t="shared" si="11"/>
        <v>-2630</v>
      </c>
    </row>
    <row r="119" spans="1:17" s="65" customFormat="1" x14ac:dyDescent="0.45">
      <c r="A119" s="63" t="s">
        <v>74</v>
      </c>
      <c r="B119" s="63">
        <v>10825</v>
      </c>
      <c r="C119" s="63" t="s">
        <v>22</v>
      </c>
      <c r="D119" s="45">
        <v>836088.25997300004</v>
      </c>
      <c r="E119" s="45">
        <v>784102.71053200006</v>
      </c>
      <c r="F119" s="46">
        <f t="shared" si="6"/>
        <v>1620190.9705050001</v>
      </c>
      <c r="G119" s="46">
        <f t="shared" si="7"/>
        <v>51985.549440999981</v>
      </c>
      <c r="H119" s="45">
        <v>21525.31266</v>
      </c>
      <c r="I119" s="45">
        <v>101963.16366000001</v>
      </c>
      <c r="J119" s="46">
        <f t="shared" si="8"/>
        <v>123488.47632</v>
      </c>
      <c r="K119" s="46">
        <f t="shared" si="9"/>
        <v>-80437.85100000001</v>
      </c>
      <c r="L119" s="45">
        <v>100003</v>
      </c>
      <c r="M119" s="45">
        <v>10333</v>
      </c>
      <c r="N119" s="46">
        <f t="shared" si="10"/>
        <v>89670</v>
      </c>
      <c r="O119" s="45">
        <v>0</v>
      </c>
      <c r="P119" s="45">
        <v>25</v>
      </c>
      <c r="Q119" s="46">
        <f t="shared" si="11"/>
        <v>-25</v>
      </c>
    </row>
    <row r="120" spans="1:17" s="65" customFormat="1" x14ac:dyDescent="0.45">
      <c r="A120" s="63" t="s">
        <v>76</v>
      </c>
      <c r="B120" s="63">
        <v>10830</v>
      </c>
      <c r="C120" s="63" t="s">
        <v>22</v>
      </c>
      <c r="D120" s="45">
        <v>1458297.6129950001</v>
      </c>
      <c r="E120" s="45">
        <v>1911509.5789119999</v>
      </c>
      <c r="F120" s="46">
        <f t="shared" si="6"/>
        <v>3369807.1919069998</v>
      </c>
      <c r="G120" s="46">
        <f t="shared" si="7"/>
        <v>-453211.96591699985</v>
      </c>
      <c r="H120" s="45">
        <v>175284.58697999999</v>
      </c>
      <c r="I120" s="45">
        <v>260529.81870999999</v>
      </c>
      <c r="J120" s="46">
        <f t="shared" si="8"/>
        <v>435814.40568999999</v>
      </c>
      <c r="K120" s="46">
        <f t="shared" si="9"/>
        <v>-85245.23173</v>
      </c>
      <c r="L120" s="45">
        <v>312685</v>
      </c>
      <c r="M120" s="45">
        <v>840472</v>
      </c>
      <c r="N120" s="46">
        <f t="shared" si="10"/>
        <v>-527787</v>
      </c>
      <c r="O120" s="45">
        <v>3556</v>
      </c>
      <c r="P120" s="45">
        <v>59716</v>
      </c>
      <c r="Q120" s="46">
        <f t="shared" si="11"/>
        <v>-56160</v>
      </c>
    </row>
    <row r="121" spans="1:17" s="65" customFormat="1" x14ac:dyDescent="0.45">
      <c r="A121" s="63" t="s">
        <v>78</v>
      </c>
      <c r="B121" s="63">
        <v>10835</v>
      </c>
      <c r="C121" s="63" t="s">
        <v>22</v>
      </c>
      <c r="D121" s="45">
        <v>1792453.865273</v>
      </c>
      <c r="E121" s="45">
        <v>1464566.0593659999</v>
      </c>
      <c r="F121" s="46">
        <f t="shared" si="6"/>
        <v>3257019.9246389996</v>
      </c>
      <c r="G121" s="46">
        <f t="shared" si="7"/>
        <v>327887.80590700009</v>
      </c>
      <c r="H121" s="45">
        <v>65281.561576</v>
      </c>
      <c r="I121" s="45">
        <v>178956.34597200001</v>
      </c>
      <c r="J121" s="46">
        <f t="shared" si="8"/>
        <v>244237.90754800002</v>
      </c>
      <c r="K121" s="46">
        <f t="shared" si="9"/>
        <v>-113674.784396</v>
      </c>
      <c r="L121" s="45">
        <v>1708660</v>
      </c>
      <c r="M121" s="45">
        <v>1346869</v>
      </c>
      <c r="N121" s="46">
        <f t="shared" si="10"/>
        <v>361791</v>
      </c>
      <c r="O121" s="45">
        <v>88156</v>
      </c>
      <c r="P121" s="45">
        <v>149913</v>
      </c>
      <c r="Q121" s="46">
        <f t="shared" si="11"/>
        <v>-61757</v>
      </c>
    </row>
    <row r="122" spans="1:17" s="65" customFormat="1" x14ac:dyDescent="0.45">
      <c r="A122" s="63" t="s">
        <v>84</v>
      </c>
      <c r="B122" s="63">
        <v>10843</v>
      </c>
      <c r="C122" s="63" t="s">
        <v>22</v>
      </c>
      <c r="D122" s="45">
        <v>2087876.0028979999</v>
      </c>
      <c r="E122" s="45">
        <v>2511249.9834989998</v>
      </c>
      <c r="F122" s="46">
        <f t="shared" ref="F122:F185" si="12">D122+E122</f>
        <v>4599125.986397</v>
      </c>
      <c r="G122" s="46">
        <f t="shared" ref="G122:G185" si="13">D122-E122</f>
        <v>-423373.9806009999</v>
      </c>
      <c r="H122" s="45">
        <v>92838.652476999996</v>
      </c>
      <c r="I122" s="45">
        <v>59606.042000000001</v>
      </c>
      <c r="J122" s="46">
        <f t="shared" ref="J122:J185" si="14">H122+I122</f>
        <v>152444.69447699998</v>
      </c>
      <c r="K122" s="46">
        <f t="shared" ref="K122:K185" si="15">H122-I122</f>
        <v>33232.610476999995</v>
      </c>
      <c r="L122" s="45">
        <v>945743</v>
      </c>
      <c r="M122" s="45">
        <v>1035806</v>
      </c>
      <c r="N122" s="46">
        <f t="shared" ref="N122:N185" si="16">L122-M122</f>
        <v>-90063</v>
      </c>
      <c r="O122" s="45">
        <v>42226</v>
      </c>
      <c r="P122" s="45">
        <v>7379</v>
      </c>
      <c r="Q122" s="46">
        <f t="shared" ref="Q122:Q185" si="17">O122-P122</f>
        <v>34847</v>
      </c>
    </row>
    <row r="123" spans="1:17" s="65" customFormat="1" x14ac:dyDescent="0.45">
      <c r="A123" s="63" t="s">
        <v>86</v>
      </c>
      <c r="B123" s="63">
        <v>10851</v>
      </c>
      <c r="C123" s="63" t="s">
        <v>22</v>
      </c>
      <c r="D123" s="45">
        <v>4946513.9536309997</v>
      </c>
      <c r="E123" s="45">
        <v>4538352.5990690002</v>
      </c>
      <c r="F123" s="46">
        <f t="shared" si="12"/>
        <v>9484866.5526999999</v>
      </c>
      <c r="G123" s="46">
        <f t="shared" si="13"/>
        <v>408161.35456199944</v>
      </c>
      <c r="H123" s="45">
        <v>179586.93338500001</v>
      </c>
      <c r="I123" s="45">
        <v>794152.55973800004</v>
      </c>
      <c r="J123" s="46">
        <f t="shared" si="14"/>
        <v>973739.49312300002</v>
      </c>
      <c r="K123" s="46">
        <f t="shared" si="15"/>
        <v>-614565.62635300006</v>
      </c>
      <c r="L123" s="45">
        <v>9665894</v>
      </c>
      <c r="M123" s="45">
        <v>10703063</v>
      </c>
      <c r="N123" s="46">
        <f t="shared" si="16"/>
        <v>-1037169</v>
      </c>
      <c r="O123" s="45">
        <v>199233</v>
      </c>
      <c r="P123" s="45">
        <v>662979</v>
      </c>
      <c r="Q123" s="46">
        <f t="shared" si="17"/>
        <v>-463746</v>
      </c>
    </row>
    <row r="124" spans="1:17" s="65" customFormat="1" x14ac:dyDescent="0.45">
      <c r="A124" s="63" t="s">
        <v>88</v>
      </c>
      <c r="B124" s="63">
        <v>10855</v>
      </c>
      <c r="C124" s="63" t="s">
        <v>22</v>
      </c>
      <c r="D124" s="45">
        <v>790091.53260699997</v>
      </c>
      <c r="E124" s="45">
        <v>2280392.4239010001</v>
      </c>
      <c r="F124" s="46">
        <f t="shared" si="12"/>
        <v>3070483.9565079999</v>
      </c>
      <c r="G124" s="46">
        <f t="shared" si="13"/>
        <v>-1490300.8912940002</v>
      </c>
      <c r="H124" s="45">
        <v>72198</v>
      </c>
      <c r="I124" s="45">
        <v>164324.03558299999</v>
      </c>
      <c r="J124" s="46">
        <f t="shared" si="14"/>
        <v>236522.03558299999</v>
      </c>
      <c r="K124" s="46">
        <f t="shared" si="15"/>
        <v>-92126.03558299999</v>
      </c>
      <c r="L124" s="45">
        <v>211415</v>
      </c>
      <c r="M124" s="45">
        <v>1886411</v>
      </c>
      <c r="N124" s="46">
        <f t="shared" si="16"/>
        <v>-1674996</v>
      </c>
      <c r="O124" s="45">
        <v>3993</v>
      </c>
      <c r="P124" s="45">
        <v>84596</v>
      </c>
      <c r="Q124" s="46">
        <f t="shared" si="17"/>
        <v>-80603</v>
      </c>
    </row>
    <row r="125" spans="1:17" s="65" customFormat="1" x14ac:dyDescent="0.45">
      <c r="A125" s="63" t="s">
        <v>90</v>
      </c>
      <c r="B125" s="63">
        <v>10864</v>
      </c>
      <c r="C125" s="63" t="s">
        <v>22</v>
      </c>
      <c r="D125" s="45">
        <v>124950.803218</v>
      </c>
      <c r="E125" s="45">
        <v>667780.63046000001</v>
      </c>
      <c r="F125" s="46">
        <f t="shared" si="12"/>
        <v>792731.433678</v>
      </c>
      <c r="G125" s="46">
        <f t="shared" si="13"/>
        <v>-542829.82724200003</v>
      </c>
      <c r="H125" s="45">
        <v>0</v>
      </c>
      <c r="I125" s="45">
        <v>0</v>
      </c>
      <c r="J125" s="46">
        <f t="shared" si="14"/>
        <v>0</v>
      </c>
      <c r="K125" s="46">
        <f t="shared" si="15"/>
        <v>0</v>
      </c>
      <c r="L125" s="45">
        <v>16372</v>
      </c>
      <c r="M125" s="45">
        <v>386381</v>
      </c>
      <c r="N125" s="46">
        <f t="shared" si="16"/>
        <v>-370009</v>
      </c>
      <c r="O125" s="45">
        <v>0</v>
      </c>
      <c r="P125" s="45">
        <v>13996</v>
      </c>
      <c r="Q125" s="46">
        <f t="shared" si="17"/>
        <v>-13996</v>
      </c>
    </row>
    <row r="126" spans="1:17" s="65" customFormat="1" x14ac:dyDescent="0.45">
      <c r="A126" s="63" t="s">
        <v>92</v>
      </c>
      <c r="B126" s="63">
        <v>10869</v>
      </c>
      <c r="C126" s="63" t="s">
        <v>22</v>
      </c>
      <c r="D126" s="45">
        <v>663501.83008999994</v>
      </c>
      <c r="E126" s="45">
        <v>895213.532702</v>
      </c>
      <c r="F126" s="46">
        <f t="shared" si="12"/>
        <v>1558715.3627919999</v>
      </c>
      <c r="G126" s="46">
        <f t="shared" si="13"/>
        <v>-231711.70261200005</v>
      </c>
      <c r="H126" s="45">
        <v>0</v>
      </c>
      <c r="I126" s="45">
        <v>62552.843187999999</v>
      </c>
      <c r="J126" s="46">
        <f t="shared" si="14"/>
        <v>62552.843187999999</v>
      </c>
      <c r="K126" s="46">
        <f t="shared" si="15"/>
        <v>-62552.843187999999</v>
      </c>
      <c r="L126" s="45">
        <v>66728</v>
      </c>
      <c r="M126" s="45">
        <v>321853</v>
      </c>
      <c r="N126" s="46">
        <f t="shared" si="16"/>
        <v>-255125</v>
      </c>
      <c r="O126" s="45">
        <v>0</v>
      </c>
      <c r="P126" s="45">
        <v>16409</v>
      </c>
      <c r="Q126" s="46">
        <f t="shared" si="17"/>
        <v>-16409</v>
      </c>
    </row>
    <row r="127" spans="1:17" s="65" customFormat="1" x14ac:dyDescent="0.45">
      <c r="A127" s="63" t="s">
        <v>94</v>
      </c>
      <c r="B127" s="63">
        <v>10872</v>
      </c>
      <c r="C127" s="63" t="s">
        <v>22</v>
      </c>
      <c r="D127" s="45">
        <v>2087467.0498550001</v>
      </c>
      <c r="E127" s="45">
        <v>2893716.4779630001</v>
      </c>
      <c r="F127" s="46">
        <f t="shared" si="12"/>
        <v>4981183.5278179999</v>
      </c>
      <c r="G127" s="46">
        <f t="shared" si="13"/>
        <v>-806249.42810799996</v>
      </c>
      <c r="H127" s="45">
        <v>107986.31547</v>
      </c>
      <c r="I127" s="45">
        <v>209603.99359</v>
      </c>
      <c r="J127" s="46">
        <f t="shared" si="14"/>
        <v>317590.30906</v>
      </c>
      <c r="K127" s="46">
        <f t="shared" si="15"/>
        <v>-101617.67812</v>
      </c>
      <c r="L127" s="45">
        <v>140736</v>
      </c>
      <c r="M127" s="45">
        <v>895417</v>
      </c>
      <c r="N127" s="46">
        <f t="shared" si="16"/>
        <v>-754681</v>
      </c>
      <c r="O127" s="45">
        <v>1043</v>
      </c>
      <c r="P127" s="45">
        <v>30774</v>
      </c>
      <c r="Q127" s="46">
        <f t="shared" si="17"/>
        <v>-29731</v>
      </c>
    </row>
    <row r="128" spans="1:17" s="65" customFormat="1" x14ac:dyDescent="0.45">
      <c r="A128" s="63" t="s">
        <v>104</v>
      </c>
      <c r="B128" s="63">
        <v>10896</v>
      </c>
      <c r="C128" s="63" t="s">
        <v>22</v>
      </c>
      <c r="D128" s="45">
        <v>4218111.3952219998</v>
      </c>
      <c r="E128" s="45">
        <v>4950671.3813180001</v>
      </c>
      <c r="F128" s="46">
        <f t="shared" si="12"/>
        <v>9168782.77654</v>
      </c>
      <c r="G128" s="46">
        <f t="shared" si="13"/>
        <v>-732559.9860960003</v>
      </c>
      <c r="H128" s="45">
        <v>220806.79717500001</v>
      </c>
      <c r="I128" s="45">
        <v>289767.07578399999</v>
      </c>
      <c r="J128" s="46">
        <f t="shared" si="14"/>
        <v>510573.872959</v>
      </c>
      <c r="K128" s="46">
        <f t="shared" si="15"/>
        <v>-68960.278608999972</v>
      </c>
      <c r="L128" s="45">
        <v>265804</v>
      </c>
      <c r="M128" s="45">
        <v>874506</v>
      </c>
      <c r="N128" s="46">
        <f t="shared" si="16"/>
        <v>-608702</v>
      </c>
      <c r="O128" s="45">
        <v>101</v>
      </c>
      <c r="P128" s="45">
        <v>24263</v>
      </c>
      <c r="Q128" s="46">
        <f t="shared" si="17"/>
        <v>-24162</v>
      </c>
    </row>
    <row r="129" spans="1:17" s="65" customFormat="1" x14ac:dyDescent="0.45">
      <c r="A129" s="63" t="s">
        <v>126</v>
      </c>
      <c r="B129" s="63">
        <v>11055</v>
      </c>
      <c r="C129" s="63" t="s">
        <v>22</v>
      </c>
      <c r="D129" s="45">
        <v>895205.55830999999</v>
      </c>
      <c r="E129" s="45">
        <v>1918274.157714</v>
      </c>
      <c r="F129" s="46">
        <f t="shared" si="12"/>
        <v>2813479.7160240002</v>
      </c>
      <c r="G129" s="46">
        <f t="shared" si="13"/>
        <v>-1023068.599404</v>
      </c>
      <c r="H129" s="45">
        <v>55250.188837000002</v>
      </c>
      <c r="I129" s="45">
        <v>68626.102335999996</v>
      </c>
      <c r="J129" s="46">
        <f t="shared" si="14"/>
        <v>123876.29117300001</v>
      </c>
      <c r="K129" s="46">
        <f t="shared" si="15"/>
        <v>-13375.913498999995</v>
      </c>
      <c r="L129" s="45">
        <v>100010</v>
      </c>
      <c r="M129" s="45">
        <v>1421203</v>
      </c>
      <c r="N129" s="46">
        <f t="shared" si="16"/>
        <v>-1321193</v>
      </c>
      <c r="O129" s="45">
        <v>896</v>
      </c>
      <c r="P129" s="45">
        <v>46552</v>
      </c>
      <c r="Q129" s="46">
        <f t="shared" si="17"/>
        <v>-45656</v>
      </c>
    </row>
    <row r="130" spans="1:17" s="65" customFormat="1" x14ac:dyDescent="0.45">
      <c r="A130" s="63" t="s">
        <v>130</v>
      </c>
      <c r="B130" s="63">
        <v>11087</v>
      </c>
      <c r="C130" s="63" t="s">
        <v>22</v>
      </c>
      <c r="D130" s="45">
        <v>1130512.697433</v>
      </c>
      <c r="E130" s="45">
        <v>599702.14896300004</v>
      </c>
      <c r="F130" s="46">
        <f t="shared" si="12"/>
        <v>1730214.8463960001</v>
      </c>
      <c r="G130" s="46">
        <f t="shared" si="13"/>
        <v>530810.54846999992</v>
      </c>
      <c r="H130" s="45">
        <v>81513.559915000005</v>
      </c>
      <c r="I130" s="45">
        <v>80918.496331999995</v>
      </c>
      <c r="J130" s="46">
        <f t="shared" si="14"/>
        <v>162432.056247</v>
      </c>
      <c r="K130" s="46">
        <f t="shared" si="15"/>
        <v>595.06358300001011</v>
      </c>
      <c r="L130" s="45">
        <v>1701398</v>
      </c>
      <c r="M130" s="45">
        <v>1230349</v>
      </c>
      <c r="N130" s="46">
        <f t="shared" si="16"/>
        <v>471049</v>
      </c>
      <c r="O130" s="45">
        <v>30486</v>
      </c>
      <c r="P130" s="45">
        <v>76679</v>
      </c>
      <c r="Q130" s="46">
        <f t="shared" si="17"/>
        <v>-46193</v>
      </c>
    </row>
    <row r="131" spans="1:17" s="65" customFormat="1" x14ac:dyDescent="0.45">
      <c r="A131" s="63" t="s">
        <v>137</v>
      </c>
      <c r="B131" s="63">
        <v>11095</v>
      </c>
      <c r="C131" s="63" t="s">
        <v>22</v>
      </c>
      <c r="D131" s="45">
        <v>747652.71109500004</v>
      </c>
      <c r="E131" s="45">
        <v>1297672.2377200001</v>
      </c>
      <c r="F131" s="46">
        <f t="shared" si="12"/>
        <v>2045324.9488150002</v>
      </c>
      <c r="G131" s="46">
        <f t="shared" si="13"/>
        <v>-550019.52662500006</v>
      </c>
      <c r="H131" s="45">
        <v>81571.660848</v>
      </c>
      <c r="I131" s="45">
        <v>436966.51177400001</v>
      </c>
      <c r="J131" s="46">
        <f t="shared" si="14"/>
        <v>518538.17262199998</v>
      </c>
      <c r="K131" s="46">
        <f t="shared" si="15"/>
        <v>-355394.85092600004</v>
      </c>
      <c r="L131" s="45">
        <v>1220241</v>
      </c>
      <c r="M131" s="45">
        <v>1410103</v>
      </c>
      <c r="N131" s="46">
        <f t="shared" si="16"/>
        <v>-189862</v>
      </c>
      <c r="O131" s="45">
        <v>25766</v>
      </c>
      <c r="P131" s="45">
        <v>32733</v>
      </c>
      <c r="Q131" s="46">
        <f t="shared" si="17"/>
        <v>-6967</v>
      </c>
    </row>
    <row r="132" spans="1:17" s="65" customFormat="1" x14ac:dyDescent="0.45">
      <c r="A132" s="63" t="s">
        <v>141</v>
      </c>
      <c r="B132" s="63">
        <v>11099</v>
      </c>
      <c r="C132" s="63" t="s">
        <v>22</v>
      </c>
      <c r="D132" s="45">
        <v>8459095.8973740004</v>
      </c>
      <c r="E132" s="45">
        <v>11916658.267689001</v>
      </c>
      <c r="F132" s="46">
        <f t="shared" si="12"/>
        <v>20375754.165063001</v>
      </c>
      <c r="G132" s="46">
        <f t="shared" si="13"/>
        <v>-3457562.3703150004</v>
      </c>
      <c r="H132" s="45">
        <v>60.806370999999999</v>
      </c>
      <c r="I132" s="45">
        <v>231281.86696700001</v>
      </c>
      <c r="J132" s="46">
        <f t="shared" si="14"/>
        <v>231342.67333800002</v>
      </c>
      <c r="K132" s="46">
        <f t="shared" si="15"/>
        <v>-231221.060596</v>
      </c>
      <c r="L132" s="45">
        <v>2544030</v>
      </c>
      <c r="M132" s="45">
        <v>6983162</v>
      </c>
      <c r="N132" s="46">
        <f t="shared" si="16"/>
        <v>-4439132</v>
      </c>
      <c r="O132" s="45">
        <v>83574</v>
      </c>
      <c r="P132" s="45">
        <v>278981</v>
      </c>
      <c r="Q132" s="46">
        <f t="shared" si="17"/>
        <v>-195407</v>
      </c>
    </row>
    <row r="133" spans="1:17" s="65" customFormat="1" x14ac:dyDescent="0.45">
      <c r="A133" s="63" t="s">
        <v>145</v>
      </c>
      <c r="B133" s="63">
        <v>11132</v>
      </c>
      <c r="C133" s="63" t="s">
        <v>22</v>
      </c>
      <c r="D133" s="45">
        <v>3662598.0451079998</v>
      </c>
      <c r="E133" s="45">
        <v>5883657.9479599996</v>
      </c>
      <c r="F133" s="46">
        <f t="shared" si="12"/>
        <v>9546255.9930679984</v>
      </c>
      <c r="G133" s="46">
        <f t="shared" si="13"/>
        <v>-2221059.9028519997</v>
      </c>
      <c r="H133" s="45">
        <v>6145.7549900000004</v>
      </c>
      <c r="I133" s="45">
        <v>196999.67329800001</v>
      </c>
      <c r="J133" s="46">
        <f t="shared" si="14"/>
        <v>203145.428288</v>
      </c>
      <c r="K133" s="46">
        <f t="shared" si="15"/>
        <v>-190853.91830800002</v>
      </c>
      <c r="L133" s="45">
        <v>4250865</v>
      </c>
      <c r="M133" s="45">
        <v>6165236</v>
      </c>
      <c r="N133" s="46">
        <f t="shared" si="16"/>
        <v>-1914371</v>
      </c>
      <c r="O133" s="45">
        <v>85813</v>
      </c>
      <c r="P133" s="45">
        <v>226154</v>
      </c>
      <c r="Q133" s="46">
        <f t="shared" si="17"/>
        <v>-140341</v>
      </c>
    </row>
    <row r="134" spans="1:17" s="65" customFormat="1" x14ac:dyDescent="0.45">
      <c r="A134" s="63" t="s">
        <v>147</v>
      </c>
      <c r="B134" s="63">
        <v>11141</v>
      </c>
      <c r="C134" s="63" t="s">
        <v>22</v>
      </c>
      <c r="D134" s="45">
        <v>584063.36293399998</v>
      </c>
      <c r="E134" s="45">
        <v>607306.61855799996</v>
      </c>
      <c r="F134" s="46">
        <f t="shared" si="12"/>
        <v>1191369.9814919999</v>
      </c>
      <c r="G134" s="46">
        <f t="shared" si="13"/>
        <v>-23243.255623999983</v>
      </c>
      <c r="H134" s="45">
        <v>32762.101557999998</v>
      </c>
      <c r="I134" s="45">
        <v>22803.019833999999</v>
      </c>
      <c r="J134" s="46">
        <f t="shared" si="14"/>
        <v>55565.121392000001</v>
      </c>
      <c r="K134" s="46">
        <f t="shared" si="15"/>
        <v>9959.0817239999997</v>
      </c>
      <c r="L134" s="45">
        <v>640</v>
      </c>
      <c r="M134" s="45">
        <v>145365</v>
      </c>
      <c r="N134" s="46">
        <f t="shared" si="16"/>
        <v>-144725</v>
      </c>
      <c r="O134" s="45">
        <v>0</v>
      </c>
      <c r="P134" s="45">
        <v>4068</v>
      </c>
      <c r="Q134" s="46">
        <f t="shared" si="17"/>
        <v>-4068</v>
      </c>
    </row>
    <row r="135" spans="1:17" s="65" customFormat="1" x14ac:dyDescent="0.45">
      <c r="A135" s="63" t="s">
        <v>155</v>
      </c>
      <c r="B135" s="63">
        <v>11149</v>
      </c>
      <c r="C135" s="63" t="s">
        <v>22</v>
      </c>
      <c r="D135" s="45">
        <v>1649782.671239</v>
      </c>
      <c r="E135" s="45">
        <v>1727497.2457669999</v>
      </c>
      <c r="F135" s="46">
        <f t="shared" si="12"/>
        <v>3377279.9170059999</v>
      </c>
      <c r="G135" s="46">
        <f t="shared" si="13"/>
        <v>-77714.574527999852</v>
      </c>
      <c r="H135" s="45">
        <v>39533.827139000001</v>
      </c>
      <c r="I135" s="45">
        <v>264897.31335399998</v>
      </c>
      <c r="J135" s="46">
        <f t="shared" si="14"/>
        <v>304431.14049299998</v>
      </c>
      <c r="K135" s="46">
        <f t="shared" si="15"/>
        <v>-225363.48621499998</v>
      </c>
      <c r="L135" s="45">
        <v>562663</v>
      </c>
      <c r="M135" s="45">
        <v>553792</v>
      </c>
      <c r="N135" s="46">
        <f t="shared" si="16"/>
        <v>8871</v>
      </c>
      <c r="O135" s="45">
        <v>0</v>
      </c>
      <c r="P135" s="45">
        <v>126548</v>
      </c>
      <c r="Q135" s="46">
        <f t="shared" si="17"/>
        <v>-126548</v>
      </c>
    </row>
    <row r="136" spans="1:17" s="65" customFormat="1" x14ac:dyDescent="0.45">
      <c r="A136" s="63" t="s">
        <v>161</v>
      </c>
      <c r="B136" s="63">
        <v>11173</v>
      </c>
      <c r="C136" s="63" t="s">
        <v>22</v>
      </c>
      <c r="D136" s="45">
        <v>642506.47083000001</v>
      </c>
      <c r="E136" s="45">
        <v>375688.902971</v>
      </c>
      <c r="F136" s="46">
        <f t="shared" si="12"/>
        <v>1018195.373801</v>
      </c>
      <c r="G136" s="46">
        <f t="shared" si="13"/>
        <v>266817.567859</v>
      </c>
      <c r="H136" s="45">
        <v>6451.5476369999997</v>
      </c>
      <c r="I136" s="45">
        <v>6.4874999999999998</v>
      </c>
      <c r="J136" s="46">
        <f t="shared" si="14"/>
        <v>6458.0351369999998</v>
      </c>
      <c r="K136" s="46">
        <f t="shared" si="15"/>
        <v>6445.0601369999995</v>
      </c>
      <c r="L136" s="45">
        <v>603521</v>
      </c>
      <c r="M136" s="45">
        <v>353389</v>
      </c>
      <c r="N136" s="46">
        <f t="shared" si="16"/>
        <v>250132</v>
      </c>
      <c r="O136" s="45">
        <v>0</v>
      </c>
      <c r="P136" s="45">
        <v>1765</v>
      </c>
      <c r="Q136" s="46">
        <f t="shared" si="17"/>
        <v>-1765</v>
      </c>
    </row>
    <row r="137" spans="1:17" s="65" customFormat="1" x14ac:dyDescent="0.45">
      <c r="A137" s="63" t="s">
        <v>171</v>
      </c>
      <c r="B137" s="63">
        <v>11183</v>
      </c>
      <c r="C137" s="63" t="s">
        <v>22</v>
      </c>
      <c r="D137" s="45">
        <v>1658632.0288760001</v>
      </c>
      <c r="E137" s="45">
        <v>3227939.2617520001</v>
      </c>
      <c r="F137" s="46">
        <f t="shared" si="12"/>
        <v>4886571.2906280002</v>
      </c>
      <c r="G137" s="46">
        <f t="shared" si="13"/>
        <v>-1569307.232876</v>
      </c>
      <c r="H137" s="45">
        <v>202.4</v>
      </c>
      <c r="I137" s="45">
        <v>52737.6417</v>
      </c>
      <c r="J137" s="46">
        <f t="shared" si="14"/>
        <v>52940.041700000002</v>
      </c>
      <c r="K137" s="46">
        <f t="shared" si="15"/>
        <v>-52535.241699999999</v>
      </c>
      <c r="L137" s="45">
        <v>123050</v>
      </c>
      <c r="M137" s="45">
        <v>1362701</v>
      </c>
      <c r="N137" s="46">
        <f t="shared" si="16"/>
        <v>-1239651</v>
      </c>
      <c r="O137" s="45">
        <v>0</v>
      </c>
      <c r="P137" s="45">
        <v>11900</v>
      </c>
      <c r="Q137" s="46">
        <f t="shared" si="17"/>
        <v>-11900</v>
      </c>
    </row>
    <row r="138" spans="1:17" s="65" customFormat="1" x14ac:dyDescent="0.45">
      <c r="A138" s="63" t="s">
        <v>169</v>
      </c>
      <c r="B138" s="63">
        <v>11182</v>
      </c>
      <c r="C138" s="63" t="s">
        <v>22</v>
      </c>
      <c r="D138" s="45">
        <v>1564598.409736</v>
      </c>
      <c r="E138" s="45">
        <v>2338513.6576359998</v>
      </c>
      <c r="F138" s="46">
        <f t="shared" si="12"/>
        <v>3903112.0673719998</v>
      </c>
      <c r="G138" s="46">
        <f t="shared" si="13"/>
        <v>-773915.24789999984</v>
      </c>
      <c r="H138" s="45">
        <v>292693.76039399998</v>
      </c>
      <c r="I138" s="45">
        <v>244961.58197</v>
      </c>
      <c r="J138" s="46">
        <f t="shared" si="14"/>
        <v>537655.34236399992</v>
      </c>
      <c r="K138" s="46">
        <f t="shared" si="15"/>
        <v>47732.178423999983</v>
      </c>
      <c r="L138" s="45">
        <v>374472</v>
      </c>
      <c r="M138" s="45">
        <v>1739115</v>
      </c>
      <c r="N138" s="46">
        <f t="shared" si="16"/>
        <v>-1364643</v>
      </c>
      <c r="O138" s="45">
        <v>11446</v>
      </c>
      <c r="P138" s="45">
        <v>215717</v>
      </c>
      <c r="Q138" s="46">
        <f t="shared" si="17"/>
        <v>-204271</v>
      </c>
    </row>
    <row r="139" spans="1:17" s="65" customFormat="1" x14ac:dyDescent="0.45">
      <c r="A139" s="63" t="s">
        <v>172</v>
      </c>
      <c r="B139" s="63">
        <v>11186</v>
      </c>
      <c r="C139" s="63" t="s">
        <v>22</v>
      </c>
      <c r="D139" s="45">
        <v>420336.742883</v>
      </c>
      <c r="E139" s="45">
        <v>439606.41879899998</v>
      </c>
      <c r="F139" s="46">
        <f t="shared" si="12"/>
        <v>859943.16168199992</v>
      </c>
      <c r="G139" s="46">
        <f t="shared" si="13"/>
        <v>-19269.675915999978</v>
      </c>
      <c r="H139" s="45">
        <v>0</v>
      </c>
      <c r="I139" s="45">
        <v>0</v>
      </c>
      <c r="J139" s="46">
        <f t="shared" si="14"/>
        <v>0</v>
      </c>
      <c r="K139" s="46">
        <f t="shared" si="15"/>
        <v>0</v>
      </c>
      <c r="L139" s="45">
        <v>2974</v>
      </c>
      <c r="M139" s="45">
        <v>38408</v>
      </c>
      <c r="N139" s="46">
        <f t="shared" si="16"/>
        <v>-35434</v>
      </c>
      <c r="O139" s="45">
        <v>0</v>
      </c>
      <c r="P139" s="45">
        <v>0</v>
      </c>
      <c r="Q139" s="46">
        <f t="shared" si="17"/>
        <v>0</v>
      </c>
    </row>
    <row r="140" spans="1:17" s="65" customFormat="1" x14ac:dyDescent="0.45">
      <c r="A140" s="63" t="s">
        <v>176</v>
      </c>
      <c r="B140" s="63">
        <v>11197</v>
      </c>
      <c r="C140" s="63" t="s">
        <v>22</v>
      </c>
      <c r="D140" s="45">
        <v>2934048.4110699999</v>
      </c>
      <c r="E140" s="45">
        <v>2469394.7256749999</v>
      </c>
      <c r="F140" s="46">
        <f t="shared" si="12"/>
        <v>5403443.1367450003</v>
      </c>
      <c r="G140" s="46">
        <f t="shared" si="13"/>
        <v>464653.68539500004</v>
      </c>
      <c r="H140" s="45">
        <v>354873.29452900001</v>
      </c>
      <c r="I140" s="45">
        <v>390633.04639199999</v>
      </c>
      <c r="J140" s="46">
        <f t="shared" si="14"/>
        <v>745506.340921</v>
      </c>
      <c r="K140" s="46">
        <f t="shared" si="15"/>
        <v>-35759.751862999983</v>
      </c>
      <c r="L140" s="45">
        <v>749353</v>
      </c>
      <c r="M140" s="45">
        <v>147440</v>
      </c>
      <c r="N140" s="46">
        <f t="shared" si="16"/>
        <v>601913</v>
      </c>
      <c r="O140" s="45">
        <v>0</v>
      </c>
      <c r="P140" s="45">
        <v>0</v>
      </c>
      <c r="Q140" s="46">
        <f t="shared" si="17"/>
        <v>0</v>
      </c>
    </row>
    <row r="141" spans="1:17" s="65" customFormat="1" x14ac:dyDescent="0.45">
      <c r="A141" s="63" t="s">
        <v>178</v>
      </c>
      <c r="B141" s="63">
        <v>11195</v>
      </c>
      <c r="C141" s="63" t="s">
        <v>22</v>
      </c>
      <c r="D141" s="45">
        <v>3177664.5885390001</v>
      </c>
      <c r="E141" s="45">
        <v>3370008.2930959999</v>
      </c>
      <c r="F141" s="46">
        <f t="shared" si="12"/>
        <v>6547672.881635</v>
      </c>
      <c r="G141" s="46">
        <f t="shared" si="13"/>
        <v>-192343.70455699973</v>
      </c>
      <c r="H141" s="45">
        <v>96404.601490999994</v>
      </c>
      <c r="I141" s="45">
        <v>128561.90174</v>
      </c>
      <c r="J141" s="46">
        <f t="shared" si="14"/>
        <v>224966.50323099998</v>
      </c>
      <c r="K141" s="46">
        <f t="shared" si="15"/>
        <v>-32157.300249000007</v>
      </c>
      <c r="L141" s="45">
        <v>17298</v>
      </c>
      <c r="M141" s="45">
        <v>670627</v>
      </c>
      <c r="N141" s="46">
        <f t="shared" si="16"/>
        <v>-653329</v>
      </c>
      <c r="O141" s="45">
        <v>0</v>
      </c>
      <c r="P141" s="45">
        <v>0</v>
      </c>
      <c r="Q141" s="46">
        <f t="shared" si="17"/>
        <v>0</v>
      </c>
    </row>
    <row r="142" spans="1:17" s="65" customFormat="1" x14ac:dyDescent="0.45">
      <c r="A142" s="63" t="s">
        <v>180</v>
      </c>
      <c r="B142" s="63">
        <v>11215</v>
      </c>
      <c r="C142" s="63" t="s">
        <v>22</v>
      </c>
      <c r="D142" s="45">
        <v>4573050.6223229999</v>
      </c>
      <c r="E142" s="45">
        <v>2689549.7569670002</v>
      </c>
      <c r="F142" s="46">
        <f t="shared" si="12"/>
        <v>7262600.3792899996</v>
      </c>
      <c r="G142" s="46">
        <f t="shared" si="13"/>
        <v>1883500.8653559997</v>
      </c>
      <c r="H142" s="45">
        <v>381957.71980899997</v>
      </c>
      <c r="I142" s="45">
        <v>442969.56014999998</v>
      </c>
      <c r="J142" s="46">
        <f t="shared" si="14"/>
        <v>824927.27995899995</v>
      </c>
      <c r="K142" s="46">
        <f t="shared" si="15"/>
        <v>-61011.840341000003</v>
      </c>
      <c r="L142" s="45">
        <v>5649610</v>
      </c>
      <c r="M142" s="45">
        <v>2232205</v>
      </c>
      <c r="N142" s="46">
        <f t="shared" si="16"/>
        <v>3417405</v>
      </c>
      <c r="O142" s="45">
        <v>144501</v>
      </c>
      <c r="P142" s="45">
        <v>676204</v>
      </c>
      <c r="Q142" s="46">
        <f t="shared" si="17"/>
        <v>-531703</v>
      </c>
    </row>
    <row r="143" spans="1:17" s="65" customFormat="1" x14ac:dyDescent="0.45">
      <c r="A143" s="63" t="s">
        <v>185</v>
      </c>
      <c r="B143" s="63">
        <v>11220</v>
      </c>
      <c r="C143" s="63" t="s">
        <v>22</v>
      </c>
      <c r="D143" s="45">
        <v>529345.37792300002</v>
      </c>
      <c r="E143" s="45">
        <v>592142.05660100002</v>
      </c>
      <c r="F143" s="46">
        <f t="shared" si="12"/>
        <v>1121487.4345240002</v>
      </c>
      <c r="G143" s="46">
        <f t="shared" si="13"/>
        <v>-62796.678677999997</v>
      </c>
      <c r="H143" s="45">
        <v>35466.242652000001</v>
      </c>
      <c r="I143" s="45">
        <v>40219.425259000003</v>
      </c>
      <c r="J143" s="46">
        <f t="shared" si="14"/>
        <v>75685.667910999997</v>
      </c>
      <c r="K143" s="46">
        <f t="shared" si="15"/>
        <v>-4753.1826070000025</v>
      </c>
      <c r="L143" s="45">
        <v>187605</v>
      </c>
      <c r="M143" s="45">
        <v>271407</v>
      </c>
      <c r="N143" s="46">
        <f t="shared" si="16"/>
        <v>-83802</v>
      </c>
      <c r="O143" s="45">
        <v>3355</v>
      </c>
      <c r="P143" s="45">
        <v>12866</v>
      </c>
      <c r="Q143" s="46">
        <f t="shared" si="17"/>
        <v>-9511</v>
      </c>
    </row>
    <row r="144" spans="1:17" s="65" customFormat="1" x14ac:dyDescent="0.45">
      <c r="A144" s="63" t="s">
        <v>190</v>
      </c>
      <c r="B144" s="63">
        <v>11235</v>
      </c>
      <c r="C144" s="63" t="s">
        <v>22</v>
      </c>
      <c r="D144" s="45">
        <v>3052936.8938580002</v>
      </c>
      <c r="E144" s="45">
        <v>5131232.7286029998</v>
      </c>
      <c r="F144" s="46">
        <f t="shared" si="12"/>
        <v>8184169.6224610005</v>
      </c>
      <c r="G144" s="46">
        <f t="shared" si="13"/>
        <v>-2078295.8347449997</v>
      </c>
      <c r="H144" s="45">
        <v>143366.78413300001</v>
      </c>
      <c r="I144" s="45">
        <v>423496.37158600002</v>
      </c>
      <c r="J144" s="46">
        <f t="shared" si="14"/>
        <v>566863.15571900003</v>
      </c>
      <c r="K144" s="46">
        <f t="shared" si="15"/>
        <v>-280129.58745300001</v>
      </c>
      <c r="L144" s="45">
        <v>282059</v>
      </c>
      <c r="M144" s="45">
        <v>1957270</v>
      </c>
      <c r="N144" s="46">
        <f t="shared" si="16"/>
        <v>-1675211</v>
      </c>
      <c r="O144" s="45">
        <v>1062</v>
      </c>
      <c r="P144" s="45">
        <v>48094</v>
      </c>
      <c r="Q144" s="46">
        <f t="shared" si="17"/>
        <v>-47032</v>
      </c>
    </row>
    <row r="145" spans="1:17" s="65" customFormat="1" x14ac:dyDescent="0.45">
      <c r="A145" s="63" t="s">
        <v>192</v>
      </c>
      <c r="B145" s="63">
        <v>11234</v>
      </c>
      <c r="C145" s="63" t="s">
        <v>22</v>
      </c>
      <c r="D145" s="45">
        <v>1472439.7534409999</v>
      </c>
      <c r="E145" s="45">
        <v>1230035.8772539999</v>
      </c>
      <c r="F145" s="46">
        <f t="shared" si="12"/>
        <v>2702475.6306949998</v>
      </c>
      <c r="G145" s="46">
        <f t="shared" si="13"/>
        <v>242403.87618699996</v>
      </c>
      <c r="H145" s="45">
        <v>16615.222072</v>
      </c>
      <c r="I145" s="45">
        <v>20549.33915</v>
      </c>
      <c r="J145" s="46">
        <f t="shared" si="14"/>
        <v>37164.561222000004</v>
      </c>
      <c r="K145" s="46">
        <f t="shared" si="15"/>
        <v>-3934.1170779999993</v>
      </c>
      <c r="L145" s="45">
        <v>1796140</v>
      </c>
      <c r="M145" s="45">
        <v>2173492</v>
      </c>
      <c r="N145" s="46">
        <f t="shared" si="16"/>
        <v>-377352</v>
      </c>
      <c r="O145" s="45">
        <v>251766</v>
      </c>
      <c r="P145" s="45">
        <v>169314</v>
      </c>
      <c r="Q145" s="46">
        <f t="shared" si="17"/>
        <v>82452</v>
      </c>
    </row>
    <row r="146" spans="1:17" s="65" customFormat="1" x14ac:dyDescent="0.45">
      <c r="A146" s="63" t="s">
        <v>194</v>
      </c>
      <c r="B146" s="63">
        <v>11223</v>
      </c>
      <c r="C146" s="63" t="s">
        <v>22</v>
      </c>
      <c r="D146" s="45">
        <v>2472456.529073</v>
      </c>
      <c r="E146" s="45">
        <v>4268493.0243969997</v>
      </c>
      <c r="F146" s="46">
        <f t="shared" si="12"/>
        <v>6740949.5534699997</v>
      </c>
      <c r="G146" s="46">
        <f t="shared" si="13"/>
        <v>-1796036.4953239998</v>
      </c>
      <c r="H146" s="45">
        <v>37787.270490000003</v>
      </c>
      <c r="I146" s="45">
        <v>202844.301832</v>
      </c>
      <c r="J146" s="46">
        <f t="shared" si="14"/>
        <v>240631.57232199999</v>
      </c>
      <c r="K146" s="46">
        <f t="shared" si="15"/>
        <v>-165057.031342</v>
      </c>
      <c r="L146" s="45">
        <v>1983064</v>
      </c>
      <c r="M146" s="45">
        <v>4746358</v>
      </c>
      <c r="N146" s="46">
        <f t="shared" si="16"/>
        <v>-2763294</v>
      </c>
      <c r="O146" s="45">
        <v>16238</v>
      </c>
      <c r="P146" s="45">
        <v>303939</v>
      </c>
      <c r="Q146" s="46">
        <f t="shared" si="17"/>
        <v>-287701</v>
      </c>
    </row>
    <row r="147" spans="1:17" s="65" customFormat="1" x14ac:dyDescent="0.45">
      <c r="A147" s="63" t="s">
        <v>201</v>
      </c>
      <c r="B147" s="63">
        <v>11268</v>
      </c>
      <c r="C147" s="63" t="s">
        <v>22</v>
      </c>
      <c r="D147" s="45">
        <v>3289592.8572180001</v>
      </c>
      <c r="E147" s="45">
        <v>3538991.7162029999</v>
      </c>
      <c r="F147" s="46">
        <f t="shared" si="12"/>
        <v>6828584.5734209996</v>
      </c>
      <c r="G147" s="46">
        <f t="shared" si="13"/>
        <v>-249398.85898499982</v>
      </c>
      <c r="H147" s="45">
        <v>36936.790243000003</v>
      </c>
      <c r="I147" s="45">
        <v>153423.81051099999</v>
      </c>
      <c r="J147" s="46">
        <f t="shared" si="14"/>
        <v>190360.60075399998</v>
      </c>
      <c r="K147" s="46">
        <f t="shared" si="15"/>
        <v>-116487.02026799999</v>
      </c>
      <c r="L147" s="45">
        <v>105603</v>
      </c>
      <c r="M147" s="45">
        <v>389022</v>
      </c>
      <c r="N147" s="46">
        <f t="shared" si="16"/>
        <v>-283419</v>
      </c>
      <c r="O147" s="45">
        <v>16</v>
      </c>
      <c r="P147" s="45">
        <v>1076</v>
      </c>
      <c r="Q147" s="46">
        <f t="shared" si="17"/>
        <v>-1060</v>
      </c>
    </row>
    <row r="148" spans="1:17" s="65" customFormat="1" x14ac:dyDescent="0.45">
      <c r="A148" s="63" t="s">
        <v>203</v>
      </c>
      <c r="B148" s="63">
        <v>11273</v>
      </c>
      <c r="C148" s="63" t="s">
        <v>22</v>
      </c>
      <c r="D148" s="45">
        <v>2823909.8130999999</v>
      </c>
      <c r="E148" s="45">
        <v>2938588.2584230001</v>
      </c>
      <c r="F148" s="46">
        <f t="shared" si="12"/>
        <v>5762498.0715229996</v>
      </c>
      <c r="G148" s="46">
        <f t="shared" si="13"/>
        <v>-114678.4453230002</v>
      </c>
      <c r="H148" s="45">
        <v>107177.85705999999</v>
      </c>
      <c r="I148" s="45">
        <v>277772.64030899998</v>
      </c>
      <c r="J148" s="46">
        <f t="shared" si="14"/>
        <v>384950.49736899999</v>
      </c>
      <c r="K148" s="46">
        <f t="shared" si="15"/>
        <v>-170594.78324899997</v>
      </c>
      <c r="L148" s="45">
        <v>1763182</v>
      </c>
      <c r="M148" s="45">
        <v>2827136</v>
      </c>
      <c r="N148" s="46">
        <f t="shared" si="16"/>
        <v>-1063954</v>
      </c>
      <c r="O148" s="45">
        <v>18413</v>
      </c>
      <c r="P148" s="45">
        <v>163676</v>
      </c>
      <c r="Q148" s="46">
        <f t="shared" si="17"/>
        <v>-145263</v>
      </c>
    </row>
    <row r="149" spans="1:17" s="65" customFormat="1" x14ac:dyDescent="0.45">
      <c r="A149" s="63" t="s">
        <v>205</v>
      </c>
      <c r="B149" s="63">
        <v>11260</v>
      </c>
      <c r="C149" s="63" t="s">
        <v>22</v>
      </c>
      <c r="D149" s="45">
        <v>2607817.123439</v>
      </c>
      <c r="E149" s="45">
        <v>2634074.7162799998</v>
      </c>
      <c r="F149" s="46">
        <f t="shared" si="12"/>
        <v>5241891.8397189993</v>
      </c>
      <c r="G149" s="46">
        <f t="shared" si="13"/>
        <v>-26257.592840999831</v>
      </c>
      <c r="H149" s="45">
        <v>145928.725817</v>
      </c>
      <c r="I149" s="45">
        <v>177448.259162</v>
      </c>
      <c r="J149" s="46">
        <f t="shared" si="14"/>
        <v>323376.984979</v>
      </c>
      <c r="K149" s="46">
        <f t="shared" si="15"/>
        <v>-31519.533345000003</v>
      </c>
      <c r="L149" s="45">
        <v>14058</v>
      </c>
      <c r="M149" s="45">
        <v>0</v>
      </c>
      <c r="N149" s="46">
        <f t="shared" si="16"/>
        <v>14058</v>
      </c>
      <c r="O149" s="45">
        <v>0</v>
      </c>
      <c r="P149" s="45">
        <v>0</v>
      </c>
      <c r="Q149" s="46">
        <f t="shared" si="17"/>
        <v>0</v>
      </c>
    </row>
    <row r="150" spans="1:17" s="65" customFormat="1" x14ac:dyDescent="0.45">
      <c r="A150" s="63" t="s">
        <v>209</v>
      </c>
      <c r="B150" s="63">
        <v>11280</v>
      </c>
      <c r="C150" s="63" t="s">
        <v>22</v>
      </c>
      <c r="D150" s="45">
        <v>171736.365471</v>
      </c>
      <c r="E150" s="45">
        <v>520440.24398099998</v>
      </c>
      <c r="F150" s="46">
        <f t="shared" si="12"/>
        <v>692176.609452</v>
      </c>
      <c r="G150" s="46">
        <f t="shared" si="13"/>
        <v>-348703.87850999995</v>
      </c>
      <c r="H150" s="45">
        <v>0</v>
      </c>
      <c r="I150" s="45">
        <v>35494.856342999999</v>
      </c>
      <c r="J150" s="46">
        <f t="shared" si="14"/>
        <v>35494.856342999999</v>
      </c>
      <c r="K150" s="46">
        <f t="shared" si="15"/>
        <v>-35494.856342999999</v>
      </c>
      <c r="L150" s="45">
        <v>214380</v>
      </c>
      <c r="M150" s="45">
        <v>618244</v>
      </c>
      <c r="N150" s="46">
        <f t="shared" si="16"/>
        <v>-403864</v>
      </c>
      <c r="O150" s="45">
        <v>3569</v>
      </c>
      <c r="P150" s="45">
        <v>22597</v>
      </c>
      <c r="Q150" s="46">
        <f t="shared" si="17"/>
        <v>-19028</v>
      </c>
    </row>
    <row r="151" spans="1:17" s="65" customFormat="1" x14ac:dyDescent="0.45">
      <c r="A151" s="63" t="s">
        <v>219</v>
      </c>
      <c r="B151" s="63">
        <v>11285</v>
      </c>
      <c r="C151" s="63" t="s">
        <v>22</v>
      </c>
      <c r="D151" s="45">
        <v>2513508.1522280001</v>
      </c>
      <c r="E151" s="45">
        <v>4110280.9837059998</v>
      </c>
      <c r="F151" s="46">
        <f t="shared" si="12"/>
        <v>6623789.1359339999</v>
      </c>
      <c r="G151" s="46">
        <f t="shared" si="13"/>
        <v>-1596772.8314779997</v>
      </c>
      <c r="H151" s="45">
        <v>0</v>
      </c>
      <c r="I151" s="45">
        <v>10137.60051</v>
      </c>
      <c r="J151" s="46">
        <f t="shared" si="14"/>
        <v>10137.60051</v>
      </c>
      <c r="K151" s="46">
        <f t="shared" si="15"/>
        <v>-10137.60051</v>
      </c>
      <c r="L151" s="45">
        <v>4088584</v>
      </c>
      <c r="M151" s="45">
        <v>6377081</v>
      </c>
      <c r="N151" s="46">
        <f t="shared" si="16"/>
        <v>-2288497</v>
      </c>
      <c r="O151" s="45">
        <v>149956</v>
      </c>
      <c r="P151" s="45">
        <v>183305</v>
      </c>
      <c r="Q151" s="46">
        <f t="shared" si="17"/>
        <v>-33349</v>
      </c>
    </row>
    <row r="152" spans="1:17" s="65" customFormat="1" x14ac:dyDescent="0.45">
      <c r="A152" s="63" t="s">
        <v>223</v>
      </c>
      <c r="B152" s="63">
        <v>11297</v>
      </c>
      <c r="C152" s="63" t="s">
        <v>22</v>
      </c>
      <c r="D152" s="45">
        <v>3903671.3374979999</v>
      </c>
      <c r="E152" s="45">
        <v>4662536.8382400004</v>
      </c>
      <c r="F152" s="46">
        <f t="shared" si="12"/>
        <v>8566208.1757379994</v>
      </c>
      <c r="G152" s="46">
        <f t="shared" si="13"/>
        <v>-758865.50074200053</v>
      </c>
      <c r="H152" s="45">
        <v>123115.082174</v>
      </c>
      <c r="I152" s="45">
        <v>148342.40548399999</v>
      </c>
      <c r="J152" s="46">
        <f t="shared" si="14"/>
        <v>271457.48765799997</v>
      </c>
      <c r="K152" s="46">
        <f t="shared" si="15"/>
        <v>-25227.323309999992</v>
      </c>
      <c r="L152" s="45">
        <v>1912335</v>
      </c>
      <c r="M152" s="45">
        <v>2815219</v>
      </c>
      <c r="N152" s="46">
        <f t="shared" si="16"/>
        <v>-902884</v>
      </c>
      <c r="O152" s="45">
        <v>3829</v>
      </c>
      <c r="P152" s="45">
        <v>132784</v>
      </c>
      <c r="Q152" s="46">
        <f t="shared" si="17"/>
        <v>-128955</v>
      </c>
    </row>
    <row r="153" spans="1:17" s="65" customFormat="1" x14ac:dyDescent="0.45">
      <c r="A153" s="63" t="s">
        <v>233</v>
      </c>
      <c r="B153" s="63">
        <v>11308</v>
      </c>
      <c r="C153" s="63" t="s">
        <v>22</v>
      </c>
      <c r="D153" s="45">
        <v>1268693.3340350001</v>
      </c>
      <c r="E153" s="45">
        <v>1347582.093747</v>
      </c>
      <c r="F153" s="46">
        <f t="shared" si="12"/>
        <v>2616275.427782</v>
      </c>
      <c r="G153" s="46">
        <f t="shared" si="13"/>
        <v>-78888.759711999912</v>
      </c>
      <c r="H153" s="45">
        <v>99833.776180000001</v>
      </c>
      <c r="I153" s="45">
        <v>98130.467871000001</v>
      </c>
      <c r="J153" s="46">
        <f t="shared" si="14"/>
        <v>197964.24405099999</v>
      </c>
      <c r="K153" s="46">
        <f t="shared" si="15"/>
        <v>1703.308309</v>
      </c>
      <c r="L153" s="45">
        <v>0</v>
      </c>
      <c r="M153" s="45">
        <v>339266</v>
      </c>
      <c r="N153" s="46">
        <f t="shared" si="16"/>
        <v>-339266</v>
      </c>
      <c r="O153" s="45">
        <v>0</v>
      </c>
      <c r="P153" s="45">
        <v>16465</v>
      </c>
      <c r="Q153" s="46">
        <f t="shared" si="17"/>
        <v>-16465</v>
      </c>
    </row>
    <row r="154" spans="1:17" s="65" customFormat="1" x14ac:dyDescent="0.45">
      <c r="A154" s="63" t="s">
        <v>237</v>
      </c>
      <c r="B154" s="63">
        <v>11314</v>
      </c>
      <c r="C154" s="63" t="s">
        <v>22</v>
      </c>
      <c r="D154" s="45">
        <v>291434.14215099998</v>
      </c>
      <c r="E154" s="45">
        <v>426515.45352400001</v>
      </c>
      <c r="F154" s="46">
        <f t="shared" si="12"/>
        <v>717949.59567499999</v>
      </c>
      <c r="G154" s="46">
        <f t="shared" si="13"/>
        <v>-135081.31137300003</v>
      </c>
      <c r="H154" s="45">
        <v>21977.5556</v>
      </c>
      <c r="I154" s="45">
        <v>10813.257641</v>
      </c>
      <c r="J154" s="46">
        <f t="shared" si="14"/>
        <v>32790.813240999996</v>
      </c>
      <c r="K154" s="46">
        <f t="shared" si="15"/>
        <v>11164.297959</v>
      </c>
      <c r="L154" s="45">
        <v>1377</v>
      </c>
      <c r="M154" s="45">
        <v>51499</v>
      </c>
      <c r="N154" s="46">
        <f t="shared" si="16"/>
        <v>-50122</v>
      </c>
      <c r="O154" s="45">
        <v>0</v>
      </c>
      <c r="P154" s="45">
        <v>0</v>
      </c>
      <c r="Q154" s="46">
        <f t="shared" si="17"/>
        <v>0</v>
      </c>
    </row>
    <row r="155" spans="1:17" s="65" customFormat="1" x14ac:dyDescent="0.45">
      <c r="A155" s="63" t="s">
        <v>242</v>
      </c>
      <c r="B155" s="63">
        <v>11312</v>
      </c>
      <c r="C155" s="63" t="s">
        <v>22</v>
      </c>
      <c r="D155" s="45">
        <v>3345700.8977219998</v>
      </c>
      <c r="E155" s="45">
        <v>2690237.3442409998</v>
      </c>
      <c r="F155" s="46">
        <f t="shared" si="12"/>
        <v>6035938.2419629991</v>
      </c>
      <c r="G155" s="46">
        <f t="shared" si="13"/>
        <v>655463.55348100001</v>
      </c>
      <c r="H155" s="45">
        <v>144820.750206</v>
      </c>
      <c r="I155" s="45">
        <v>190650.26715</v>
      </c>
      <c r="J155" s="46">
        <f t="shared" si="14"/>
        <v>335471.01735600003</v>
      </c>
      <c r="K155" s="46">
        <f t="shared" si="15"/>
        <v>-45829.516944000003</v>
      </c>
      <c r="L155" s="45">
        <v>722506</v>
      </c>
      <c r="M155" s="45">
        <v>357513</v>
      </c>
      <c r="N155" s="46">
        <f t="shared" si="16"/>
        <v>364993</v>
      </c>
      <c r="O155" s="45">
        <v>0</v>
      </c>
      <c r="P155" s="45">
        <v>0</v>
      </c>
      <c r="Q155" s="46">
        <f t="shared" si="17"/>
        <v>0</v>
      </c>
    </row>
    <row r="156" spans="1:17" s="65" customFormat="1" x14ac:dyDescent="0.45">
      <c r="A156" s="63" t="s">
        <v>241</v>
      </c>
      <c r="B156" s="63">
        <v>11309</v>
      </c>
      <c r="C156" s="63" t="s">
        <v>22</v>
      </c>
      <c r="D156" s="45">
        <v>1932085.6022890001</v>
      </c>
      <c r="E156" s="45">
        <v>3001634.5946869999</v>
      </c>
      <c r="F156" s="46">
        <f t="shared" si="12"/>
        <v>4933720.1969760004</v>
      </c>
      <c r="G156" s="46">
        <f t="shared" si="13"/>
        <v>-1069548.9923979999</v>
      </c>
      <c r="H156" s="45">
        <v>62033.517151</v>
      </c>
      <c r="I156" s="45">
        <v>236738.50823800001</v>
      </c>
      <c r="J156" s="46">
        <f t="shared" si="14"/>
        <v>298772.02538900002</v>
      </c>
      <c r="K156" s="46">
        <f t="shared" si="15"/>
        <v>-174704.991087</v>
      </c>
      <c r="L156" s="45">
        <v>989993</v>
      </c>
      <c r="M156" s="45">
        <v>2004518</v>
      </c>
      <c r="N156" s="46">
        <f t="shared" si="16"/>
        <v>-1014525</v>
      </c>
      <c r="O156" s="45">
        <v>4684</v>
      </c>
      <c r="P156" s="45">
        <v>103713</v>
      </c>
      <c r="Q156" s="46">
        <f t="shared" si="17"/>
        <v>-99029</v>
      </c>
    </row>
    <row r="157" spans="1:17" s="65" customFormat="1" x14ac:dyDescent="0.45">
      <c r="A157" s="63" t="s">
        <v>251</v>
      </c>
      <c r="B157" s="63">
        <v>11334</v>
      </c>
      <c r="C157" s="63" t="s">
        <v>22</v>
      </c>
      <c r="D157" s="45">
        <v>1493990.0243190001</v>
      </c>
      <c r="E157" s="45">
        <v>1720173.4857660001</v>
      </c>
      <c r="F157" s="46">
        <f t="shared" si="12"/>
        <v>3214163.5100850002</v>
      </c>
      <c r="G157" s="46">
        <f t="shared" si="13"/>
        <v>-226183.46144700004</v>
      </c>
      <c r="H157" s="45">
        <v>0</v>
      </c>
      <c r="I157" s="45">
        <v>79979.778955999995</v>
      </c>
      <c r="J157" s="46">
        <f t="shared" si="14"/>
        <v>79979.778955999995</v>
      </c>
      <c r="K157" s="46">
        <f t="shared" si="15"/>
        <v>-79979.778955999995</v>
      </c>
      <c r="L157" s="45">
        <v>311720</v>
      </c>
      <c r="M157" s="45">
        <v>543674</v>
      </c>
      <c r="N157" s="46">
        <f t="shared" si="16"/>
        <v>-231954</v>
      </c>
      <c r="O157" s="45">
        <v>204978</v>
      </c>
      <c r="P157" s="45">
        <v>229466</v>
      </c>
      <c r="Q157" s="46">
        <f t="shared" si="17"/>
        <v>-24488</v>
      </c>
    </row>
    <row r="158" spans="1:17" s="65" customFormat="1" x14ac:dyDescent="0.45">
      <c r="A158" s="63" t="s">
        <v>270</v>
      </c>
      <c r="B158" s="63">
        <v>11327</v>
      </c>
      <c r="C158" s="63" t="s">
        <v>22</v>
      </c>
      <c r="D158" s="45">
        <v>817035.97809400002</v>
      </c>
      <c r="E158" s="45">
        <v>1040803.035313</v>
      </c>
      <c r="F158" s="46">
        <f t="shared" si="12"/>
        <v>1857839.0134069999</v>
      </c>
      <c r="G158" s="46">
        <f t="shared" si="13"/>
        <v>-223767.05721899995</v>
      </c>
      <c r="H158" s="45">
        <v>30711.340469999999</v>
      </c>
      <c r="I158" s="45">
        <v>21349.499645</v>
      </c>
      <c r="J158" s="46">
        <f t="shared" si="14"/>
        <v>52060.840114999999</v>
      </c>
      <c r="K158" s="46">
        <f t="shared" si="15"/>
        <v>9361.8408249999993</v>
      </c>
      <c r="L158" s="45">
        <v>0</v>
      </c>
      <c r="M158" s="45">
        <v>278744</v>
      </c>
      <c r="N158" s="46">
        <f t="shared" si="16"/>
        <v>-278744</v>
      </c>
      <c r="O158" s="45">
        <v>0</v>
      </c>
      <c r="P158" s="45">
        <v>0</v>
      </c>
      <c r="Q158" s="46">
        <f t="shared" si="17"/>
        <v>0</v>
      </c>
    </row>
    <row r="159" spans="1:17" s="65" customFormat="1" x14ac:dyDescent="0.45">
      <c r="A159" s="63" t="s">
        <v>277</v>
      </c>
      <c r="B159" s="63">
        <v>11384</v>
      </c>
      <c r="C159" s="63" t="s">
        <v>22</v>
      </c>
      <c r="D159" s="45">
        <v>1419848.054801</v>
      </c>
      <c r="E159" s="45">
        <v>1457469.566232</v>
      </c>
      <c r="F159" s="46">
        <f t="shared" si="12"/>
        <v>2877317.6210329998</v>
      </c>
      <c r="G159" s="46">
        <f t="shared" si="13"/>
        <v>-37621.511430999963</v>
      </c>
      <c r="H159" s="45">
        <v>145370.87396999999</v>
      </c>
      <c r="I159" s="45">
        <v>100537.043643</v>
      </c>
      <c r="J159" s="46">
        <f t="shared" si="14"/>
        <v>245907.91761299997</v>
      </c>
      <c r="K159" s="46">
        <f t="shared" si="15"/>
        <v>44833.830326999989</v>
      </c>
      <c r="L159" s="45">
        <v>74289</v>
      </c>
      <c r="M159" s="45">
        <v>295755</v>
      </c>
      <c r="N159" s="46">
        <f t="shared" si="16"/>
        <v>-221466</v>
      </c>
      <c r="O159" s="45">
        <v>263</v>
      </c>
      <c r="P159" s="45">
        <v>6913</v>
      </c>
      <c r="Q159" s="46">
        <f t="shared" si="17"/>
        <v>-6650</v>
      </c>
    </row>
    <row r="160" spans="1:17" s="65" customFormat="1" x14ac:dyDescent="0.45">
      <c r="A160" s="63" t="s">
        <v>279</v>
      </c>
      <c r="B160" s="63">
        <v>11341</v>
      </c>
      <c r="C160" s="63" t="s">
        <v>22</v>
      </c>
      <c r="D160" s="45">
        <v>6118290.4132899996</v>
      </c>
      <c r="E160" s="45">
        <v>5184881.756298</v>
      </c>
      <c r="F160" s="46">
        <f t="shared" si="12"/>
        <v>11303172.169588</v>
      </c>
      <c r="G160" s="46">
        <f t="shared" si="13"/>
        <v>933408.6569919996</v>
      </c>
      <c r="H160" s="45">
        <v>122140.237778</v>
      </c>
      <c r="I160" s="45">
        <v>678964.86259200005</v>
      </c>
      <c r="J160" s="46">
        <f t="shared" si="14"/>
        <v>801105.10037</v>
      </c>
      <c r="K160" s="46">
        <f t="shared" si="15"/>
        <v>-556824.6248140001</v>
      </c>
      <c r="L160" s="45">
        <v>4460876</v>
      </c>
      <c r="M160" s="45">
        <v>3278864</v>
      </c>
      <c r="N160" s="46">
        <f t="shared" si="16"/>
        <v>1182012</v>
      </c>
      <c r="O160" s="45">
        <v>326484</v>
      </c>
      <c r="P160" s="45">
        <v>450536</v>
      </c>
      <c r="Q160" s="46">
        <f t="shared" si="17"/>
        <v>-124052</v>
      </c>
    </row>
    <row r="161" spans="1:17" s="65" customFormat="1" x14ac:dyDescent="0.45">
      <c r="A161" s="63" t="s">
        <v>315</v>
      </c>
      <c r="B161" s="63">
        <v>11378</v>
      </c>
      <c r="C161" s="63" t="s">
        <v>22</v>
      </c>
      <c r="D161" s="45">
        <v>1407406.431442</v>
      </c>
      <c r="E161" s="45">
        <v>1849497.338119</v>
      </c>
      <c r="F161" s="46">
        <f t="shared" si="12"/>
        <v>3256903.7695610002</v>
      </c>
      <c r="G161" s="46">
        <f t="shared" si="13"/>
        <v>-442090.90667699999</v>
      </c>
      <c r="H161" s="45">
        <v>0</v>
      </c>
      <c r="I161" s="45">
        <v>17879.44903</v>
      </c>
      <c r="J161" s="46">
        <f t="shared" si="14"/>
        <v>17879.44903</v>
      </c>
      <c r="K161" s="46">
        <f t="shared" si="15"/>
        <v>-17879.44903</v>
      </c>
      <c r="L161" s="45">
        <v>0</v>
      </c>
      <c r="M161" s="45">
        <v>295140</v>
      </c>
      <c r="N161" s="46">
        <f t="shared" si="16"/>
        <v>-295140</v>
      </c>
      <c r="O161" s="45">
        <v>0</v>
      </c>
      <c r="P161" s="45">
        <v>1715</v>
      </c>
      <c r="Q161" s="46">
        <f t="shared" si="17"/>
        <v>-1715</v>
      </c>
    </row>
    <row r="162" spans="1:17" s="65" customFormat="1" x14ac:dyDescent="0.45">
      <c r="A162" s="63" t="s">
        <v>326</v>
      </c>
      <c r="B162" s="63">
        <v>11463</v>
      </c>
      <c r="C162" s="63" t="s">
        <v>22</v>
      </c>
      <c r="D162" s="45">
        <v>730053.38984399999</v>
      </c>
      <c r="E162" s="45">
        <v>791830.82072600001</v>
      </c>
      <c r="F162" s="46">
        <f t="shared" si="12"/>
        <v>1521884.2105700001</v>
      </c>
      <c r="G162" s="46">
        <f t="shared" si="13"/>
        <v>-61777.430882000015</v>
      </c>
      <c r="H162" s="45">
        <v>21487.582048</v>
      </c>
      <c r="I162" s="45">
        <v>24510.240841999999</v>
      </c>
      <c r="J162" s="46">
        <f t="shared" si="14"/>
        <v>45997.822889999996</v>
      </c>
      <c r="K162" s="46">
        <f t="shared" si="15"/>
        <v>-3022.658793999999</v>
      </c>
      <c r="L162" s="45">
        <v>106779</v>
      </c>
      <c r="M162" s="45">
        <v>140790</v>
      </c>
      <c r="N162" s="46">
        <f t="shared" si="16"/>
        <v>-34011</v>
      </c>
      <c r="O162" s="45">
        <v>13</v>
      </c>
      <c r="P162" s="45">
        <v>671</v>
      </c>
      <c r="Q162" s="46">
        <f t="shared" si="17"/>
        <v>-658</v>
      </c>
    </row>
    <row r="163" spans="1:17" s="65" customFormat="1" x14ac:dyDescent="0.45">
      <c r="A163" s="63" t="s">
        <v>328</v>
      </c>
      <c r="B163" s="63">
        <v>11461</v>
      </c>
      <c r="C163" s="63" t="s">
        <v>22</v>
      </c>
      <c r="D163" s="45">
        <v>2394672.1298119999</v>
      </c>
      <c r="E163" s="45">
        <v>2914644.228685</v>
      </c>
      <c r="F163" s="46">
        <f t="shared" si="12"/>
        <v>5309316.3584969994</v>
      </c>
      <c r="G163" s="46">
        <f t="shared" si="13"/>
        <v>-519972.09887300013</v>
      </c>
      <c r="H163" s="45">
        <v>19610.499759999999</v>
      </c>
      <c r="I163" s="45">
        <v>103208.830289</v>
      </c>
      <c r="J163" s="46">
        <f t="shared" si="14"/>
        <v>122819.33004900001</v>
      </c>
      <c r="K163" s="46">
        <f t="shared" si="15"/>
        <v>-83598.330528999999</v>
      </c>
      <c r="L163" s="45">
        <v>597606</v>
      </c>
      <c r="M163" s="45">
        <v>1173594</v>
      </c>
      <c r="N163" s="46">
        <f t="shared" si="16"/>
        <v>-575988</v>
      </c>
      <c r="O163" s="45">
        <v>375</v>
      </c>
      <c r="P163" s="45">
        <v>17015</v>
      </c>
      <c r="Q163" s="46">
        <f t="shared" si="17"/>
        <v>-16640</v>
      </c>
    </row>
    <row r="164" spans="1:17" s="65" customFormat="1" x14ac:dyDescent="0.45">
      <c r="A164" s="63" t="s">
        <v>330</v>
      </c>
      <c r="B164" s="63">
        <v>11470</v>
      </c>
      <c r="C164" s="63" t="s">
        <v>22</v>
      </c>
      <c r="D164" s="45">
        <v>1469955.886745</v>
      </c>
      <c r="E164" s="45">
        <v>112828.239073</v>
      </c>
      <c r="F164" s="46">
        <f t="shared" si="12"/>
        <v>1582784.1258179999</v>
      </c>
      <c r="G164" s="46">
        <f t="shared" si="13"/>
        <v>1357127.6476720001</v>
      </c>
      <c r="H164" s="45">
        <v>95878.786196999994</v>
      </c>
      <c r="I164" s="45">
        <v>83.788619999999995</v>
      </c>
      <c r="J164" s="46">
        <f t="shared" si="14"/>
        <v>95962.574817000001</v>
      </c>
      <c r="K164" s="46">
        <f t="shared" si="15"/>
        <v>95794.997576999987</v>
      </c>
      <c r="L164" s="45">
        <v>1381710</v>
      </c>
      <c r="M164" s="45">
        <v>62240</v>
      </c>
      <c r="N164" s="46">
        <f t="shared" si="16"/>
        <v>1319470</v>
      </c>
      <c r="O164" s="45">
        <v>0</v>
      </c>
      <c r="P164" s="45">
        <v>0</v>
      </c>
      <c r="Q164" s="46">
        <f t="shared" si="17"/>
        <v>0</v>
      </c>
    </row>
    <row r="165" spans="1:17" s="65" customFormat="1" x14ac:dyDescent="0.45">
      <c r="A165" s="63" t="s">
        <v>336</v>
      </c>
      <c r="B165" s="63">
        <v>11454</v>
      </c>
      <c r="C165" s="63" t="s">
        <v>22</v>
      </c>
      <c r="D165" s="45">
        <v>2133765.4081299999</v>
      </c>
      <c r="E165" s="45">
        <v>2587824.5042770002</v>
      </c>
      <c r="F165" s="46">
        <f t="shared" si="12"/>
        <v>4721589.9124069996</v>
      </c>
      <c r="G165" s="46">
        <f t="shared" si="13"/>
        <v>-454059.09614700032</v>
      </c>
      <c r="H165" s="45">
        <v>59921.866370000003</v>
      </c>
      <c r="I165" s="45">
        <v>135377.57485999999</v>
      </c>
      <c r="J165" s="46">
        <f t="shared" si="14"/>
        <v>195299.44123</v>
      </c>
      <c r="K165" s="46">
        <f t="shared" si="15"/>
        <v>-75455.70848999999</v>
      </c>
      <c r="L165" s="45">
        <v>936467</v>
      </c>
      <c r="M165" s="45">
        <v>1418935</v>
      </c>
      <c r="N165" s="46">
        <f t="shared" si="16"/>
        <v>-482468</v>
      </c>
      <c r="O165" s="45">
        <v>52989</v>
      </c>
      <c r="P165" s="45">
        <v>82063</v>
      </c>
      <c r="Q165" s="46">
        <f t="shared" si="17"/>
        <v>-29074</v>
      </c>
    </row>
    <row r="166" spans="1:17" s="65" customFormat="1" x14ac:dyDescent="0.45">
      <c r="A166" s="63" t="s">
        <v>338</v>
      </c>
      <c r="B166" s="63">
        <v>11477</v>
      </c>
      <c r="C166" s="63" t="s">
        <v>22</v>
      </c>
      <c r="D166" s="45">
        <v>2096569.043083</v>
      </c>
      <c r="E166" s="45">
        <v>2043714.624545</v>
      </c>
      <c r="F166" s="46">
        <f t="shared" si="12"/>
        <v>4140283.667628</v>
      </c>
      <c r="G166" s="46">
        <f t="shared" si="13"/>
        <v>52854.418537999969</v>
      </c>
      <c r="H166" s="45">
        <v>0</v>
      </c>
      <c r="I166" s="45">
        <v>70103.922630000001</v>
      </c>
      <c r="J166" s="46">
        <f t="shared" si="14"/>
        <v>70103.922630000001</v>
      </c>
      <c r="K166" s="46">
        <f t="shared" si="15"/>
        <v>-70103.922630000001</v>
      </c>
      <c r="L166" s="45">
        <v>2005628</v>
      </c>
      <c r="M166" s="45">
        <v>2186876</v>
      </c>
      <c r="N166" s="46">
        <f t="shared" si="16"/>
        <v>-181248</v>
      </c>
      <c r="O166" s="45">
        <v>42716</v>
      </c>
      <c r="P166" s="45">
        <v>165925</v>
      </c>
      <c r="Q166" s="46">
        <f t="shared" si="17"/>
        <v>-123209</v>
      </c>
    </row>
    <row r="167" spans="1:17" s="65" customFormat="1" x14ac:dyDescent="0.45">
      <c r="A167" s="63" t="s">
        <v>370</v>
      </c>
      <c r="B167" s="63">
        <v>11233</v>
      </c>
      <c r="C167" s="63" t="s">
        <v>22</v>
      </c>
      <c r="D167" s="45">
        <v>1236524.5576810001</v>
      </c>
      <c r="E167" s="45">
        <v>1140432.349596</v>
      </c>
      <c r="F167" s="46">
        <f t="shared" si="12"/>
        <v>2376956.9072770001</v>
      </c>
      <c r="G167" s="46">
        <f t="shared" si="13"/>
        <v>96092.208085000049</v>
      </c>
      <c r="H167" s="45">
        <v>54452.480493000003</v>
      </c>
      <c r="I167" s="45">
        <v>19052.13535</v>
      </c>
      <c r="J167" s="46">
        <f t="shared" si="14"/>
        <v>73504.615843000007</v>
      </c>
      <c r="K167" s="46">
        <f t="shared" si="15"/>
        <v>35400.345142999999</v>
      </c>
      <c r="L167" s="45">
        <v>302592</v>
      </c>
      <c r="M167" s="45">
        <v>248598</v>
      </c>
      <c r="N167" s="46">
        <f t="shared" si="16"/>
        <v>53994</v>
      </c>
      <c r="O167" s="45">
        <v>0</v>
      </c>
      <c r="P167" s="45">
        <v>0</v>
      </c>
      <c r="Q167" s="46">
        <f t="shared" si="17"/>
        <v>0</v>
      </c>
    </row>
    <row r="168" spans="1:17" s="65" customFormat="1" x14ac:dyDescent="0.45">
      <c r="A168" s="63" t="s">
        <v>392</v>
      </c>
      <c r="B168" s="63">
        <v>11649</v>
      </c>
      <c r="C168" s="63" t="s">
        <v>22</v>
      </c>
      <c r="D168" s="45">
        <v>10969382.173302</v>
      </c>
      <c r="E168" s="45">
        <v>9553066.5867170002</v>
      </c>
      <c r="F168" s="46">
        <f t="shared" si="12"/>
        <v>20522448.760019001</v>
      </c>
      <c r="G168" s="46">
        <f t="shared" si="13"/>
        <v>1416315.5865850002</v>
      </c>
      <c r="H168" s="45">
        <v>37044.704550000002</v>
      </c>
      <c r="I168" s="45">
        <v>1024648.842954</v>
      </c>
      <c r="J168" s="46">
        <f t="shared" si="14"/>
        <v>1061693.5475039999</v>
      </c>
      <c r="K168" s="46">
        <f t="shared" si="15"/>
        <v>-987604.13840399997</v>
      </c>
      <c r="L168" s="45">
        <v>5004518</v>
      </c>
      <c r="M168" s="45">
        <v>3165523</v>
      </c>
      <c r="N168" s="46">
        <f t="shared" si="16"/>
        <v>1838995</v>
      </c>
      <c r="O168" s="45">
        <v>321672</v>
      </c>
      <c r="P168" s="45">
        <v>595274</v>
      </c>
      <c r="Q168" s="46">
        <f t="shared" si="17"/>
        <v>-273602</v>
      </c>
    </row>
    <row r="169" spans="1:17" s="65" customFormat="1" x14ac:dyDescent="0.45">
      <c r="A169" s="63" t="s">
        <v>422</v>
      </c>
      <c r="B169" s="63">
        <v>11706</v>
      </c>
      <c r="C169" s="63" t="s">
        <v>22</v>
      </c>
      <c r="D169" s="45">
        <v>493500.14037099999</v>
      </c>
      <c r="E169" s="45">
        <v>859162.68949999998</v>
      </c>
      <c r="F169" s="46">
        <f t="shared" si="12"/>
        <v>1352662.829871</v>
      </c>
      <c r="G169" s="46">
        <f t="shared" si="13"/>
        <v>-365662.54912899999</v>
      </c>
      <c r="H169" s="45">
        <v>14976.053980000001</v>
      </c>
      <c r="I169" s="45">
        <v>5514.4296999999997</v>
      </c>
      <c r="J169" s="46">
        <f t="shared" si="14"/>
        <v>20490.483680000001</v>
      </c>
      <c r="K169" s="46">
        <f t="shared" si="15"/>
        <v>9461.62428</v>
      </c>
      <c r="L169" s="45">
        <v>604314</v>
      </c>
      <c r="M169" s="45">
        <v>1020647</v>
      </c>
      <c r="N169" s="46">
        <f t="shared" si="16"/>
        <v>-416333</v>
      </c>
      <c r="O169" s="45">
        <v>31273</v>
      </c>
      <c r="P169" s="45">
        <v>40242</v>
      </c>
      <c r="Q169" s="46">
        <f t="shared" si="17"/>
        <v>-8969</v>
      </c>
    </row>
    <row r="170" spans="1:17" s="65" customFormat="1" x14ac:dyDescent="0.45">
      <c r="A170" s="63" t="s">
        <v>431</v>
      </c>
      <c r="B170" s="63">
        <v>11709</v>
      </c>
      <c r="C170" s="63" t="s">
        <v>22</v>
      </c>
      <c r="D170" s="45">
        <v>0</v>
      </c>
      <c r="E170" s="45">
        <v>0</v>
      </c>
      <c r="F170" s="46">
        <f t="shared" si="12"/>
        <v>0</v>
      </c>
      <c r="G170" s="46">
        <f t="shared" si="13"/>
        <v>0</v>
      </c>
      <c r="H170" s="45">
        <v>0</v>
      </c>
      <c r="I170" s="45">
        <v>0</v>
      </c>
      <c r="J170" s="46">
        <f t="shared" si="14"/>
        <v>0</v>
      </c>
      <c r="K170" s="46">
        <f t="shared" si="15"/>
        <v>0</v>
      </c>
      <c r="L170" s="45">
        <v>0</v>
      </c>
      <c r="M170" s="45">
        <v>0</v>
      </c>
      <c r="N170" s="46">
        <f t="shared" si="16"/>
        <v>0</v>
      </c>
      <c r="O170" s="45">
        <v>0</v>
      </c>
      <c r="P170" s="45">
        <v>0</v>
      </c>
      <c r="Q170" s="46">
        <f t="shared" si="17"/>
        <v>0</v>
      </c>
    </row>
    <row r="171" spans="1:17" s="65" customFormat="1" x14ac:dyDescent="0.45">
      <c r="A171" s="63" t="s">
        <v>433</v>
      </c>
      <c r="B171" s="63">
        <v>11712</v>
      </c>
      <c r="C171" s="63" t="s">
        <v>22</v>
      </c>
      <c r="D171" s="45">
        <v>7902468.7990049999</v>
      </c>
      <c r="E171" s="45">
        <v>8473073.9652960002</v>
      </c>
      <c r="F171" s="46">
        <f t="shared" si="12"/>
        <v>16375542.764301</v>
      </c>
      <c r="G171" s="46">
        <f t="shared" si="13"/>
        <v>-570605.16629100032</v>
      </c>
      <c r="H171" s="45">
        <v>520703.09282800002</v>
      </c>
      <c r="I171" s="45">
        <v>253149.63564299999</v>
      </c>
      <c r="J171" s="46">
        <f t="shared" si="14"/>
        <v>773852.72847099998</v>
      </c>
      <c r="K171" s="46">
        <f t="shared" si="15"/>
        <v>267553.45718500006</v>
      </c>
      <c r="L171" s="45">
        <v>0</v>
      </c>
      <c r="M171" s="45">
        <v>287883</v>
      </c>
      <c r="N171" s="46">
        <f t="shared" si="16"/>
        <v>-287883</v>
      </c>
      <c r="O171" s="45">
        <v>0</v>
      </c>
      <c r="P171" s="45">
        <v>104593</v>
      </c>
      <c r="Q171" s="46">
        <f t="shared" si="17"/>
        <v>-104593</v>
      </c>
    </row>
    <row r="172" spans="1:17" s="65" customFormat="1" x14ac:dyDescent="0.45">
      <c r="A172" s="63" t="s">
        <v>439</v>
      </c>
      <c r="B172" s="63">
        <v>11729</v>
      </c>
      <c r="C172" s="63" t="s">
        <v>22</v>
      </c>
      <c r="D172" s="45">
        <v>914211.06730200001</v>
      </c>
      <c r="E172" s="45">
        <v>3275580.527791</v>
      </c>
      <c r="F172" s="46">
        <f t="shared" si="12"/>
        <v>4189791.5950929997</v>
      </c>
      <c r="G172" s="46">
        <f t="shared" si="13"/>
        <v>-2361369.4604890002</v>
      </c>
      <c r="H172" s="45">
        <v>0</v>
      </c>
      <c r="I172" s="45">
        <v>0</v>
      </c>
      <c r="J172" s="46">
        <f t="shared" si="14"/>
        <v>0</v>
      </c>
      <c r="K172" s="46">
        <f t="shared" si="15"/>
        <v>0</v>
      </c>
      <c r="L172" s="45">
        <v>0</v>
      </c>
      <c r="M172" s="45">
        <v>2565933</v>
      </c>
      <c r="N172" s="46">
        <f t="shared" si="16"/>
        <v>-2565933</v>
      </c>
      <c r="O172" s="45">
        <v>0</v>
      </c>
      <c r="P172" s="45">
        <v>11796</v>
      </c>
      <c r="Q172" s="46">
        <f t="shared" si="17"/>
        <v>-11796</v>
      </c>
    </row>
    <row r="173" spans="1:17" s="65" customFormat="1" x14ac:dyDescent="0.45">
      <c r="A173" s="63" t="s">
        <v>441</v>
      </c>
      <c r="B173" s="63">
        <v>11736</v>
      </c>
      <c r="C173" s="63" t="s">
        <v>22</v>
      </c>
      <c r="D173" s="45">
        <v>1675406.4388570001</v>
      </c>
      <c r="E173" s="45">
        <v>1655178.090846</v>
      </c>
      <c r="F173" s="46">
        <f t="shared" si="12"/>
        <v>3330584.5297030001</v>
      </c>
      <c r="G173" s="46">
        <f t="shared" si="13"/>
        <v>20228.348011000082</v>
      </c>
      <c r="H173" s="45">
        <v>48299.974555000001</v>
      </c>
      <c r="I173" s="45">
        <v>302461.812661</v>
      </c>
      <c r="J173" s="46">
        <f t="shared" si="14"/>
        <v>350761.78721600003</v>
      </c>
      <c r="K173" s="46">
        <f t="shared" si="15"/>
        <v>-254161.83810600001</v>
      </c>
      <c r="L173" s="45">
        <v>49984</v>
      </c>
      <c r="M173" s="45">
        <v>138310</v>
      </c>
      <c r="N173" s="46">
        <f t="shared" si="16"/>
        <v>-88326</v>
      </c>
      <c r="O173" s="45">
        <v>0</v>
      </c>
      <c r="P173" s="45">
        <v>30809</v>
      </c>
      <c r="Q173" s="46">
        <f t="shared" si="17"/>
        <v>-30809</v>
      </c>
    </row>
    <row r="174" spans="1:17" s="65" customFormat="1" x14ac:dyDescent="0.45">
      <c r="A174" s="63" t="s">
        <v>456</v>
      </c>
      <c r="B174" s="63">
        <v>11745</v>
      </c>
      <c r="C174" s="63" t="s">
        <v>22</v>
      </c>
      <c r="D174" s="45">
        <v>0</v>
      </c>
      <c r="E174" s="45">
        <v>0</v>
      </c>
      <c r="F174" s="46">
        <f t="shared" si="12"/>
        <v>0</v>
      </c>
      <c r="G174" s="46">
        <f t="shared" si="13"/>
        <v>0</v>
      </c>
      <c r="H174" s="45">
        <v>0</v>
      </c>
      <c r="I174" s="45">
        <v>0</v>
      </c>
      <c r="J174" s="46">
        <f t="shared" si="14"/>
        <v>0</v>
      </c>
      <c r="K174" s="46">
        <f t="shared" si="15"/>
        <v>0</v>
      </c>
      <c r="L174" s="45">
        <v>0</v>
      </c>
      <c r="M174" s="45">
        <v>0</v>
      </c>
      <c r="N174" s="46">
        <f t="shared" si="16"/>
        <v>0</v>
      </c>
      <c r="O174" s="45">
        <v>0</v>
      </c>
      <c r="P174" s="45">
        <v>0</v>
      </c>
      <c r="Q174" s="46">
        <f t="shared" si="17"/>
        <v>0</v>
      </c>
    </row>
    <row r="175" spans="1:17" s="65" customFormat="1" x14ac:dyDescent="0.45">
      <c r="A175" s="63" t="s">
        <v>470</v>
      </c>
      <c r="B175" s="63">
        <v>11774</v>
      </c>
      <c r="C175" s="63" t="s">
        <v>22</v>
      </c>
      <c r="D175" s="45">
        <v>287055.871583</v>
      </c>
      <c r="E175" s="45">
        <v>431359.05400200002</v>
      </c>
      <c r="F175" s="46">
        <f t="shared" si="12"/>
        <v>718414.92558500008</v>
      </c>
      <c r="G175" s="46">
        <f t="shared" si="13"/>
        <v>-144303.18241900002</v>
      </c>
      <c r="H175" s="45">
        <v>0</v>
      </c>
      <c r="I175" s="45">
        <v>86810.538004000002</v>
      </c>
      <c r="J175" s="46">
        <f t="shared" si="14"/>
        <v>86810.538004000002</v>
      </c>
      <c r="K175" s="46">
        <f t="shared" si="15"/>
        <v>-86810.538004000002</v>
      </c>
      <c r="L175" s="45">
        <v>206864</v>
      </c>
      <c r="M175" s="45">
        <v>485991</v>
      </c>
      <c r="N175" s="46">
        <f t="shared" si="16"/>
        <v>-279127</v>
      </c>
      <c r="O175" s="45">
        <v>0</v>
      </c>
      <c r="P175" s="45">
        <v>108006</v>
      </c>
      <c r="Q175" s="46">
        <f t="shared" si="17"/>
        <v>-108006</v>
      </c>
    </row>
    <row r="176" spans="1:17" s="65" customFormat="1" x14ac:dyDescent="0.45">
      <c r="A176" s="63" t="s">
        <v>474</v>
      </c>
      <c r="B176" s="63">
        <v>11763</v>
      </c>
      <c r="C176" s="63" t="s">
        <v>22</v>
      </c>
      <c r="D176" s="45">
        <v>2295581.2932279999</v>
      </c>
      <c r="E176" s="45">
        <v>1401006.46398</v>
      </c>
      <c r="F176" s="46">
        <f t="shared" si="12"/>
        <v>3696587.7572079999</v>
      </c>
      <c r="G176" s="46">
        <f t="shared" si="13"/>
        <v>894574.82924799994</v>
      </c>
      <c r="H176" s="45">
        <v>203102.85498400001</v>
      </c>
      <c r="I176" s="45">
        <v>202283.43964900001</v>
      </c>
      <c r="J176" s="46">
        <f t="shared" si="14"/>
        <v>405386.29463300004</v>
      </c>
      <c r="K176" s="46">
        <f t="shared" si="15"/>
        <v>819.41533499999787</v>
      </c>
      <c r="L176" s="45">
        <v>1000000</v>
      </c>
      <c r="M176" s="45">
        <v>0</v>
      </c>
      <c r="N176" s="46">
        <f t="shared" si="16"/>
        <v>1000000</v>
      </c>
      <c r="O176" s="45">
        <v>0</v>
      </c>
      <c r="P176" s="45">
        <v>0</v>
      </c>
      <c r="Q176" s="46">
        <f t="shared" si="17"/>
        <v>0</v>
      </c>
    </row>
    <row r="177" spans="1:17" s="65" customFormat="1" x14ac:dyDescent="0.45">
      <c r="A177" s="63" t="s">
        <v>478</v>
      </c>
      <c r="B177" s="63">
        <v>11773</v>
      </c>
      <c r="C177" s="63" t="s">
        <v>22</v>
      </c>
      <c r="D177" s="45">
        <v>1074449.2261719999</v>
      </c>
      <c r="E177" s="45">
        <v>212675.98606299999</v>
      </c>
      <c r="F177" s="46">
        <f t="shared" si="12"/>
        <v>1287125.212235</v>
      </c>
      <c r="G177" s="46">
        <f t="shared" si="13"/>
        <v>861773.24010899989</v>
      </c>
      <c r="H177" s="45">
        <v>34676.730581999997</v>
      </c>
      <c r="I177" s="45">
        <v>40069.471199</v>
      </c>
      <c r="J177" s="46">
        <f t="shared" si="14"/>
        <v>74746.201780999996</v>
      </c>
      <c r="K177" s="46">
        <f t="shared" si="15"/>
        <v>-5392.7406170000031</v>
      </c>
      <c r="L177" s="45">
        <v>870329</v>
      </c>
      <c r="M177" s="45">
        <v>54383</v>
      </c>
      <c r="N177" s="46">
        <f t="shared" si="16"/>
        <v>815946</v>
      </c>
      <c r="O177" s="45">
        <v>0</v>
      </c>
      <c r="P177" s="45">
        <v>0</v>
      </c>
      <c r="Q177" s="46">
        <f t="shared" si="17"/>
        <v>0</v>
      </c>
    </row>
    <row r="178" spans="1:17" s="65" customFormat="1" x14ac:dyDescent="0.45">
      <c r="A178" s="63" t="s">
        <v>493</v>
      </c>
      <c r="B178" s="63">
        <v>11823</v>
      </c>
      <c r="C178" s="63" t="s">
        <v>22</v>
      </c>
      <c r="D178" s="45">
        <v>204875.550957</v>
      </c>
      <c r="E178" s="45">
        <v>110726.38640600001</v>
      </c>
      <c r="F178" s="46">
        <f t="shared" si="12"/>
        <v>315601.937363</v>
      </c>
      <c r="G178" s="46">
        <f t="shared" si="13"/>
        <v>94149.164550999994</v>
      </c>
      <c r="H178" s="45">
        <v>797</v>
      </c>
      <c r="I178" s="45">
        <v>29476.569029999999</v>
      </c>
      <c r="J178" s="46">
        <f t="shared" si="14"/>
        <v>30273.569029999999</v>
      </c>
      <c r="K178" s="46">
        <f t="shared" si="15"/>
        <v>-28679.569029999999</v>
      </c>
      <c r="L178" s="45">
        <v>129535</v>
      </c>
      <c r="M178" s="45">
        <v>8930</v>
      </c>
      <c r="N178" s="46">
        <f t="shared" si="16"/>
        <v>120605</v>
      </c>
      <c r="O178" s="45">
        <v>0</v>
      </c>
      <c r="P178" s="45">
        <v>0</v>
      </c>
      <c r="Q178" s="46">
        <f t="shared" si="17"/>
        <v>0</v>
      </c>
    </row>
    <row r="179" spans="1:17" s="65" customFormat="1" x14ac:dyDescent="0.45">
      <c r="A179" s="63" t="s">
        <v>505</v>
      </c>
      <c r="B179" s="63">
        <v>11853</v>
      </c>
      <c r="C179" s="63" t="s">
        <v>22</v>
      </c>
      <c r="D179" s="45">
        <v>720067.53102899995</v>
      </c>
      <c r="E179" s="45">
        <v>149873.01035500001</v>
      </c>
      <c r="F179" s="46">
        <f t="shared" si="12"/>
        <v>869940.54138399998</v>
      </c>
      <c r="G179" s="46">
        <f t="shared" si="13"/>
        <v>570194.52067399991</v>
      </c>
      <c r="H179" s="45">
        <v>18836</v>
      </c>
      <c r="I179" s="45">
        <v>56990.205150000002</v>
      </c>
      <c r="J179" s="46">
        <f t="shared" si="14"/>
        <v>75826.205149999994</v>
      </c>
      <c r="K179" s="46">
        <f t="shared" si="15"/>
        <v>-38154.205150000002</v>
      </c>
      <c r="L179" s="45">
        <v>1232076</v>
      </c>
      <c r="M179" s="45">
        <v>240375</v>
      </c>
      <c r="N179" s="46">
        <f t="shared" si="16"/>
        <v>991701</v>
      </c>
      <c r="O179" s="45">
        <v>22983</v>
      </c>
      <c r="P179" s="45">
        <v>46868</v>
      </c>
      <c r="Q179" s="46">
        <f t="shared" si="17"/>
        <v>-23885</v>
      </c>
    </row>
    <row r="180" spans="1:17" s="65" customFormat="1" x14ac:dyDescent="0.45">
      <c r="A180" s="63" t="s">
        <v>512</v>
      </c>
      <c r="B180" s="63">
        <v>11878</v>
      </c>
      <c r="C180" s="63" t="s">
        <v>22</v>
      </c>
      <c r="D180" s="45">
        <v>599801.68995499995</v>
      </c>
      <c r="E180" s="45">
        <v>80920.182056000005</v>
      </c>
      <c r="F180" s="46">
        <f t="shared" si="12"/>
        <v>680721.87201099994</v>
      </c>
      <c r="G180" s="46">
        <f t="shared" si="13"/>
        <v>518881.50789899996</v>
      </c>
      <c r="H180" s="45">
        <v>18581.783325</v>
      </c>
      <c r="I180" s="45">
        <v>40866.331680000003</v>
      </c>
      <c r="J180" s="46">
        <f t="shared" si="14"/>
        <v>59448.115005</v>
      </c>
      <c r="K180" s="46">
        <f t="shared" si="15"/>
        <v>-22284.548355000003</v>
      </c>
      <c r="L180" s="45">
        <v>0</v>
      </c>
      <c r="M180" s="45">
        <v>267416</v>
      </c>
      <c r="N180" s="46">
        <f t="shared" si="16"/>
        <v>-267416</v>
      </c>
      <c r="O180" s="45">
        <v>0</v>
      </c>
      <c r="P180" s="45">
        <v>14743</v>
      </c>
      <c r="Q180" s="46">
        <f t="shared" si="17"/>
        <v>-14743</v>
      </c>
    </row>
    <row r="181" spans="1:17" s="65" customFormat="1" x14ac:dyDescent="0.45">
      <c r="A181" s="63" t="s">
        <v>520</v>
      </c>
      <c r="B181" s="63">
        <v>11886</v>
      </c>
      <c r="C181" s="63" t="s">
        <v>22</v>
      </c>
      <c r="D181" s="45">
        <v>387696.51039800001</v>
      </c>
      <c r="E181" s="45">
        <v>132277.45027199999</v>
      </c>
      <c r="F181" s="46">
        <f t="shared" si="12"/>
        <v>519973.96067</v>
      </c>
      <c r="G181" s="46">
        <f t="shared" si="13"/>
        <v>255419.06012600003</v>
      </c>
      <c r="H181" s="45">
        <v>134843.659697</v>
      </c>
      <c r="I181" s="45">
        <v>59476.198037000002</v>
      </c>
      <c r="J181" s="46">
        <f t="shared" si="14"/>
        <v>194319.85773399999</v>
      </c>
      <c r="K181" s="46">
        <f t="shared" si="15"/>
        <v>75367.461660000001</v>
      </c>
      <c r="L181" s="45">
        <v>350461</v>
      </c>
      <c r="M181" s="45">
        <v>0</v>
      </c>
      <c r="N181" s="46">
        <f t="shared" si="16"/>
        <v>350461</v>
      </c>
      <c r="O181" s="45">
        <v>0</v>
      </c>
      <c r="P181" s="45">
        <v>0</v>
      </c>
      <c r="Q181" s="46">
        <f t="shared" si="17"/>
        <v>0</v>
      </c>
    </row>
    <row r="182" spans="1:17" s="65" customFormat="1" x14ac:dyDescent="0.45">
      <c r="A182" s="63" t="s">
        <v>522</v>
      </c>
      <c r="B182" s="63">
        <v>11885</v>
      </c>
      <c r="C182" s="63" t="s">
        <v>22</v>
      </c>
      <c r="D182" s="45">
        <v>258731.29037500001</v>
      </c>
      <c r="E182" s="45">
        <v>125890.05488</v>
      </c>
      <c r="F182" s="46">
        <f t="shared" si="12"/>
        <v>384621.34525499999</v>
      </c>
      <c r="G182" s="46">
        <f t="shared" si="13"/>
        <v>132841.23549500003</v>
      </c>
      <c r="H182" s="45">
        <v>44727.071964000002</v>
      </c>
      <c r="I182" s="45">
        <v>69189.3</v>
      </c>
      <c r="J182" s="46">
        <f t="shared" si="14"/>
        <v>113916.37196400001</v>
      </c>
      <c r="K182" s="46">
        <f t="shared" si="15"/>
        <v>-24462.228036</v>
      </c>
      <c r="L182" s="45">
        <v>306978</v>
      </c>
      <c r="M182" s="45">
        <v>54566</v>
      </c>
      <c r="N182" s="46">
        <f t="shared" si="16"/>
        <v>252412</v>
      </c>
      <c r="O182" s="45">
        <v>0</v>
      </c>
      <c r="P182" s="45">
        <v>0</v>
      </c>
      <c r="Q182" s="46">
        <f t="shared" si="17"/>
        <v>0</v>
      </c>
    </row>
    <row r="183" spans="1:17" s="65" customFormat="1" x14ac:dyDescent="0.45">
      <c r="A183" s="63" t="s">
        <v>524</v>
      </c>
      <c r="B183" s="63">
        <v>11889</v>
      </c>
      <c r="C183" s="63" t="s">
        <v>22</v>
      </c>
      <c r="D183" s="45">
        <v>236544.86946399999</v>
      </c>
      <c r="E183" s="45">
        <v>32609.480790000001</v>
      </c>
      <c r="F183" s="46">
        <f t="shared" si="12"/>
        <v>269154.35025399999</v>
      </c>
      <c r="G183" s="46">
        <f t="shared" si="13"/>
        <v>203935.38867399999</v>
      </c>
      <c r="H183" s="45">
        <v>12562.614299999999</v>
      </c>
      <c r="I183" s="45">
        <v>10789.469590000001</v>
      </c>
      <c r="J183" s="46">
        <f t="shared" si="14"/>
        <v>23352.083890000002</v>
      </c>
      <c r="K183" s="46">
        <f t="shared" si="15"/>
        <v>1773.1447099999987</v>
      </c>
      <c r="L183" s="45">
        <v>259223</v>
      </c>
      <c r="M183" s="45">
        <v>989</v>
      </c>
      <c r="N183" s="46">
        <f t="shared" si="16"/>
        <v>258234</v>
      </c>
      <c r="O183" s="45">
        <v>4683</v>
      </c>
      <c r="P183" s="45">
        <v>0</v>
      </c>
      <c r="Q183" s="46">
        <f t="shared" si="17"/>
        <v>4683</v>
      </c>
    </row>
    <row r="184" spans="1:17" s="65" customFormat="1" x14ac:dyDescent="0.45">
      <c r="A184" s="63" t="s">
        <v>530</v>
      </c>
      <c r="B184" s="63">
        <v>11900</v>
      </c>
      <c r="C184" s="63" t="s">
        <v>22</v>
      </c>
      <c r="D184" s="45">
        <v>489134.21035800001</v>
      </c>
      <c r="E184" s="45">
        <v>39839.275479999997</v>
      </c>
      <c r="F184" s="46">
        <f t="shared" si="12"/>
        <v>528973.48583799996</v>
      </c>
      <c r="G184" s="46">
        <f t="shared" si="13"/>
        <v>449294.934878</v>
      </c>
      <c r="H184" s="45">
        <v>37335.520060000003</v>
      </c>
      <c r="I184" s="45">
        <v>28497.884249999999</v>
      </c>
      <c r="J184" s="46">
        <f t="shared" si="14"/>
        <v>65833.404309999998</v>
      </c>
      <c r="K184" s="46">
        <f t="shared" si="15"/>
        <v>8837.6358100000034</v>
      </c>
      <c r="L184" s="45">
        <v>561172</v>
      </c>
      <c r="M184" s="45">
        <v>53197</v>
      </c>
      <c r="N184" s="46">
        <f t="shared" si="16"/>
        <v>507975</v>
      </c>
      <c r="O184" s="45">
        <v>30857</v>
      </c>
      <c r="P184" s="45">
        <v>40779</v>
      </c>
      <c r="Q184" s="46">
        <f t="shared" si="17"/>
        <v>-9922</v>
      </c>
    </row>
    <row r="185" spans="1:17" s="65" customFormat="1" x14ac:dyDescent="0.45">
      <c r="A185" s="63" t="s">
        <v>528</v>
      </c>
      <c r="B185" s="63">
        <v>11912</v>
      </c>
      <c r="C185" s="63" t="s">
        <v>22</v>
      </c>
      <c r="D185" s="45">
        <v>4284647.7787610004</v>
      </c>
      <c r="E185" s="45">
        <v>10034.821749999999</v>
      </c>
      <c r="F185" s="46">
        <f t="shared" si="12"/>
        <v>4294682.6005110005</v>
      </c>
      <c r="G185" s="46">
        <f t="shared" si="13"/>
        <v>4274612.9570110003</v>
      </c>
      <c r="H185" s="45">
        <v>958572.70253500005</v>
      </c>
      <c r="I185" s="45">
        <v>2231</v>
      </c>
      <c r="J185" s="46">
        <f t="shared" si="14"/>
        <v>960803.70253500005</v>
      </c>
      <c r="K185" s="46">
        <f t="shared" si="15"/>
        <v>956341.70253500005</v>
      </c>
      <c r="L185" s="45">
        <v>5000500</v>
      </c>
      <c r="M185" s="45">
        <v>0</v>
      </c>
      <c r="N185" s="46">
        <f t="shared" si="16"/>
        <v>5000500</v>
      </c>
      <c r="O185" s="45">
        <v>0</v>
      </c>
      <c r="P185" s="45">
        <v>0</v>
      </c>
      <c r="Q185" s="46">
        <f t="shared" si="17"/>
        <v>0</v>
      </c>
    </row>
    <row r="186" spans="1:17" s="65" customFormat="1" x14ac:dyDescent="0.45">
      <c r="A186" s="63" t="s">
        <v>563</v>
      </c>
      <c r="B186" s="63">
        <v>11803</v>
      </c>
      <c r="C186" s="63" t="s">
        <v>22</v>
      </c>
      <c r="D186" s="45">
        <v>129591.059859</v>
      </c>
      <c r="E186" s="45">
        <v>0</v>
      </c>
      <c r="F186" s="46">
        <f t="shared" ref="F186:F208" si="18">D186+E186</f>
        <v>129591.059859</v>
      </c>
      <c r="G186" s="46">
        <f t="shared" ref="G186:G208" si="19">D186-E186</f>
        <v>129591.059859</v>
      </c>
      <c r="H186" s="45">
        <v>129591.059859</v>
      </c>
      <c r="I186" s="45">
        <v>0</v>
      </c>
      <c r="J186" s="46">
        <f t="shared" ref="J186:J208" si="20">H186+I186</f>
        <v>129591.059859</v>
      </c>
      <c r="K186" s="46">
        <f t="shared" ref="K186:K208" si="21">H186-I186</f>
        <v>129591.059859</v>
      </c>
      <c r="L186" s="45">
        <v>138186</v>
      </c>
      <c r="M186" s="45">
        <v>0</v>
      </c>
      <c r="N186" s="46">
        <f t="shared" ref="N186:N208" si="22">L186-M186</f>
        <v>138186</v>
      </c>
      <c r="O186" s="45">
        <v>0</v>
      </c>
      <c r="P186" s="45">
        <v>0</v>
      </c>
      <c r="Q186" s="46">
        <f t="shared" ref="Q186:Q208" si="23">O186-P186</f>
        <v>0</v>
      </c>
    </row>
    <row r="187" spans="1:17" s="65" customFormat="1" x14ac:dyDescent="0.45">
      <c r="A187" s="63" t="s">
        <v>580</v>
      </c>
      <c r="B187" s="63">
        <v>11922</v>
      </c>
      <c r="C187" s="63" t="s">
        <v>22</v>
      </c>
      <c r="D187" s="45">
        <v>0</v>
      </c>
      <c r="E187" s="45">
        <v>0</v>
      </c>
      <c r="F187" s="46">
        <f t="shared" si="18"/>
        <v>0</v>
      </c>
      <c r="G187" s="46">
        <f t="shared" si="19"/>
        <v>0</v>
      </c>
      <c r="H187" s="45">
        <v>0</v>
      </c>
      <c r="I187" s="45">
        <v>0</v>
      </c>
      <c r="J187" s="46">
        <f t="shared" si="20"/>
        <v>0</v>
      </c>
      <c r="K187" s="46">
        <f t="shared" si="21"/>
        <v>0</v>
      </c>
      <c r="L187" s="45">
        <v>433250</v>
      </c>
      <c r="M187" s="45">
        <v>0</v>
      </c>
      <c r="N187" s="46">
        <f t="shared" si="22"/>
        <v>433250</v>
      </c>
      <c r="O187" s="45">
        <v>433250</v>
      </c>
      <c r="P187" s="45">
        <v>0</v>
      </c>
      <c r="Q187" s="46">
        <f t="shared" si="23"/>
        <v>433250</v>
      </c>
    </row>
    <row r="188" spans="1:17" s="65" customFormat="1" x14ac:dyDescent="0.45">
      <c r="A188" s="63" t="s">
        <v>30</v>
      </c>
      <c r="B188" s="63">
        <v>10615</v>
      </c>
      <c r="C188" s="63" t="s">
        <v>32</v>
      </c>
      <c r="D188" s="45">
        <v>353217.29156500002</v>
      </c>
      <c r="E188" s="45">
        <v>464032.51280099998</v>
      </c>
      <c r="F188" s="46">
        <f t="shared" si="18"/>
        <v>817249.804366</v>
      </c>
      <c r="G188" s="46">
        <f t="shared" si="19"/>
        <v>-110815.22123599995</v>
      </c>
      <c r="H188" s="45">
        <v>0</v>
      </c>
      <c r="I188" s="45">
        <v>98241.518425999995</v>
      </c>
      <c r="J188" s="46">
        <f t="shared" si="20"/>
        <v>98241.518425999995</v>
      </c>
      <c r="K188" s="46">
        <f t="shared" si="21"/>
        <v>-98241.518425999995</v>
      </c>
      <c r="L188" s="45">
        <v>1968</v>
      </c>
      <c r="M188" s="45">
        <v>53168</v>
      </c>
      <c r="N188" s="46">
        <f t="shared" si="22"/>
        <v>-51200</v>
      </c>
      <c r="O188" s="45">
        <v>0</v>
      </c>
      <c r="P188" s="45">
        <v>1372</v>
      </c>
      <c r="Q188" s="46">
        <f t="shared" si="23"/>
        <v>-1372</v>
      </c>
    </row>
    <row r="189" spans="1:17" s="65" customFormat="1" x14ac:dyDescent="0.45">
      <c r="A189" s="63" t="s">
        <v>47</v>
      </c>
      <c r="B189" s="63">
        <v>10762</v>
      </c>
      <c r="C189" s="63" t="s">
        <v>32</v>
      </c>
      <c r="D189" s="45">
        <v>2082776.3087889999</v>
      </c>
      <c r="E189" s="45">
        <v>1755834.14756</v>
      </c>
      <c r="F189" s="46">
        <f t="shared" si="18"/>
        <v>3838610.4563489999</v>
      </c>
      <c r="G189" s="46">
        <f t="shared" si="19"/>
        <v>326942.16122899996</v>
      </c>
      <c r="H189" s="45">
        <v>79416.962276000006</v>
      </c>
      <c r="I189" s="45">
        <v>81339.481790999998</v>
      </c>
      <c r="J189" s="46">
        <f t="shared" si="20"/>
        <v>160756.444067</v>
      </c>
      <c r="K189" s="46">
        <f t="shared" si="21"/>
        <v>-1922.5195149999927</v>
      </c>
      <c r="L189" s="45">
        <v>1935931</v>
      </c>
      <c r="M189" s="45">
        <v>1555679</v>
      </c>
      <c r="N189" s="46">
        <f t="shared" si="22"/>
        <v>380252</v>
      </c>
      <c r="O189" s="45">
        <v>12053</v>
      </c>
      <c r="P189" s="45">
        <v>261313</v>
      </c>
      <c r="Q189" s="46">
        <f t="shared" si="23"/>
        <v>-249260</v>
      </c>
    </row>
    <row r="190" spans="1:17" s="65" customFormat="1" x14ac:dyDescent="0.45">
      <c r="A190" s="63" t="s">
        <v>56</v>
      </c>
      <c r="B190" s="63">
        <v>10767</v>
      </c>
      <c r="C190" s="63" t="s">
        <v>32</v>
      </c>
      <c r="D190" s="45">
        <v>264371.83204499999</v>
      </c>
      <c r="E190" s="45">
        <v>222107.223</v>
      </c>
      <c r="F190" s="46">
        <f t="shared" si="18"/>
        <v>486479.05504499999</v>
      </c>
      <c r="G190" s="46">
        <f t="shared" si="19"/>
        <v>42264.60904499999</v>
      </c>
      <c r="H190" s="45">
        <v>17159.993299999998</v>
      </c>
      <c r="I190" s="45">
        <v>9.9999999999999995E-7</v>
      </c>
      <c r="J190" s="46">
        <f t="shared" si="20"/>
        <v>17159.993300999999</v>
      </c>
      <c r="K190" s="46">
        <f t="shared" si="21"/>
        <v>17159.993298999998</v>
      </c>
      <c r="L190" s="45">
        <v>3537</v>
      </c>
      <c r="M190" s="45">
        <v>10544</v>
      </c>
      <c r="N190" s="46">
        <f t="shared" si="22"/>
        <v>-7007</v>
      </c>
      <c r="O190" s="45">
        <v>53</v>
      </c>
      <c r="P190" s="45">
        <v>159</v>
      </c>
      <c r="Q190" s="46">
        <f t="shared" si="23"/>
        <v>-106</v>
      </c>
    </row>
    <row r="191" spans="1:17" s="65" customFormat="1" x14ac:dyDescent="0.45">
      <c r="A191" s="63" t="s">
        <v>60</v>
      </c>
      <c r="B191" s="63">
        <v>10763</v>
      </c>
      <c r="C191" s="63" t="s">
        <v>32</v>
      </c>
      <c r="D191" s="45">
        <v>568336.30023499997</v>
      </c>
      <c r="E191" s="45">
        <v>515457.23879099998</v>
      </c>
      <c r="F191" s="46">
        <f t="shared" si="18"/>
        <v>1083793.5390260001</v>
      </c>
      <c r="G191" s="46">
        <f t="shared" si="19"/>
        <v>52879.061443999992</v>
      </c>
      <c r="H191" s="45">
        <v>101708.769741</v>
      </c>
      <c r="I191" s="45">
        <v>108266.312324</v>
      </c>
      <c r="J191" s="46">
        <f t="shared" si="20"/>
        <v>209975.082065</v>
      </c>
      <c r="K191" s="46">
        <f t="shared" si="21"/>
        <v>-6557.5425830000022</v>
      </c>
      <c r="L191" s="45">
        <v>0</v>
      </c>
      <c r="M191" s="45">
        <v>49585</v>
      </c>
      <c r="N191" s="46">
        <f t="shared" si="22"/>
        <v>-49585</v>
      </c>
      <c r="O191" s="45">
        <v>0</v>
      </c>
      <c r="P191" s="45">
        <v>826</v>
      </c>
      <c r="Q191" s="46">
        <f t="shared" si="23"/>
        <v>-826</v>
      </c>
    </row>
    <row r="192" spans="1:17" s="65" customFormat="1" x14ac:dyDescent="0.45">
      <c r="A192" s="63" t="s">
        <v>98</v>
      </c>
      <c r="B192" s="63">
        <v>10885</v>
      </c>
      <c r="C192" s="63" t="s">
        <v>32</v>
      </c>
      <c r="D192" s="45">
        <v>2209033.6251619998</v>
      </c>
      <c r="E192" s="45">
        <v>2263730.9860660001</v>
      </c>
      <c r="F192" s="46">
        <f t="shared" si="18"/>
        <v>4472764.6112280004</v>
      </c>
      <c r="G192" s="46">
        <f t="shared" si="19"/>
        <v>-54697.360904000234</v>
      </c>
      <c r="H192" s="45">
        <v>0</v>
      </c>
      <c r="I192" s="45">
        <v>708796.33799999999</v>
      </c>
      <c r="J192" s="46">
        <f t="shared" si="20"/>
        <v>708796.33799999999</v>
      </c>
      <c r="K192" s="46">
        <f t="shared" si="21"/>
        <v>-708796.33799999999</v>
      </c>
      <c r="L192" s="45">
        <v>931105</v>
      </c>
      <c r="M192" s="45">
        <v>3348958</v>
      </c>
      <c r="N192" s="46">
        <f t="shared" si="22"/>
        <v>-2417853</v>
      </c>
      <c r="O192" s="45">
        <v>1090</v>
      </c>
      <c r="P192" s="45">
        <v>731575</v>
      </c>
      <c r="Q192" s="46">
        <f t="shared" si="23"/>
        <v>-730485</v>
      </c>
    </row>
    <row r="193" spans="1:17" s="65" customFormat="1" x14ac:dyDescent="0.45">
      <c r="A193" s="63" t="s">
        <v>100</v>
      </c>
      <c r="B193" s="63">
        <v>10897</v>
      </c>
      <c r="C193" s="63" t="s">
        <v>32</v>
      </c>
      <c r="D193" s="45">
        <v>107844.49042</v>
      </c>
      <c r="E193" s="45">
        <v>211480.98350599999</v>
      </c>
      <c r="F193" s="46">
        <f t="shared" si="18"/>
        <v>319325.47392600001</v>
      </c>
      <c r="G193" s="46">
        <f t="shared" si="19"/>
        <v>-103636.49308599999</v>
      </c>
      <c r="H193" s="45">
        <v>19015.97379</v>
      </c>
      <c r="I193" s="45">
        <v>86897.999339999995</v>
      </c>
      <c r="J193" s="46">
        <f t="shared" si="20"/>
        <v>105913.97313</v>
      </c>
      <c r="K193" s="46">
        <f t="shared" si="21"/>
        <v>-67882.025549999991</v>
      </c>
      <c r="L193" s="45">
        <v>88222</v>
      </c>
      <c r="M193" s="45">
        <v>300538</v>
      </c>
      <c r="N193" s="46">
        <f t="shared" si="22"/>
        <v>-212316</v>
      </c>
      <c r="O193" s="45">
        <v>508</v>
      </c>
      <c r="P193" s="45">
        <v>83088</v>
      </c>
      <c r="Q193" s="46">
        <f t="shared" si="23"/>
        <v>-82580</v>
      </c>
    </row>
    <row r="194" spans="1:17" s="65" customFormat="1" x14ac:dyDescent="0.45">
      <c r="A194" s="63" t="s">
        <v>118</v>
      </c>
      <c r="B194" s="63">
        <v>10934</v>
      </c>
      <c r="C194" s="63" t="s">
        <v>32</v>
      </c>
      <c r="D194" s="45">
        <v>88943.809791000007</v>
      </c>
      <c r="E194" s="45">
        <v>92459.502624999994</v>
      </c>
      <c r="F194" s="46">
        <f t="shared" si="18"/>
        <v>181403.312416</v>
      </c>
      <c r="G194" s="46">
        <f t="shared" si="19"/>
        <v>-3515.6928339999868</v>
      </c>
      <c r="H194" s="45">
        <v>8378.15</v>
      </c>
      <c r="I194" s="45">
        <v>6119.8</v>
      </c>
      <c r="J194" s="46">
        <f t="shared" si="20"/>
        <v>14497.95</v>
      </c>
      <c r="K194" s="46">
        <f t="shared" si="21"/>
        <v>2258.3499999999995</v>
      </c>
      <c r="L194" s="45">
        <v>15</v>
      </c>
      <c r="M194" s="45">
        <v>31</v>
      </c>
      <c r="N194" s="46">
        <f t="shared" si="22"/>
        <v>-16</v>
      </c>
      <c r="O194" s="45">
        <v>0</v>
      </c>
      <c r="P194" s="45">
        <v>0</v>
      </c>
      <c r="Q194" s="46">
        <f t="shared" si="23"/>
        <v>0</v>
      </c>
    </row>
    <row r="195" spans="1:17" s="65" customFormat="1" x14ac:dyDescent="0.45">
      <c r="A195" s="63" t="s">
        <v>143</v>
      </c>
      <c r="B195" s="63">
        <v>11131</v>
      </c>
      <c r="C195" s="63" t="s">
        <v>32</v>
      </c>
      <c r="D195" s="45">
        <v>304365.49487300002</v>
      </c>
      <c r="E195" s="45">
        <v>370730.23477799998</v>
      </c>
      <c r="F195" s="46">
        <f t="shared" si="18"/>
        <v>675095.729651</v>
      </c>
      <c r="G195" s="46">
        <f t="shared" si="19"/>
        <v>-66364.739904999966</v>
      </c>
      <c r="H195" s="45">
        <v>6846.3986940000004</v>
      </c>
      <c r="I195" s="45">
        <v>66339.281109999996</v>
      </c>
      <c r="J195" s="46">
        <f t="shared" si="20"/>
        <v>73185.679803999999</v>
      </c>
      <c r="K195" s="46">
        <f t="shared" si="21"/>
        <v>-59492.882415999993</v>
      </c>
      <c r="L195" s="45">
        <v>142888</v>
      </c>
      <c r="M195" s="45">
        <v>243332</v>
      </c>
      <c r="N195" s="46">
        <f t="shared" si="22"/>
        <v>-100444</v>
      </c>
      <c r="O195" s="45">
        <v>44940</v>
      </c>
      <c r="P195" s="45">
        <v>13897</v>
      </c>
      <c r="Q195" s="46">
        <f t="shared" si="23"/>
        <v>31043</v>
      </c>
    </row>
    <row r="196" spans="1:17" s="65" customFormat="1" x14ac:dyDescent="0.45">
      <c r="A196" s="63" t="s">
        <v>157</v>
      </c>
      <c r="B196" s="63">
        <v>11157</v>
      </c>
      <c r="C196" s="63" t="s">
        <v>32</v>
      </c>
      <c r="D196" s="45">
        <v>171500.94399599999</v>
      </c>
      <c r="E196" s="45">
        <v>179000.22391999999</v>
      </c>
      <c r="F196" s="46">
        <f t="shared" si="18"/>
        <v>350501.16791600001</v>
      </c>
      <c r="G196" s="46">
        <f t="shared" si="19"/>
        <v>-7499.2799240000022</v>
      </c>
      <c r="H196" s="45">
        <v>1880</v>
      </c>
      <c r="I196" s="45">
        <v>36463.724001000002</v>
      </c>
      <c r="J196" s="46">
        <f t="shared" si="20"/>
        <v>38343.724001000002</v>
      </c>
      <c r="K196" s="46">
        <f t="shared" si="21"/>
        <v>-34583.724001000002</v>
      </c>
      <c r="L196" s="45">
        <v>312738</v>
      </c>
      <c r="M196" s="45">
        <v>282100</v>
      </c>
      <c r="N196" s="46">
        <f t="shared" si="22"/>
        <v>30638</v>
      </c>
      <c r="O196" s="45">
        <v>15491</v>
      </c>
      <c r="P196" s="45">
        <v>16830</v>
      </c>
      <c r="Q196" s="46">
        <f t="shared" si="23"/>
        <v>-1339</v>
      </c>
    </row>
    <row r="197" spans="1:17" s="65" customFormat="1" x14ac:dyDescent="0.45">
      <c r="A197" s="63" t="s">
        <v>167</v>
      </c>
      <c r="B197" s="63">
        <v>11172</v>
      </c>
      <c r="C197" s="63" t="s">
        <v>32</v>
      </c>
      <c r="D197" s="45">
        <v>1063541.8098490001</v>
      </c>
      <c r="E197" s="45">
        <v>1782989.6006519999</v>
      </c>
      <c r="F197" s="46">
        <f t="shared" si="18"/>
        <v>2846531.410501</v>
      </c>
      <c r="G197" s="46">
        <f t="shared" si="19"/>
        <v>-719447.79080299987</v>
      </c>
      <c r="H197" s="45">
        <v>14656.66323</v>
      </c>
      <c r="I197" s="45">
        <v>151911.00925199999</v>
      </c>
      <c r="J197" s="46">
        <f t="shared" si="20"/>
        <v>166567.67248199999</v>
      </c>
      <c r="K197" s="46">
        <f t="shared" si="21"/>
        <v>-137254.34602199998</v>
      </c>
      <c r="L197" s="45">
        <v>218549</v>
      </c>
      <c r="M197" s="45">
        <v>1563466</v>
      </c>
      <c r="N197" s="46">
        <f t="shared" si="22"/>
        <v>-1344917</v>
      </c>
      <c r="O197" s="45">
        <v>0</v>
      </c>
      <c r="P197" s="45">
        <v>150175</v>
      </c>
      <c r="Q197" s="46">
        <f t="shared" si="23"/>
        <v>-150175</v>
      </c>
    </row>
    <row r="198" spans="1:17" s="65" customFormat="1" x14ac:dyDescent="0.45">
      <c r="A198" s="63" t="s">
        <v>174</v>
      </c>
      <c r="B198" s="63">
        <v>11188</v>
      </c>
      <c r="C198" s="63" t="s">
        <v>32</v>
      </c>
      <c r="D198" s="45">
        <v>983117.313463</v>
      </c>
      <c r="E198" s="45">
        <v>1209441.47278</v>
      </c>
      <c r="F198" s="46">
        <f t="shared" si="18"/>
        <v>2192558.7862430001</v>
      </c>
      <c r="G198" s="46">
        <f t="shared" si="19"/>
        <v>-226324.15931699995</v>
      </c>
      <c r="H198" s="45">
        <v>0</v>
      </c>
      <c r="I198" s="45">
        <v>14741.977846</v>
      </c>
      <c r="J198" s="46">
        <f t="shared" si="20"/>
        <v>14741.977846</v>
      </c>
      <c r="K198" s="46">
        <f t="shared" si="21"/>
        <v>-14741.977846</v>
      </c>
      <c r="L198" s="45">
        <v>284833</v>
      </c>
      <c r="M198" s="45">
        <v>1052590</v>
      </c>
      <c r="N198" s="46">
        <f t="shared" si="22"/>
        <v>-767757</v>
      </c>
      <c r="O198" s="45">
        <v>6159</v>
      </c>
      <c r="P198" s="45">
        <v>45165</v>
      </c>
      <c r="Q198" s="46">
        <f t="shared" si="23"/>
        <v>-39006</v>
      </c>
    </row>
    <row r="199" spans="1:17" s="65" customFormat="1" x14ac:dyDescent="0.45">
      <c r="A199" s="63" t="s">
        <v>184</v>
      </c>
      <c r="B199" s="63">
        <v>11196</v>
      </c>
      <c r="C199" s="63" t="s">
        <v>32</v>
      </c>
      <c r="D199" s="45">
        <v>176427.94643800001</v>
      </c>
      <c r="E199" s="45">
        <v>169663.658226</v>
      </c>
      <c r="F199" s="46">
        <f t="shared" si="18"/>
        <v>346091.60466399998</v>
      </c>
      <c r="G199" s="46">
        <f t="shared" si="19"/>
        <v>6764.288212000014</v>
      </c>
      <c r="H199" s="45">
        <v>0</v>
      </c>
      <c r="I199" s="45">
        <v>0</v>
      </c>
      <c r="J199" s="46">
        <f t="shared" si="20"/>
        <v>0</v>
      </c>
      <c r="K199" s="46">
        <f t="shared" si="21"/>
        <v>0</v>
      </c>
      <c r="L199" s="45">
        <v>0</v>
      </c>
      <c r="M199" s="45">
        <v>335776</v>
      </c>
      <c r="N199" s="46">
        <f t="shared" si="22"/>
        <v>-335776</v>
      </c>
      <c r="O199" s="45">
        <v>0</v>
      </c>
      <c r="P199" s="45">
        <v>0</v>
      </c>
      <c r="Q199" s="46">
        <f t="shared" si="23"/>
        <v>0</v>
      </c>
    </row>
    <row r="200" spans="1:17" s="65" customFormat="1" x14ac:dyDescent="0.45">
      <c r="A200" s="63" t="s">
        <v>187</v>
      </c>
      <c r="B200" s="63">
        <v>11222</v>
      </c>
      <c r="C200" s="63" t="s">
        <v>32</v>
      </c>
      <c r="D200" s="45">
        <v>251479.27701399999</v>
      </c>
      <c r="E200" s="45">
        <v>187499.62122199999</v>
      </c>
      <c r="F200" s="46">
        <f t="shared" si="18"/>
        <v>438978.89823599998</v>
      </c>
      <c r="G200" s="46">
        <f t="shared" si="19"/>
        <v>63979.655792000005</v>
      </c>
      <c r="H200" s="45">
        <v>28754.334172999999</v>
      </c>
      <c r="I200" s="45">
        <v>0</v>
      </c>
      <c r="J200" s="46">
        <f t="shared" si="20"/>
        <v>28754.334172999999</v>
      </c>
      <c r="K200" s="46">
        <f t="shared" si="21"/>
        <v>28754.334172999999</v>
      </c>
      <c r="L200" s="45">
        <v>8364</v>
      </c>
      <c r="M200" s="45">
        <v>8043</v>
      </c>
      <c r="N200" s="46">
        <f t="shared" si="22"/>
        <v>321</v>
      </c>
      <c r="O200" s="45">
        <v>5612</v>
      </c>
      <c r="P200" s="45">
        <v>5590</v>
      </c>
      <c r="Q200" s="46">
        <f t="shared" si="23"/>
        <v>22</v>
      </c>
    </row>
    <row r="201" spans="1:17" s="65" customFormat="1" x14ac:dyDescent="0.45">
      <c r="A201" s="63" t="s">
        <v>196</v>
      </c>
      <c r="B201" s="63">
        <v>11239</v>
      </c>
      <c r="C201" s="63" t="s">
        <v>32</v>
      </c>
      <c r="D201" s="45">
        <v>111722.35657</v>
      </c>
      <c r="E201" s="45">
        <v>99681.075523000007</v>
      </c>
      <c r="F201" s="46">
        <f t="shared" si="18"/>
        <v>211403.43209300001</v>
      </c>
      <c r="G201" s="46">
        <f t="shared" si="19"/>
        <v>12041.281046999997</v>
      </c>
      <c r="H201" s="45">
        <v>5072.8512899999996</v>
      </c>
      <c r="I201" s="45">
        <v>12684.542794000001</v>
      </c>
      <c r="J201" s="46">
        <f t="shared" si="20"/>
        <v>17757.394084</v>
      </c>
      <c r="K201" s="46">
        <f t="shared" si="21"/>
        <v>-7611.6915040000013</v>
      </c>
      <c r="L201" s="45">
        <v>155013</v>
      </c>
      <c r="M201" s="45">
        <v>137913</v>
      </c>
      <c r="N201" s="46">
        <f t="shared" si="22"/>
        <v>17100</v>
      </c>
      <c r="O201" s="45">
        <v>0</v>
      </c>
      <c r="P201" s="45">
        <v>699</v>
      </c>
      <c r="Q201" s="46">
        <f t="shared" si="23"/>
        <v>-699</v>
      </c>
    </row>
    <row r="202" spans="1:17" s="65" customFormat="1" x14ac:dyDescent="0.45">
      <c r="A202" s="63" t="s">
        <v>199</v>
      </c>
      <c r="B202" s="63">
        <v>11258</v>
      </c>
      <c r="C202" s="63" t="s">
        <v>32</v>
      </c>
      <c r="D202" s="45">
        <v>95369.586299000002</v>
      </c>
      <c r="E202" s="45">
        <v>99181.091950999995</v>
      </c>
      <c r="F202" s="46">
        <f t="shared" si="18"/>
        <v>194550.67825</v>
      </c>
      <c r="G202" s="46">
        <f t="shared" si="19"/>
        <v>-3811.5056519999926</v>
      </c>
      <c r="H202" s="45">
        <v>4315.3564999999999</v>
      </c>
      <c r="I202" s="45">
        <v>5059.8155500000003</v>
      </c>
      <c r="J202" s="46">
        <f t="shared" si="20"/>
        <v>9375.172050000001</v>
      </c>
      <c r="K202" s="46">
        <f t="shared" si="21"/>
        <v>-744.45905000000039</v>
      </c>
      <c r="L202" s="45">
        <v>11999</v>
      </c>
      <c r="M202" s="45">
        <v>34330</v>
      </c>
      <c r="N202" s="46">
        <f t="shared" si="22"/>
        <v>-22331</v>
      </c>
      <c r="O202" s="45">
        <v>0</v>
      </c>
      <c r="P202" s="45">
        <v>663</v>
      </c>
      <c r="Q202" s="46">
        <f t="shared" si="23"/>
        <v>-663</v>
      </c>
    </row>
    <row r="203" spans="1:17" s="65" customFormat="1" x14ac:dyDescent="0.45">
      <c r="A203" s="63" t="s">
        <v>227</v>
      </c>
      <c r="B203" s="63">
        <v>11304</v>
      </c>
      <c r="C203" s="63" t="s">
        <v>32</v>
      </c>
      <c r="D203" s="45">
        <v>194780.22741799999</v>
      </c>
      <c r="E203" s="45">
        <v>158951.78211500001</v>
      </c>
      <c r="F203" s="46">
        <f t="shared" si="18"/>
        <v>353732.009533</v>
      </c>
      <c r="G203" s="46">
        <f t="shared" si="19"/>
        <v>35828.445302999986</v>
      </c>
      <c r="H203" s="45">
        <v>5.4165000000000001</v>
      </c>
      <c r="I203" s="45">
        <v>2190.5412000000001</v>
      </c>
      <c r="J203" s="46">
        <f t="shared" si="20"/>
        <v>2195.9576999999999</v>
      </c>
      <c r="K203" s="46">
        <f t="shared" si="21"/>
        <v>-2185.1247000000003</v>
      </c>
      <c r="L203" s="45">
        <v>1361</v>
      </c>
      <c r="M203" s="45">
        <v>304</v>
      </c>
      <c r="N203" s="46">
        <f t="shared" si="22"/>
        <v>1057</v>
      </c>
      <c r="O203" s="45">
        <v>0</v>
      </c>
      <c r="P203" s="45">
        <v>0</v>
      </c>
      <c r="Q203" s="46">
        <f t="shared" si="23"/>
        <v>0</v>
      </c>
    </row>
    <row r="204" spans="1:17" s="65" customFormat="1" x14ac:dyDescent="0.45">
      <c r="A204" s="63" t="s">
        <v>231</v>
      </c>
      <c r="B204" s="63">
        <v>11305</v>
      </c>
      <c r="C204" s="63" t="s">
        <v>32</v>
      </c>
      <c r="D204" s="45">
        <v>222931.828909</v>
      </c>
      <c r="E204" s="45">
        <v>267821.37528899999</v>
      </c>
      <c r="F204" s="46">
        <f t="shared" si="18"/>
        <v>490753.20419800002</v>
      </c>
      <c r="G204" s="46">
        <f t="shared" si="19"/>
        <v>-44889.546379999985</v>
      </c>
      <c r="H204" s="45">
        <v>13963.934794000001</v>
      </c>
      <c r="I204" s="45">
        <v>17988.632165999999</v>
      </c>
      <c r="J204" s="46">
        <f t="shared" si="20"/>
        <v>31952.56696</v>
      </c>
      <c r="K204" s="46">
        <f t="shared" si="21"/>
        <v>-4024.6973719999987</v>
      </c>
      <c r="L204" s="45">
        <v>25018</v>
      </c>
      <c r="M204" s="45">
        <v>100567</v>
      </c>
      <c r="N204" s="46">
        <f t="shared" si="22"/>
        <v>-75549</v>
      </c>
      <c r="O204" s="45">
        <v>0</v>
      </c>
      <c r="P204" s="45">
        <v>1506</v>
      </c>
      <c r="Q204" s="46">
        <f t="shared" si="23"/>
        <v>-1506</v>
      </c>
    </row>
    <row r="205" spans="1:17" s="65" customFormat="1" x14ac:dyDescent="0.45">
      <c r="A205" s="63" t="s">
        <v>289</v>
      </c>
      <c r="B205" s="63">
        <v>11381</v>
      </c>
      <c r="C205" s="63" t="s">
        <v>32</v>
      </c>
      <c r="D205" s="45">
        <v>83980.339559999993</v>
      </c>
      <c r="E205" s="45">
        <v>93104.80214</v>
      </c>
      <c r="F205" s="46">
        <f t="shared" si="18"/>
        <v>177085.14169999998</v>
      </c>
      <c r="G205" s="46">
        <f t="shared" si="19"/>
        <v>-9124.4625800000067</v>
      </c>
      <c r="H205" s="45">
        <v>6055.4351999999999</v>
      </c>
      <c r="I205" s="45">
        <v>0</v>
      </c>
      <c r="J205" s="46">
        <f t="shared" si="20"/>
        <v>6055.4351999999999</v>
      </c>
      <c r="K205" s="46">
        <f t="shared" si="21"/>
        <v>6055.4351999999999</v>
      </c>
      <c r="L205" s="45">
        <v>851</v>
      </c>
      <c r="M205" s="45">
        <v>114638</v>
      </c>
      <c r="N205" s="46">
        <f t="shared" si="22"/>
        <v>-113787</v>
      </c>
      <c r="O205" s="45">
        <v>0</v>
      </c>
      <c r="P205" s="45">
        <v>0</v>
      </c>
      <c r="Q205" s="46">
        <f t="shared" si="23"/>
        <v>0</v>
      </c>
    </row>
    <row r="206" spans="1:17" s="65" customFormat="1" x14ac:dyDescent="0.45">
      <c r="A206" s="63" t="s">
        <v>429</v>
      </c>
      <c r="B206" s="63">
        <v>11691</v>
      </c>
      <c r="C206" s="63" t="s">
        <v>32</v>
      </c>
      <c r="D206" s="45">
        <v>37287.557719999997</v>
      </c>
      <c r="E206" s="45">
        <v>58381.623950000001</v>
      </c>
      <c r="F206" s="46">
        <f t="shared" si="18"/>
        <v>95669.181669999991</v>
      </c>
      <c r="G206" s="46">
        <f t="shared" si="19"/>
        <v>-21094.066230000004</v>
      </c>
      <c r="H206" s="45">
        <v>152.82518099999999</v>
      </c>
      <c r="I206" s="45">
        <v>6630.706647</v>
      </c>
      <c r="J206" s="46">
        <f t="shared" si="20"/>
        <v>6783.5318280000001</v>
      </c>
      <c r="K206" s="46">
        <f t="shared" si="21"/>
        <v>-6477.8814659999998</v>
      </c>
      <c r="L206" s="45">
        <v>77</v>
      </c>
      <c r="M206" s="45">
        <v>0</v>
      </c>
      <c r="N206" s="46">
        <f t="shared" si="22"/>
        <v>77</v>
      </c>
      <c r="O206" s="45">
        <v>0</v>
      </c>
      <c r="P206" s="45">
        <v>0</v>
      </c>
      <c r="Q206" s="46">
        <f t="shared" si="23"/>
        <v>0</v>
      </c>
    </row>
    <row r="207" spans="1:17" s="65" customFormat="1" x14ac:dyDescent="0.45">
      <c r="A207" s="63" t="s">
        <v>496</v>
      </c>
      <c r="B207" s="63">
        <v>11842</v>
      </c>
      <c r="C207" s="63" t="s">
        <v>32</v>
      </c>
      <c r="D207" s="45">
        <v>327318.03491400002</v>
      </c>
      <c r="E207" s="45">
        <v>168913.994343</v>
      </c>
      <c r="F207" s="46">
        <f t="shared" si="18"/>
        <v>496232.02925700002</v>
      </c>
      <c r="G207" s="46">
        <f t="shared" si="19"/>
        <v>158404.04057100002</v>
      </c>
      <c r="H207" s="45">
        <v>63704.295172999999</v>
      </c>
      <c r="I207" s="45">
        <v>34899.214701999997</v>
      </c>
      <c r="J207" s="46">
        <f t="shared" si="20"/>
        <v>98603.509874999989</v>
      </c>
      <c r="K207" s="46">
        <f t="shared" si="21"/>
        <v>28805.080471000001</v>
      </c>
      <c r="L207" s="45">
        <v>497771</v>
      </c>
      <c r="M207" s="45">
        <v>150307</v>
      </c>
      <c r="N207" s="46">
        <f t="shared" si="22"/>
        <v>347464</v>
      </c>
      <c r="O207" s="45">
        <v>56888</v>
      </c>
      <c r="P207" s="45">
        <v>32825</v>
      </c>
      <c r="Q207" s="46">
        <f t="shared" si="23"/>
        <v>24063</v>
      </c>
    </row>
    <row r="208" spans="1:17" s="65" customFormat="1" x14ac:dyDescent="0.45">
      <c r="A208" s="63" t="s">
        <v>516</v>
      </c>
      <c r="B208" s="63">
        <v>11888</v>
      </c>
      <c r="C208" s="63" t="s">
        <v>32</v>
      </c>
      <c r="D208" s="45">
        <v>516856.76930599997</v>
      </c>
      <c r="E208" s="45">
        <v>119472.98277</v>
      </c>
      <c r="F208" s="46">
        <f t="shared" si="18"/>
        <v>636329.75207599998</v>
      </c>
      <c r="G208" s="46">
        <f t="shared" si="19"/>
        <v>397383.78653599997</v>
      </c>
      <c r="H208" s="45">
        <v>53758.456875999997</v>
      </c>
      <c r="I208" s="45">
        <v>58199.148650000003</v>
      </c>
      <c r="J208" s="46">
        <f t="shared" si="20"/>
        <v>111957.605526</v>
      </c>
      <c r="K208" s="46">
        <f t="shared" si="21"/>
        <v>-4440.6917740000063</v>
      </c>
      <c r="L208" s="45">
        <v>806726</v>
      </c>
      <c r="M208" s="45">
        <v>142869</v>
      </c>
      <c r="N208" s="46">
        <f t="shared" si="22"/>
        <v>663857</v>
      </c>
      <c r="O208" s="45">
        <v>0</v>
      </c>
      <c r="P208" s="45">
        <v>13762</v>
      </c>
      <c r="Q208" s="46">
        <f t="shared" si="23"/>
        <v>-13762</v>
      </c>
    </row>
    <row r="209" spans="15:16" x14ac:dyDescent="0.45">
      <c r="O209" s="15">
        <v>0</v>
      </c>
      <c r="P209" s="15">
        <v>0</v>
      </c>
    </row>
  </sheetData>
  <autoFilter ref="A3:Q209">
    <sortState ref="A4:Q283">
      <sortCondition ref="C3:C283"/>
    </sortState>
  </autoFilter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rightToLeft="1" workbookViewId="0">
      <selection sqref="A1:XFD1048576"/>
    </sheetView>
  </sheetViews>
  <sheetFormatPr defaultRowHeight="18" x14ac:dyDescent="0.45"/>
  <cols>
    <col min="1" max="1" width="43.42578125" style="29" bestFit="1" customWidth="1"/>
    <col min="2" max="2" width="17.85546875" style="29" bestFit="1" customWidth="1"/>
    <col min="3" max="3" width="26" style="29" bestFit="1" customWidth="1"/>
    <col min="4" max="4" width="7.5703125" style="29" bestFit="1" customWidth="1"/>
    <col min="5" max="5" width="8" style="29" bestFit="1" customWidth="1"/>
    <col min="6" max="6" width="6.28515625" style="29" bestFit="1" customWidth="1"/>
    <col min="7" max="7" width="30" style="29" bestFit="1" customWidth="1"/>
    <col min="8" max="8" width="29.85546875" style="29" bestFit="1" customWidth="1"/>
    <col min="9" max="9" width="7.5703125" style="29" bestFit="1" customWidth="1"/>
    <col min="10" max="10" width="8" style="29" bestFit="1" customWidth="1"/>
    <col min="11" max="11" width="6.28515625" style="29" customWidth="1"/>
    <col min="12" max="12" width="18.28515625" style="30" hidden="1" customWidth="1"/>
    <col min="13" max="13" width="16.140625" style="30" hidden="1" customWidth="1"/>
    <col min="14" max="15" width="18.28515625" style="30" hidden="1" customWidth="1"/>
    <col min="16" max="17" width="17.28515625" style="30" hidden="1" customWidth="1"/>
    <col min="18" max="18" width="23" style="30" hidden="1" customWidth="1"/>
    <col min="19" max="19" width="18.28515625" style="30" hidden="1" customWidth="1"/>
    <col min="20" max="20" width="25.28515625" style="30" hidden="1" customWidth="1"/>
    <col min="21" max="21" width="27.85546875" style="30" hidden="1" customWidth="1"/>
    <col min="22" max="22" width="17.42578125" style="29" bestFit="1" customWidth="1"/>
    <col min="23" max="16384" width="9.140625" style="29"/>
  </cols>
  <sheetData>
    <row r="1" spans="1:22" x14ac:dyDescent="0.25">
      <c r="A1" s="48" t="s">
        <v>534</v>
      </c>
      <c r="B1" s="48" t="s">
        <v>1</v>
      </c>
      <c r="C1" s="49" t="s">
        <v>3</v>
      </c>
      <c r="D1" s="50" t="s">
        <v>585</v>
      </c>
      <c r="E1" s="50"/>
      <c r="F1" s="50"/>
      <c r="G1" s="51" t="s">
        <v>548</v>
      </c>
      <c r="H1" s="51" t="s">
        <v>549</v>
      </c>
      <c r="I1" s="50" t="s">
        <v>588</v>
      </c>
      <c r="J1" s="50"/>
      <c r="K1" s="50"/>
      <c r="L1" s="52"/>
      <c r="M1" s="53"/>
      <c r="N1" s="54" t="s">
        <v>550</v>
      </c>
      <c r="O1" s="54"/>
      <c r="P1" s="55" t="s">
        <v>551</v>
      </c>
      <c r="Q1" s="56"/>
      <c r="R1" s="57"/>
      <c r="S1" s="57"/>
      <c r="T1" s="57"/>
      <c r="U1" s="57"/>
    </row>
    <row r="2" spans="1:22" ht="78.75" x14ac:dyDescent="0.25">
      <c r="A2" s="48"/>
      <c r="B2" s="48"/>
      <c r="C2" s="49"/>
      <c r="D2" s="58" t="s">
        <v>552</v>
      </c>
      <c r="E2" s="58" t="s">
        <v>553</v>
      </c>
      <c r="F2" s="58" t="s">
        <v>554</v>
      </c>
      <c r="G2" s="51"/>
      <c r="H2" s="51"/>
      <c r="I2" s="58" t="s">
        <v>552</v>
      </c>
      <c r="J2" s="58" t="s">
        <v>553</v>
      </c>
      <c r="K2" s="58" t="s">
        <v>554</v>
      </c>
      <c r="L2" s="59" t="s">
        <v>555</v>
      </c>
      <c r="M2" s="60" t="s">
        <v>556</v>
      </c>
      <c r="N2" s="60" t="s">
        <v>546</v>
      </c>
      <c r="O2" s="60" t="s">
        <v>547</v>
      </c>
      <c r="P2" s="60" t="s">
        <v>546</v>
      </c>
      <c r="Q2" s="60" t="s">
        <v>547</v>
      </c>
      <c r="R2" s="61" t="s">
        <v>557</v>
      </c>
      <c r="S2" s="61" t="s">
        <v>558</v>
      </c>
      <c r="T2" s="62" t="s">
        <v>559</v>
      </c>
      <c r="U2" s="62" t="s">
        <v>560</v>
      </c>
    </row>
    <row r="3" spans="1:22" x14ac:dyDescent="0.45">
      <c r="A3" s="63" t="s">
        <v>17</v>
      </c>
      <c r="B3" s="63">
        <v>10581</v>
      </c>
      <c r="C3" s="63" t="s">
        <v>19</v>
      </c>
      <c r="D3" s="20">
        <f t="shared" ref="D3:D34" si="0">(L3/2)/S3</f>
        <v>0.25098475011422394</v>
      </c>
      <c r="E3" s="20">
        <f t="shared" ref="E3:E34" si="1">(N3)/S3</f>
        <v>0.99548051552559536</v>
      </c>
      <c r="F3" s="20">
        <f t="shared" ref="F3:F34" si="2">(O3)/S3</f>
        <v>0.81722619405100405</v>
      </c>
      <c r="G3" s="47">
        <f t="shared" ref="G3:G49" si="3">T3/1000000</f>
        <v>5879103.2070970004</v>
      </c>
      <c r="H3" s="47">
        <f t="shared" ref="H3:H49" si="4">U3/1000000</f>
        <v>5510801.7229289999</v>
      </c>
      <c r="I3" s="20">
        <f t="shared" ref="I3:I34" si="5">(M3/2)/R3</f>
        <v>1.7106511506246855E-2</v>
      </c>
      <c r="J3" s="20">
        <f t="shared" ref="J3:J34" si="6">(P3)/R3</f>
        <v>6.0997864973406778E-2</v>
      </c>
      <c r="K3" s="20">
        <f t="shared" ref="K3:K34" si="7">(Q3)/R3</f>
        <v>0.13442221646043676</v>
      </c>
      <c r="L3" s="45">
        <v>18137488.237567</v>
      </c>
      <c r="M3" s="30">
        <v>1267148.336258</v>
      </c>
      <c r="N3" s="30">
        <v>35969349</v>
      </c>
      <c r="O3" s="30">
        <v>29528548</v>
      </c>
      <c r="P3" s="30">
        <v>2259179</v>
      </c>
      <c r="Q3" s="30">
        <v>4978598</v>
      </c>
      <c r="R3" s="30">
        <v>37037017.623238675</v>
      </c>
      <c r="S3" s="30">
        <v>36132649.950470246</v>
      </c>
      <c r="T3" s="30">
        <v>5879103207097</v>
      </c>
      <c r="U3" s="30">
        <v>5510801722929</v>
      </c>
      <c r="V3" s="64"/>
    </row>
    <row r="4" spans="1:22" x14ac:dyDescent="0.45">
      <c r="A4" s="63" t="s">
        <v>20</v>
      </c>
      <c r="B4" s="63">
        <v>10589</v>
      </c>
      <c r="C4" s="63" t="s">
        <v>22</v>
      </c>
      <c r="D4" s="20">
        <f t="shared" si="0"/>
        <v>0.42697161433087277</v>
      </c>
      <c r="E4" s="20">
        <f t="shared" si="1"/>
        <v>8.464877325013799E-2</v>
      </c>
      <c r="F4" s="20">
        <f t="shared" si="2"/>
        <v>0.28878998080275997</v>
      </c>
      <c r="G4" s="47">
        <f t="shared" si="3"/>
        <v>1473583.862989</v>
      </c>
      <c r="H4" s="47">
        <f t="shared" si="4"/>
        <v>1500058.5179590001</v>
      </c>
      <c r="I4" s="20">
        <f t="shared" si="5"/>
        <v>0.2673259150263555</v>
      </c>
      <c r="J4" s="20">
        <f t="shared" si="6"/>
        <v>0</v>
      </c>
      <c r="K4" s="20">
        <f t="shared" si="7"/>
        <v>6.7177086771014194E-3</v>
      </c>
      <c r="L4" s="45">
        <v>1573477.512234</v>
      </c>
      <c r="M4" s="30">
        <v>846820.80530699994</v>
      </c>
      <c r="N4" s="30">
        <v>155974</v>
      </c>
      <c r="O4" s="30">
        <v>532125</v>
      </c>
      <c r="P4" s="30">
        <v>0</v>
      </c>
      <c r="Q4" s="30">
        <v>10640</v>
      </c>
      <c r="R4" s="30">
        <v>1583873.3877026332</v>
      </c>
      <c r="S4" s="30">
        <v>1842602.0131336721</v>
      </c>
      <c r="T4" s="30">
        <v>1473583862989</v>
      </c>
      <c r="U4" s="30">
        <v>1500058517959</v>
      </c>
      <c r="V4" s="64"/>
    </row>
    <row r="5" spans="1:22" x14ac:dyDescent="0.45">
      <c r="A5" s="63" t="s">
        <v>23</v>
      </c>
      <c r="B5" s="63">
        <v>10591</v>
      </c>
      <c r="C5" s="63" t="s">
        <v>22</v>
      </c>
      <c r="D5" s="20">
        <f t="shared" si="0"/>
        <v>0.91439366871249472</v>
      </c>
      <c r="E5" s="20">
        <f t="shared" si="1"/>
        <v>0.13046772503475523</v>
      </c>
      <c r="F5" s="20">
        <f t="shared" si="2"/>
        <v>0.45114013362385369</v>
      </c>
      <c r="G5" s="47">
        <f t="shared" si="3"/>
        <v>1690687.052162</v>
      </c>
      <c r="H5" s="47">
        <f t="shared" si="4"/>
        <v>1516647.0321839999</v>
      </c>
      <c r="I5" s="20">
        <f t="shared" si="5"/>
        <v>0.13120705189481902</v>
      </c>
      <c r="J5" s="20">
        <f t="shared" si="6"/>
        <v>3.4227604264899635E-3</v>
      </c>
      <c r="K5" s="20">
        <f t="shared" si="7"/>
        <v>6.1091984590779476E-2</v>
      </c>
      <c r="L5" s="45">
        <v>3671445.3572899997</v>
      </c>
      <c r="M5" s="30">
        <v>434397.42395199998</v>
      </c>
      <c r="N5" s="30">
        <v>261925</v>
      </c>
      <c r="O5" s="30">
        <v>905702</v>
      </c>
      <c r="P5" s="30">
        <v>5666</v>
      </c>
      <c r="Q5" s="30">
        <v>101131</v>
      </c>
      <c r="R5" s="30">
        <v>1655389.011789667</v>
      </c>
      <c r="S5" s="30">
        <v>2007584.6339025681</v>
      </c>
      <c r="T5" s="30">
        <v>1690687052162</v>
      </c>
      <c r="U5" s="30">
        <v>1516647032184</v>
      </c>
      <c r="V5" s="64"/>
    </row>
    <row r="6" spans="1:22" x14ac:dyDescent="0.45">
      <c r="A6" s="63" t="s">
        <v>24</v>
      </c>
      <c r="B6" s="63">
        <v>10596</v>
      </c>
      <c r="C6" s="63" t="s">
        <v>22</v>
      </c>
      <c r="D6" s="20">
        <f t="shared" si="0"/>
        <v>0.29332753785694138</v>
      </c>
      <c r="E6" s="20">
        <f t="shared" si="1"/>
        <v>5.5145102223098923E-2</v>
      </c>
      <c r="F6" s="20">
        <f t="shared" si="2"/>
        <v>0.26420167624851476</v>
      </c>
      <c r="G6" s="47">
        <f t="shared" si="3"/>
        <v>3833971.6125210002</v>
      </c>
      <c r="H6" s="47">
        <f t="shared" si="4"/>
        <v>3788719.1981270001</v>
      </c>
      <c r="I6" s="20">
        <f t="shared" si="5"/>
        <v>5.2981026839768956E-2</v>
      </c>
      <c r="J6" s="20">
        <f t="shared" si="6"/>
        <v>1.6442305407698629E-3</v>
      </c>
      <c r="K6" s="20">
        <f t="shared" si="7"/>
        <v>1.7174230817197451E-2</v>
      </c>
      <c r="L6" s="45">
        <v>2677810.2943879999</v>
      </c>
      <c r="M6" s="30">
        <v>397108.65269999998</v>
      </c>
      <c r="N6" s="30">
        <v>251712</v>
      </c>
      <c r="O6" s="30">
        <v>1205959</v>
      </c>
      <c r="P6" s="30">
        <v>6162</v>
      </c>
      <c r="Q6" s="30">
        <v>64363</v>
      </c>
      <c r="R6" s="30">
        <v>3747649.6435316326</v>
      </c>
      <c r="S6" s="30">
        <v>4564539.5484381579</v>
      </c>
      <c r="T6" s="30">
        <v>3833971612521</v>
      </c>
      <c r="U6" s="30">
        <v>3788719198127</v>
      </c>
      <c r="V6" s="64"/>
    </row>
    <row r="7" spans="1:22" x14ac:dyDescent="0.45">
      <c r="A7" s="63" t="s">
        <v>26</v>
      </c>
      <c r="B7" s="63">
        <v>10600</v>
      </c>
      <c r="C7" s="63" t="s">
        <v>22</v>
      </c>
      <c r="D7" s="20">
        <f t="shared" si="0"/>
        <v>0.22196360095304105</v>
      </c>
      <c r="E7" s="20">
        <f t="shared" si="1"/>
        <v>0.65240414217340148</v>
      </c>
      <c r="F7" s="20">
        <f t="shared" si="2"/>
        <v>0.30244739920104902</v>
      </c>
      <c r="G7" s="47">
        <f t="shared" si="3"/>
        <v>26941968.314071</v>
      </c>
      <c r="H7" s="47">
        <f t="shared" si="4"/>
        <v>26115471.675218001</v>
      </c>
      <c r="I7" s="20">
        <f t="shared" si="5"/>
        <v>3.6737530520158266E-3</v>
      </c>
      <c r="J7" s="20">
        <f t="shared" si="6"/>
        <v>9.2679119975335855E-3</v>
      </c>
      <c r="K7" s="20">
        <f t="shared" si="7"/>
        <v>2.9579737340506854E-2</v>
      </c>
      <c r="L7" s="45">
        <v>12661444.008370999</v>
      </c>
      <c r="M7" s="30">
        <v>250046.69588299998</v>
      </c>
      <c r="N7" s="30">
        <v>18607507</v>
      </c>
      <c r="O7" s="30">
        <v>8626236</v>
      </c>
      <c r="P7" s="30">
        <v>315401</v>
      </c>
      <c r="Q7" s="30">
        <v>1006643</v>
      </c>
      <c r="R7" s="30">
        <v>34031505.703111529</v>
      </c>
      <c r="S7" s="30">
        <v>28521442.150890481</v>
      </c>
      <c r="T7" s="30">
        <v>26941968314071</v>
      </c>
      <c r="U7" s="30">
        <v>26115471675218</v>
      </c>
      <c r="V7" s="64"/>
    </row>
    <row r="8" spans="1:22" x14ac:dyDescent="0.45">
      <c r="A8" s="63" t="s">
        <v>28</v>
      </c>
      <c r="B8" s="63">
        <v>10616</v>
      </c>
      <c r="C8" s="63" t="s">
        <v>22</v>
      </c>
      <c r="D8" s="20">
        <f t="shared" si="0"/>
        <v>0.45530341613580549</v>
      </c>
      <c r="E8" s="20">
        <f t="shared" si="1"/>
        <v>0.20673073340292536</v>
      </c>
      <c r="F8" s="20">
        <f t="shared" si="2"/>
        <v>0.53444188143924287</v>
      </c>
      <c r="G8" s="47">
        <f t="shared" si="3"/>
        <v>6899315.6946299998</v>
      </c>
      <c r="H8" s="47">
        <f t="shared" si="4"/>
        <v>6249236.8830230003</v>
      </c>
      <c r="I8" s="20">
        <f t="shared" si="5"/>
        <v>4.8540545471039379E-2</v>
      </c>
      <c r="J8" s="20">
        <f t="shared" si="6"/>
        <v>3.3233108559198379E-3</v>
      </c>
      <c r="K8" s="20">
        <f t="shared" si="7"/>
        <v>2.6559388532834079E-2</v>
      </c>
      <c r="L8" s="45">
        <v>8144235.465109</v>
      </c>
      <c r="M8" s="30">
        <v>734422.93339099991</v>
      </c>
      <c r="N8" s="30">
        <v>1848947</v>
      </c>
      <c r="O8" s="30">
        <v>4779912</v>
      </c>
      <c r="P8" s="30">
        <v>25141</v>
      </c>
      <c r="Q8" s="30">
        <v>200923</v>
      </c>
      <c r="R8" s="30">
        <v>7565046.1512549007</v>
      </c>
      <c r="S8" s="30">
        <v>8943745.1779186521</v>
      </c>
      <c r="T8" s="30">
        <v>6899315694630</v>
      </c>
      <c r="U8" s="30">
        <v>6249236883023</v>
      </c>
      <c r="V8" s="64"/>
    </row>
    <row r="9" spans="1:22" x14ac:dyDescent="0.45">
      <c r="A9" s="63" t="s">
        <v>30</v>
      </c>
      <c r="B9" s="63">
        <v>10615</v>
      </c>
      <c r="C9" s="63" t="s">
        <v>32</v>
      </c>
      <c r="D9" s="20">
        <f t="shared" si="0"/>
        <v>0.54702872492257937</v>
      </c>
      <c r="E9" s="20">
        <f t="shared" si="1"/>
        <v>2.634573969663526E-3</v>
      </c>
      <c r="F9" s="20">
        <f t="shared" si="2"/>
        <v>7.1176335782047934E-2</v>
      </c>
      <c r="G9" s="47">
        <f t="shared" si="3"/>
        <v>395616.60412799998</v>
      </c>
      <c r="H9" s="47">
        <f t="shared" si="4"/>
        <v>320859.529155</v>
      </c>
      <c r="I9" s="20">
        <f t="shared" si="5"/>
        <v>6.5263270359377373E-2</v>
      </c>
      <c r="J9" s="20">
        <f t="shared" si="6"/>
        <v>0</v>
      </c>
      <c r="K9" s="20">
        <f t="shared" si="7"/>
        <v>1.8228791323194437E-3</v>
      </c>
      <c r="L9" s="45">
        <v>817249.804366</v>
      </c>
      <c r="M9" s="30">
        <v>98241.518425999995</v>
      </c>
      <c r="N9" s="30">
        <v>1968</v>
      </c>
      <c r="O9" s="30">
        <v>53168</v>
      </c>
      <c r="P9" s="30">
        <v>0</v>
      </c>
      <c r="Q9" s="30">
        <v>1372</v>
      </c>
      <c r="R9" s="30">
        <v>752655.49738026678</v>
      </c>
      <c r="S9" s="30">
        <v>746989.84452933876</v>
      </c>
      <c r="T9" s="30">
        <v>395616604128</v>
      </c>
      <c r="U9" s="30">
        <v>320859529155</v>
      </c>
      <c r="V9" s="64"/>
    </row>
    <row r="10" spans="1:22" x14ac:dyDescent="0.45">
      <c r="A10" s="63" t="s">
        <v>33</v>
      </c>
      <c r="B10" s="63">
        <v>10630</v>
      </c>
      <c r="C10" s="63" t="s">
        <v>22</v>
      </c>
      <c r="D10" s="20">
        <f t="shared" si="0"/>
        <v>0.78461408084474216</v>
      </c>
      <c r="E10" s="20">
        <f t="shared" si="1"/>
        <v>2.2773682562659995E-2</v>
      </c>
      <c r="F10" s="20">
        <f t="shared" si="2"/>
        <v>0.14636317218036832</v>
      </c>
      <c r="G10" s="47">
        <f t="shared" si="3"/>
        <v>468948.54170100001</v>
      </c>
      <c r="H10" s="47">
        <f t="shared" si="4"/>
        <v>450735.93903299997</v>
      </c>
      <c r="I10" s="20">
        <f t="shared" si="5"/>
        <v>1.7362243233587434E-2</v>
      </c>
      <c r="J10" s="20">
        <f t="shared" si="6"/>
        <v>8.2150897361441128E-3</v>
      </c>
      <c r="K10" s="20">
        <f t="shared" si="7"/>
        <v>1.3728076333439977E-3</v>
      </c>
      <c r="L10" s="45">
        <v>889292.21697199997</v>
      </c>
      <c r="M10" s="30">
        <v>15960.83124</v>
      </c>
      <c r="N10" s="30">
        <v>12906</v>
      </c>
      <c r="O10" s="30">
        <v>82945</v>
      </c>
      <c r="P10" s="30">
        <v>3776</v>
      </c>
      <c r="Q10" s="30">
        <v>631</v>
      </c>
      <c r="R10" s="30">
        <v>459641.9663423333</v>
      </c>
      <c r="S10" s="30">
        <v>566706.76621974318</v>
      </c>
      <c r="T10" s="30">
        <v>468948541701</v>
      </c>
      <c r="U10" s="30">
        <v>450735939033</v>
      </c>
      <c r="V10" s="64"/>
    </row>
    <row r="11" spans="1:22" x14ac:dyDescent="0.45">
      <c r="A11" s="63" t="s">
        <v>35</v>
      </c>
      <c r="B11" s="63">
        <v>10639</v>
      </c>
      <c r="C11" s="63" t="s">
        <v>19</v>
      </c>
      <c r="D11" s="20">
        <f t="shared" si="0"/>
        <v>4.6345465895608527E-2</v>
      </c>
      <c r="E11" s="20">
        <f t="shared" si="1"/>
        <v>1.1929109509366023</v>
      </c>
      <c r="F11" s="20">
        <f t="shared" si="2"/>
        <v>1.0772799646117477</v>
      </c>
      <c r="G11" s="47">
        <f t="shared" si="3"/>
        <v>6338128.4683100004</v>
      </c>
      <c r="H11" s="47">
        <f t="shared" si="4"/>
        <v>6384149.536758</v>
      </c>
      <c r="I11" s="20">
        <f t="shared" si="5"/>
        <v>6.5765735200546912E-4</v>
      </c>
      <c r="J11" s="20">
        <f t="shared" si="6"/>
        <v>6.2943258649280381E-2</v>
      </c>
      <c r="K11" s="20">
        <f t="shared" si="7"/>
        <v>0.11006468439767123</v>
      </c>
      <c r="L11" s="45">
        <v>5659043.740611</v>
      </c>
      <c r="M11" s="30">
        <v>81448.119462000002</v>
      </c>
      <c r="N11" s="30">
        <v>72830590</v>
      </c>
      <c r="O11" s="30">
        <v>65770991</v>
      </c>
      <c r="P11" s="30">
        <v>3897630</v>
      </c>
      <c r="Q11" s="30">
        <v>6815526</v>
      </c>
      <c r="R11" s="30">
        <v>61922914.123616971</v>
      </c>
      <c r="S11" s="30">
        <v>61052830.4252868</v>
      </c>
      <c r="T11" s="30">
        <v>6338128468310</v>
      </c>
      <c r="U11" s="30">
        <v>6384149536758</v>
      </c>
      <c r="V11" s="64"/>
    </row>
    <row r="12" spans="1:22" x14ac:dyDescent="0.45">
      <c r="A12" s="63" t="s">
        <v>37</v>
      </c>
      <c r="B12" s="63">
        <v>10706</v>
      </c>
      <c r="C12" s="63" t="s">
        <v>22</v>
      </c>
      <c r="D12" s="20">
        <f t="shared" si="0"/>
        <v>0.91888165638914954</v>
      </c>
      <c r="E12" s="20">
        <f t="shared" si="1"/>
        <v>0.13655006179608931</v>
      </c>
      <c r="F12" s="20">
        <f t="shared" si="2"/>
        <v>0.42471341768630694</v>
      </c>
      <c r="G12" s="47">
        <f t="shared" si="3"/>
        <v>12828538.117364001</v>
      </c>
      <c r="H12" s="47">
        <f t="shared" si="4"/>
        <v>12748969.747858999</v>
      </c>
      <c r="I12" s="20">
        <f t="shared" si="5"/>
        <v>1.183909259990475E-2</v>
      </c>
      <c r="J12" s="20">
        <f t="shared" si="6"/>
        <v>1.8231205445955873E-3</v>
      </c>
      <c r="K12" s="20">
        <f t="shared" si="7"/>
        <v>1.5258709206578592E-2</v>
      </c>
      <c r="L12" s="45">
        <v>29279560.236954</v>
      </c>
      <c r="M12" s="30">
        <v>301185.303633</v>
      </c>
      <c r="N12" s="30">
        <v>2175539</v>
      </c>
      <c r="O12" s="30">
        <v>6766607</v>
      </c>
      <c r="P12" s="30">
        <v>23190</v>
      </c>
      <c r="Q12" s="30">
        <v>194090</v>
      </c>
      <c r="R12" s="30">
        <v>12719948.809059199</v>
      </c>
      <c r="S12" s="30">
        <v>15932171.478975529</v>
      </c>
      <c r="T12" s="30">
        <v>12828538117364</v>
      </c>
      <c r="U12" s="30">
        <v>12748969747859</v>
      </c>
      <c r="V12" s="64"/>
    </row>
    <row r="13" spans="1:22" x14ac:dyDescent="0.45">
      <c r="A13" s="63" t="s">
        <v>39</v>
      </c>
      <c r="B13" s="63">
        <v>10720</v>
      </c>
      <c r="C13" s="63" t="s">
        <v>19</v>
      </c>
      <c r="D13" s="20">
        <f t="shared" si="0"/>
        <v>0.16783767441144815</v>
      </c>
      <c r="E13" s="20">
        <f t="shared" si="1"/>
        <v>2.6454602013458988E-2</v>
      </c>
      <c r="F13" s="20">
        <f t="shared" si="2"/>
        <v>0.7151038152044884</v>
      </c>
      <c r="G13" s="47">
        <f t="shared" si="3"/>
        <v>380287.51099600003</v>
      </c>
      <c r="H13" s="47">
        <f t="shared" si="4"/>
        <v>345841.14730999997</v>
      </c>
      <c r="I13" s="20">
        <f t="shared" si="5"/>
        <v>6.5478914623694796E-3</v>
      </c>
      <c r="J13" s="20">
        <f t="shared" si="6"/>
        <v>0</v>
      </c>
      <c r="K13" s="20">
        <f t="shared" si="7"/>
        <v>9.6686178495440298E-3</v>
      </c>
      <c r="L13" s="45">
        <v>720263.16974599997</v>
      </c>
      <c r="M13" s="30">
        <v>20362.993300000002</v>
      </c>
      <c r="N13" s="30">
        <v>56764</v>
      </c>
      <c r="O13" s="30">
        <v>1534408</v>
      </c>
      <c r="P13" s="30">
        <v>0</v>
      </c>
      <c r="Q13" s="30">
        <v>15034</v>
      </c>
      <c r="R13" s="30">
        <v>1554927.5226250668</v>
      </c>
      <c r="S13" s="30">
        <v>2145713.6255960632</v>
      </c>
      <c r="T13" s="30">
        <v>380287510996</v>
      </c>
      <c r="U13" s="30">
        <v>345841147310</v>
      </c>
      <c r="V13" s="64"/>
    </row>
    <row r="14" spans="1:22" x14ac:dyDescent="0.45">
      <c r="A14" s="63" t="s">
        <v>41</v>
      </c>
      <c r="B14" s="63">
        <v>10719</v>
      </c>
      <c r="C14" s="63" t="s">
        <v>22</v>
      </c>
      <c r="D14" s="20">
        <f t="shared" si="0"/>
        <v>0.27269233996989045</v>
      </c>
      <c r="E14" s="20">
        <f t="shared" si="1"/>
        <v>2.5685424688138329E-2</v>
      </c>
      <c r="F14" s="20">
        <f t="shared" si="2"/>
        <v>0.35974932408966026</v>
      </c>
      <c r="G14" s="47">
        <f t="shared" si="3"/>
        <v>2460848.6519149998</v>
      </c>
      <c r="H14" s="47">
        <f t="shared" si="4"/>
        <v>2367823.453987</v>
      </c>
      <c r="I14" s="20">
        <f t="shared" si="5"/>
        <v>1.3231849953812222E-2</v>
      </c>
      <c r="J14" s="20">
        <f t="shared" si="6"/>
        <v>0</v>
      </c>
      <c r="K14" s="20">
        <f t="shared" si="7"/>
        <v>1.3626902144771136E-2</v>
      </c>
      <c r="L14" s="45">
        <v>1745902.8165789999</v>
      </c>
      <c r="M14" s="30">
        <v>64005.055022</v>
      </c>
      <c r="N14" s="30">
        <v>82225</v>
      </c>
      <c r="O14" s="30">
        <v>1151641</v>
      </c>
      <c r="P14" s="30">
        <v>0</v>
      </c>
      <c r="Q14" s="30">
        <v>32958</v>
      </c>
      <c r="R14" s="30">
        <v>2418598.1266950332</v>
      </c>
      <c r="S14" s="30">
        <v>3201231.8658671803</v>
      </c>
      <c r="T14" s="30">
        <v>2460848651915</v>
      </c>
      <c r="U14" s="30">
        <v>2367823453987</v>
      </c>
      <c r="V14" s="64"/>
    </row>
    <row r="15" spans="1:22" x14ac:dyDescent="0.45">
      <c r="A15" s="63" t="s">
        <v>43</v>
      </c>
      <c r="B15" s="63">
        <v>10743</v>
      </c>
      <c r="C15" s="63" t="s">
        <v>22</v>
      </c>
      <c r="D15" s="20">
        <f t="shared" si="0"/>
        <v>1.444082502289497</v>
      </c>
      <c r="E15" s="20">
        <f t="shared" si="1"/>
        <v>0.29097652073664582</v>
      </c>
      <c r="F15" s="20">
        <f t="shared" si="2"/>
        <v>0.62991676960356635</v>
      </c>
      <c r="G15" s="47">
        <f t="shared" si="3"/>
        <v>3924437.3294700002</v>
      </c>
      <c r="H15" s="47">
        <f t="shared" si="4"/>
        <v>3683215.4039059998</v>
      </c>
      <c r="I15" s="20">
        <f t="shared" si="5"/>
        <v>4.274375412256786E-2</v>
      </c>
      <c r="J15" s="20">
        <f t="shared" si="6"/>
        <v>2.6852112976223589E-3</v>
      </c>
      <c r="K15" s="20">
        <f t="shared" si="7"/>
        <v>5.7902034883131941E-2</v>
      </c>
      <c r="L15" s="45">
        <v>18693513.691872001</v>
      </c>
      <c r="M15" s="30">
        <v>439024.19885699998</v>
      </c>
      <c r="N15" s="30">
        <v>1883332</v>
      </c>
      <c r="O15" s="30">
        <v>4077107</v>
      </c>
      <c r="P15" s="30">
        <v>13790</v>
      </c>
      <c r="Q15" s="30">
        <v>297358</v>
      </c>
      <c r="R15" s="30">
        <v>5135536.2656974001</v>
      </c>
      <c r="S15" s="30">
        <v>6472453.4997947402</v>
      </c>
      <c r="T15" s="30">
        <v>3924437329470</v>
      </c>
      <c r="U15" s="30">
        <v>3683215403906</v>
      </c>
      <c r="V15" s="64"/>
    </row>
    <row r="16" spans="1:22" x14ac:dyDescent="0.45">
      <c r="A16" s="63" t="s">
        <v>45</v>
      </c>
      <c r="B16" s="63">
        <v>10748</v>
      </c>
      <c r="C16" s="63" t="s">
        <v>19</v>
      </c>
      <c r="D16" s="20">
        <f t="shared" si="0"/>
        <v>0.1216025165795771</v>
      </c>
      <c r="E16" s="20">
        <f t="shared" si="1"/>
        <v>1.2731733571858026</v>
      </c>
      <c r="F16" s="20">
        <f t="shared" si="2"/>
        <v>1.5631328267027975</v>
      </c>
      <c r="G16" s="47">
        <f t="shared" si="3"/>
        <v>3296857.9390190002</v>
      </c>
      <c r="H16" s="47">
        <f t="shared" si="4"/>
        <v>3170729.6039459999</v>
      </c>
      <c r="I16" s="20">
        <f t="shared" si="5"/>
        <v>0</v>
      </c>
      <c r="J16" s="20">
        <f t="shared" si="6"/>
        <v>5.1341061572140405E-2</v>
      </c>
      <c r="K16" s="20">
        <f t="shared" si="7"/>
        <v>9.2171931987049094E-2</v>
      </c>
      <c r="L16" s="45">
        <v>3770120.2246059999</v>
      </c>
      <c r="M16" s="30">
        <v>0</v>
      </c>
      <c r="N16" s="30">
        <v>19736502</v>
      </c>
      <c r="O16" s="30">
        <v>24231401</v>
      </c>
      <c r="P16" s="30">
        <v>516044</v>
      </c>
      <c r="Q16" s="30">
        <v>926447</v>
      </c>
      <c r="R16" s="30">
        <v>10051291.971727069</v>
      </c>
      <c r="S16" s="30">
        <v>15501818.262695329</v>
      </c>
      <c r="T16" s="30">
        <v>3296857939019</v>
      </c>
      <c r="U16" s="30">
        <v>3170729603946</v>
      </c>
      <c r="V16" s="64"/>
    </row>
    <row r="17" spans="1:22" x14ac:dyDescent="0.45">
      <c r="A17" s="63" t="s">
        <v>47</v>
      </c>
      <c r="B17" s="63">
        <v>10762</v>
      </c>
      <c r="C17" s="63" t="s">
        <v>32</v>
      </c>
      <c r="D17" s="20">
        <f t="shared" si="0"/>
        <v>0.55155100684059044</v>
      </c>
      <c r="E17" s="20">
        <f t="shared" si="1"/>
        <v>0.55632875717193209</v>
      </c>
      <c r="F17" s="20">
        <f t="shared" si="2"/>
        <v>0.44705568774324816</v>
      </c>
      <c r="G17" s="47">
        <f t="shared" si="3"/>
        <v>1945456.6750419999</v>
      </c>
      <c r="H17" s="47">
        <f t="shared" si="4"/>
        <v>1904155.746209</v>
      </c>
      <c r="I17" s="20">
        <f t="shared" si="5"/>
        <v>2.3662271614901653E-2</v>
      </c>
      <c r="J17" s="20">
        <f t="shared" si="6"/>
        <v>3.5482417072567681E-3</v>
      </c>
      <c r="K17" s="20">
        <f t="shared" si="7"/>
        <v>7.6927045984268472E-2</v>
      </c>
      <c r="L17" s="45">
        <v>3838610.4563489999</v>
      </c>
      <c r="M17" s="30">
        <v>160756.444067</v>
      </c>
      <c r="N17" s="30">
        <v>1935931</v>
      </c>
      <c r="O17" s="30">
        <v>1555679</v>
      </c>
      <c r="P17" s="30">
        <v>12053</v>
      </c>
      <c r="Q17" s="30">
        <v>261313</v>
      </c>
      <c r="R17" s="30">
        <v>3396893.727772133</v>
      </c>
      <c r="S17" s="30">
        <v>3479832.697919847</v>
      </c>
      <c r="T17" s="30">
        <v>1945456675042</v>
      </c>
      <c r="U17" s="30">
        <v>1904155746209</v>
      </c>
      <c r="V17" s="64"/>
    </row>
    <row r="18" spans="1:22" x14ac:dyDescent="0.45">
      <c r="A18" s="63" t="s">
        <v>49</v>
      </c>
      <c r="B18" s="63">
        <v>10753</v>
      </c>
      <c r="C18" s="63" t="s">
        <v>22</v>
      </c>
      <c r="D18" s="20">
        <f t="shared" si="0"/>
        <v>2.2912889210169642</v>
      </c>
      <c r="E18" s="20">
        <f t="shared" si="1"/>
        <v>0.1777928334705374</v>
      </c>
      <c r="F18" s="20">
        <f t="shared" si="2"/>
        <v>0.18582810141782985</v>
      </c>
      <c r="G18" s="47">
        <f t="shared" si="3"/>
        <v>533160.64830300002</v>
      </c>
      <c r="H18" s="47">
        <f t="shared" si="4"/>
        <v>539116.27857800003</v>
      </c>
      <c r="I18" s="20">
        <f t="shared" si="5"/>
        <v>2.1891246841403735E-2</v>
      </c>
      <c r="J18" s="20">
        <f t="shared" si="6"/>
        <v>2.5127957682004608E-4</v>
      </c>
      <c r="K18" s="20">
        <f t="shared" si="7"/>
        <v>7.6273496392519572E-3</v>
      </c>
      <c r="L18" s="45">
        <v>3154373.7197750001</v>
      </c>
      <c r="M18" s="30">
        <v>28052.345407999997</v>
      </c>
      <c r="N18" s="30">
        <v>122382</v>
      </c>
      <c r="O18" s="30">
        <v>127913</v>
      </c>
      <c r="P18" s="30">
        <v>161</v>
      </c>
      <c r="Q18" s="30">
        <v>4887</v>
      </c>
      <c r="R18" s="30">
        <v>640720.59511346673</v>
      </c>
      <c r="S18" s="30">
        <v>688340.45563642075</v>
      </c>
      <c r="T18" s="30">
        <v>533160648303</v>
      </c>
      <c r="U18" s="30">
        <v>539116278578</v>
      </c>
      <c r="V18" s="64"/>
    </row>
    <row r="19" spans="1:22" x14ac:dyDescent="0.45">
      <c r="A19" s="63" t="s">
        <v>51</v>
      </c>
      <c r="B19" s="63">
        <v>10782</v>
      </c>
      <c r="C19" s="63" t="s">
        <v>22</v>
      </c>
      <c r="D19" s="20">
        <f t="shared" si="0"/>
        <v>0.58709345519510192</v>
      </c>
      <c r="E19" s="20">
        <f t="shared" si="1"/>
        <v>0.17928807068786679</v>
      </c>
      <c r="F19" s="20">
        <f t="shared" si="2"/>
        <v>0.69155510710337142</v>
      </c>
      <c r="G19" s="47">
        <f t="shared" si="3"/>
        <v>1005086.65629</v>
      </c>
      <c r="H19" s="47">
        <f t="shared" si="4"/>
        <v>1023596.912957</v>
      </c>
      <c r="I19" s="20">
        <f t="shared" si="5"/>
        <v>8.117570888974944E-2</v>
      </c>
      <c r="J19" s="20">
        <f t="shared" si="6"/>
        <v>2.84873035379509E-4</v>
      </c>
      <c r="K19" s="20">
        <f t="shared" si="7"/>
        <v>3.7467495800887499E-2</v>
      </c>
      <c r="L19" s="45">
        <v>1633217.3257030002</v>
      </c>
      <c r="M19" s="30">
        <v>169832.579745</v>
      </c>
      <c r="N19" s="30">
        <v>249378</v>
      </c>
      <c r="O19" s="30">
        <v>961908</v>
      </c>
      <c r="P19" s="30">
        <v>298</v>
      </c>
      <c r="Q19" s="30">
        <v>39194</v>
      </c>
      <c r="R19" s="30">
        <v>1046080.0531823001</v>
      </c>
      <c r="S19" s="30">
        <v>1390934.706604975</v>
      </c>
      <c r="T19" s="30">
        <v>1005086656290</v>
      </c>
      <c r="U19" s="30">
        <v>1023596912957</v>
      </c>
      <c r="V19" s="64"/>
    </row>
    <row r="20" spans="1:22" x14ac:dyDescent="0.45">
      <c r="A20" s="63" t="s">
        <v>53</v>
      </c>
      <c r="B20" s="63">
        <v>10766</v>
      </c>
      <c r="C20" s="63" t="s">
        <v>19</v>
      </c>
      <c r="D20" s="20">
        <f t="shared" si="0"/>
        <v>2.5782483390469652E-2</v>
      </c>
      <c r="E20" s="20">
        <f t="shared" si="1"/>
        <v>0.96831653013182817</v>
      </c>
      <c r="F20" s="20">
        <f t="shared" si="2"/>
        <v>1.1718771066031093</v>
      </c>
      <c r="G20" s="47">
        <f t="shared" si="3"/>
        <v>4726997.8951059999</v>
      </c>
      <c r="H20" s="47">
        <f t="shared" si="4"/>
        <v>3832303.1687929998</v>
      </c>
      <c r="I20" s="20">
        <f t="shared" si="5"/>
        <v>1.0032284703800111E-2</v>
      </c>
      <c r="J20" s="20">
        <f t="shared" si="6"/>
        <v>5.3164013990160477E-2</v>
      </c>
      <c r="K20" s="20">
        <f t="shared" si="7"/>
        <v>0.20518453979993623</v>
      </c>
      <c r="L20" s="45">
        <v>2734845.2423609998</v>
      </c>
      <c r="M20" s="30">
        <v>882570.59687700006</v>
      </c>
      <c r="N20" s="30">
        <v>51356493</v>
      </c>
      <c r="O20" s="30">
        <v>62152712</v>
      </c>
      <c r="P20" s="30">
        <v>2338500</v>
      </c>
      <c r="Q20" s="30">
        <v>9025354</v>
      </c>
      <c r="R20" s="30">
        <v>43986520.664764069</v>
      </c>
      <c r="S20" s="30">
        <v>53036885.56572327</v>
      </c>
      <c r="T20" s="30">
        <v>4726997895106</v>
      </c>
      <c r="U20" s="30">
        <v>3832303168793</v>
      </c>
      <c r="V20" s="64"/>
    </row>
    <row r="21" spans="1:22" x14ac:dyDescent="0.45">
      <c r="A21" s="63" t="s">
        <v>56</v>
      </c>
      <c r="B21" s="63">
        <v>10767</v>
      </c>
      <c r="C21" s="63" t="s">
        <v>32</v>
      </c>
      <c r="D21" s="20">
        <f t="shared" si="0"/>
        <v>0.60222261579104253</v>
      </c>
      <c r="E21" s="20">
        <f t="shared" si="1"/>
        <v>8.7570528266869927E-3</v>
      </c>
      <c r="F21" s="20">
        <f t="shared" si="2"/>
        <v>2.6105277072261141E-2</v>
      </c>
      <c r="G21" s="47">
        <f t="shared" si="3"/>
        <v>229914.080785</v>
      </c>
      <c r="H21" s="47">
        <f t="shared" si="4"/>
        <v>240831.36314</v>
      </c>
      <c r="I21" s="20">
        <f t="shared" si="5"/>
        <v>2.0860111912500489E-2</v>
      </c>
      <c r="J21" s="20">
        <f t="shared" si="6"/>
        <v>1.2885621945995723E-4</v>
      </c>
      <c r="K21" s="20">
        <f t="shared" si="7"/>
        <v>3.8656865837987173E-4</v>
      </c>
      <c r="L21" s="45">
        <v>486479.05504499999</v>
      </c>
      <c r="M21" s="30">
        <v>17159.993300999999</v>
      </c>
      <c r="N21" s="30">
        <v>3537</v>
      </c>
      <c r="O21" s="30">
        <v>10544</v>
      </c>
      <c r="P21" s="30">
        <v>53</v>
      </c>
      <c r="Q21" s="30">
        <v>159</v>
      </c>
      <c r="R21" s="30">
        <v>411311.15146886668</v>
      </c>
      <c r="S21" s="30">
        <v>403903.0105221066</v>
      </c>
      <c r="T21" s="30">
        <v>229914080785</v>
      </c>
      <c r="U21" s="30">
        <v>240831363140</v>
      </c>
      <c r="V21" s="64"/>
    </row>
    <row r="22" spans="1:22" x14ac:dyDescent="0.45">
      <c r="A22" s="63" t="s">
        <v>54</v>
      </c>
      <c r="B22" s="63">
        <v>10764</v>
      </c>
      <c r="C22" s="63" t="s">
        <v>22</v>
      </c>
      <c r="D22" s="20">
        <f t="shared" si="0"/>
        <v>1.4683738726980406</v>
      </c>
      <c r="E22" s="20">
        <f t="shared" si="1"/>
        <v>0.54075878161056834</v>
      </c>
      <c r="F22" s="20">
        <f t="shared" si="2"/>
        <v>0.10926948915940987</v>
      </c>
      <c r="G22" s="47">
        <f t="shared" si="3"/>
        <v>1649149.946156</v>
      </c>
      <c r="H22" s="47">
        <f t="shared" si="4"/>
        <v>1700359.2064120001</v>
      </c>
      <c r="I22" s="20">
        <f t="shared" si="5"/>
        <v>5.0875732492112705E-2</v>
      </c>
      <c r="J22" s="20">
        <f t="shared" si="6"/>
        <v>5.6984223856672442E-2</v>
      </c>
      <c r="K22" s="20">
        <f t="shared" si="7"/>
        <v>0</v>
      </c>
      <c r="L22" s="45">
        <v>4826560.8992419997</v>
      </c>
      <c r="M22" s="30">
        <v>181707.00378</v>
      </c>
      <c r="N22" s="30">
        <v>888740</v>
      </c>
      <c r="O22" s="30">
        <v>179585</v>
      </c>
      <c r="P22" s="30">
        <v>101762</v>
      </c>
      <c r="Q22" s="30">
        <v>0</v>
      </c>
      <c r="R22" s="30">
        <v>1785792.507342967</v>
      </c>
      <c r="S22" s="30">
        <v>1643505.4412857099</v>
      </c>
      <c r="T22" s="30">
        <v>1649149946156</v>
      </c>
      <c r="U22" s="30">
        <v>1700359206412</v>
      </c>
      <c r="V22" s="64"/>
    </row>
    <row r="23" spans="1:22" x14ac:dyDescent="0.45">
      <c r="A23" s="63" t="s">
        <v>59</v>
      </c>
      <c r="B23" s="63">
        <v>10765</v>
      </c>
      <c r="C23" s="63" t="s">
        <v>19</v>
      </c>
      <c r="D23" s="20">
        <f t="shared" si="0"/>
        <v>3.0876704341189425E-2</v>
      </c>
      <c r="E23" s="20">
        <f t="shared" si="1"/>
        <v>1.3259059632108452</v>
      </c>
      <c r="F23" s="20">
        <f t="shared" si="2"/>
        <v>0.98414682944250231</v>
      </c>
      <c r="G23" s="47">
        <f t="shared" si="3"/>
        <v>12244833.100679999</v>
      </c>
      <c r="H23" s="47">
        <f t="shared" si="4"/>
        <v>12433253.621266</v>
      </c>
      <c r="I23" s="20">
        <f t="shared" si="5"/>
        <v>6.2433129621338912E-7</v>
      </c>
      <c r="J23" s="20">
        <f t="shared" si="6"/>
        <v>0.1707886592682466</v>
      </c>
      <c r="K23" s="20">
        <f t="shared" si="7"/>
        <v>0.11774027538583627</v>
      </c>
      <c r="L23" s="45">
        <v>9338158.1661639996</v>
      </c>
      <c r="M23" s="30">
        <v>206.15</v>
      </c>
      <c r="N23" s="30">
        <v>200499371</v>
      </c>
      <c r="O23" s="30">
        <v>148819619</v>
      </c>
      <c r="P23" s="30">
        <v>28196634</v>
      </c>
      <c r="Q23" s="30">
        <v>19438524</v>
      </c>
      <c r="R23" s="30">
        <v>165096641.19860199</v>
      </c>
      <c r="S23" s="30">
        <v>151216886.08629981</v>
      </c>
      <c r="T23" s="30">
        <v>12244833100680</v>
      </c>
      <c r="U23" s="30">
        <v>12433253621266</v>
      </c>
      <c r="V23" s="64"/>
    </row>
    <row r="24" spans="1:22" x14ac:dyDescent="0.45">
      <c r="A24" s="63" t="s">
        <v>57</v>
      </c>
      <c r="B24" s="63">
        <v>10771</v>
      </c>
      <c r="C24" s="63" t="s">
        <v>22</v>
      </c>
      <c r="D24" s="20">
        <f t="shared" si="0"/>
        <v>0.22331557810950514</v>
      </c>
      <c r="E24" s="20">
        <f t="shared" si="1"/>
        <v>0.64971447205193122</v>
      </c>
      <c r="F24" s="20">
        <f t="shared" si="2"/>
        <v>0.92565060192552429</v>
      </c>
      <c r="G24" s="47">
        <f t="shared" si="3"/>
        <v>587632.11190000002</v>
      </c>
      <c r="H24" s="47">
        <f t="shared" si="4"/>
        <v>574960.84009099996</v>
      </c>
      <c r="I24" s="20">
        <f t="shared" si="5"/>
        <v>1.2627036483811221E-2</v>
      </c>
      <c r="J24" s="20">
        <f t="shared" si="6"/>
        <v>6.3940283538733156E-2</v>
      </c>
      <c r="K24" s="20">
        <f t="shared" si="7"/>
        <v>5.2716383014889221E-4</v>
      </c>
      <c r="L24" s="45">
        <v>420136.02705600002</v>
      </c>
      <c r="M24" s="30">
        <v>17772.958869999999</v>
      </c>
      <c r="N24" s="30">
        <v>611172</v>
      </c>
      <c r="O24" s="30">
        <v>870739</v>
      </c>
      <c r="P24" s="30">
        <v>44999</v>
      </c>
      <c r="Q24" s="30">
        <v>371</v>
      </c>
      <c r="R24" s="30">
        <v>703766.03777086665</v>
      </c>
      <c r="S24" s="30">
        <v>940677.83047804644</v>
      </c>
      <c r="T24" s="30">
        <v>587632111900</v>
      </c>
      <c r="U24" s="30">
        <v>574960840091</v>
      </c>
      <c r="V24" s="64"/>
    </row>
    <row r="25" spans="1:22" x14ac:dyDescent="0.45">
      <c r="A25" s="63" t="s">
        <v>60</v>
      </c>
      <c r="B25" s="63">
        <v>10763</v>
      </c>
      <c r="C25" s="63" t="s">
        <v>32</v>
      </c>
      <c r="D25" s="20">
        <f t="shared" si="0"/>
        <v>4.1883310611228861</v>
      </c>
      <c r="E25" s="20">
        <f t="shared" si="1"/>
        <v>0</v>
      </c>
      <c r="F25" s="20">
        <f t="shared" si="2"/>
        <v>0.38324346508361334</v>
      </c>
      <c r="G25" s="47">
        <f t="shared" si="3"/>
        <v>107346.002457</v>
      </c>
      <c r="H25" s="47">
        <f t="shared" si="4"/>
        <v>97283.144807999997</v>
      </c>
      <c r="I25" s="20">
        <f t="shared" si="5"/>
        <v>1.0501574630737007</v>
      </c>
      <c r="J25" s="20">
        <f t="shared" si="6"/>
        <v>0</v>
      </c>
      <c r="K25" s="20">
        <f t="shared" si="7"/>
        <v>8.2622190782652462E-3</v>
      </c>
      <c r="L25" s="45">
        <v>1083793.5390260001</v>
      </c>
      <c r="M25" s="30">
        <v>209975.082065</v>
      </c>
      <c r="N25" s="30">
        <v>0</v>
      </c>
      <c r="O25" s="30">
        <v>49585</v>
      </c>
      <c r="P25" s="30">
        <v>0</v>
      </c>
      <c r="Q25" s="30">
        <v>826</v>
      </c>
      <c r="R25" s="30">
        <v>99973.141861233336</v>
      </c>
      <c r="S25" s="30">
        <v>129382.506207071</v>
      </c>
      <c r="T25" s="30">
        <v>107346002457</v>
      </c>
      <c r="U25" s="30">
        <v>97283144808</v>
      </c>
      <c r="V25" s="64"/>
    </row>
    <row r="26" spans="1:22" x14ac:dyDescent="0.45">
      <c r="A26" s="63" t="s">
        <v>62</v>
      </c>
      <c r="B26" s="63">
        <v>10778</v>
      </c>
      <c r="C26" s="63" t="s">
        <v>19</v>
      </c>
      <c r="D26" s="20">
        <f t="shared" si="0"/>
        <v>3.6755484261753603E-2</v>
      </c>
      <c r="E26" s="20">
        <f t="shared" si="1"/>
        <v>0.92769499289968294</v>
      </c>
      <c r="F26" s="20">
        <f t="shared" si="2"/>
        <v>0.87147394031770498</v>
      </c>
      <c r="G26" s="47">
        <f t="shared" si="3"/>
        <v>479981.69757800002</v>
      </c>
      <c r="H26" s="47">
        <f t="shared" si="4"/>
        <v>454490.92281299998</v>
      </c>
      <c r="I26" s="20">
        <f t="shared" si="5"/>
        <v>1.8113676355633766E-6</v>
      </c>
      <c r="J26" s="20">
        <f t="shared" si="6"/>
        <v>9.7546651247837554E-3</v>
      </c>
      <c r="K26" s="20">
        <f t="shared" si="7"/>
        <v>4.2152338681829257E-2</v>
      </c>
      <c r="L26" s="45">
        <v>240790.33205</v>
      </c>
      <c r="M26" s="30">
        <v>11.904</v>
      </c>
      <c r="N26" s="30">
        <v>3038730</v>
      </c>
      <c r="O26" s="30">
        <v>2854574</v>
      </c>
      <c r="P26" s="30">
        <v>32053</v>
      </c>
      <c r="Q26" s="30">
        <v>138509</v>
      </c>
      <c r="R26" s="30">
        <v>3285914.9535090332</v>
      </c>
      <c r="S26" s="30">
        <v>3275570.1208453062</v>
      </c>
      <c r="T26" s="30">
        <v>479981697578</v>
      </c>
      <c r="U26" s="30">
        <v>454490922813</v>
      </c>
      <c r="V26" s="64"/>
    </row>
    <row r="27" spans="1:22" x14ac:dyDescent="0.45">
      <c r="A27" s="63" t="s">
        <v>64</v>
      </c>
      <c r="B27" s="63">
        <v>10781</v>
      </c>
      <c r="C27" s="63" t="s">
        <v>22</v>
      </c>
      <c r="D27" s="20">
        <f t="shared" si="0"/>
        <v>0.35861787195892103</v>
      </c>
      <c r="E27" s="20">
        <f t="shared" si="1"/>
        <v>5.0449725737042948E-2</v>
      </c>
      <c r="F27" s="20">
        <f t="shared" si="2"/>
        <v>0.34571697762088688</v>
      </c>
      <c r="G27" s="47">
        <f t="shared" si="3"/>
        <v>4164966.0060430001</v>
      </c>
      <c r="H27" s="47">
        <f t="shared" si="4"/>
        <v>4010454.8158749999</v>
      </c>
      <c r="I27" s="20">
        <f t="shared" si="5"/>
        <v>2.7969855647080745E-2</v>
      </c>
      <c r="J27" s="20">
        <f t="shared" si="6"/>
        <v>6.0670115977450728E-4</v>
      </c>
      <c r="K27" s="20">
        <f t="shared" si="7"/>
        <v>3.1852529728398332E-2</v>
      </c>
      <c r="L27" s="45">
        <v>3733029.7521949997</v>
      </c>
      <c r="M27" s="30">
        <v>233458.180712</v>
      </c>
      <c r="N27" s="30">
        <v>262578</v>
      </c>
      <c r="O27" s="30">
        <v>1799369</v>
      </c>
      <c r="P27" s="30">
        <v>2532</v>
      </c>
      <c r="Q27" s="30">
        <v>132933</v>
      </c>
      <c r="R27" s="30">
        <v>4173389.0881980001</v>
      </c>
      <c r="S27" s="30">
        <v>5204745.8368480457</v>
      </c>
      <c r="T27" s="30">
        <v>4164966006043</v>
      </c>
      <c r="U27" s="30">
        <v>4010454815875</v>
      </c>
      <c r="V27" s="64"/>
    </row>
    <row r="28" spans="1:22" x14ac:dyDescent="0.45">
      <c r="A28" s="63" t="s">
        <v>66</v>
      </c>
      <c r="B28" s="63">
        <v>10784</v>
      </c>
      <c r="C28" s="63" t="s">
        <v>19</v>
      </c>
      <c r="D28" s="20">
        <f t="shared" si="0"/>
        <v>5.9937412059827784E-2</v>
      </c>
      <c r="E28" s="20">
        <f t="shared" si="1"/>
        <v>1.2446230497013329</v>
      </c>
      <c r="F28" s="20">
        <f t="shared" si="2"/>
        <v>1.2754153953622653</v>
      </c>
      <c r="G28" s="47">
        <f t="shared" si="3"/>
        <v>3102376.2509550001</v>
      </c>
      <c r="H28" s="47">
        <f t="shared" si="4"/>
        <v>2540118.0585070001</v>
      </c>
      <c r="I28" s="20">
        <f t="shared" si="5"/>
        <v>2.2310014688250186E-3</v>
      </c>
      <c r="J28" s="20">
        <f t="shared" si="6"/>
        <v>6.2491176689311326E-2</v>
      </c>
      <c r="K28" s="20">
        <f t="shared" si="7"/>
        <v>9.2234790234438188E-2</v>
      </c>
      <c r="L28" s="45">
        <v>2475633.3682380002</v>
      </c>
      <c r="M28" s="30">
        <v>79895.55287</v>
      </c>
      <c r="N28" s="30">
        <v>25703732</v>
      </c>
      <c r="O28" s="30">
        <v>26339650</v>
      </c>
      <c r="P28" s="30">
        <v>1118952</v>
      </c>
      <c r="Q28" s="30">
        <v>1651534</v>
      </c>
      <c r="R28" s="30">
        <v>17905759.80931063</v>
      </c>
      <c r="S28" s="30">
        <v>20651820.650572091</v>
      </c>
      <c r="T28" s="30">
        <v>3102376250955</v>
      </c>
      <c r="U28" s="30">
        <v>2540118058507</v>
      </c>
      <c r="V28" s="64"/>
    </row>
    <row r="29" spans="1:22" x14ac:dyDescent="0.45">
      <c r="A29" s="63" t="s">
        <v>68</v>
      </c>
      <c r="B29" s="63">
        <v>10789</v>
      </c>
      <c r="C29" s="63" t="s">
        <v>22</v>
      </c>
      <c r="D29" s="20">
        <f t="shared" si="0"/>
        <v>1.4384182116780435</v>
      </c>
      <c r="E29" s="20">
        <f t="shared" si="1"/>
        <v>0.42029372600094017</v>
      </c>
      <c r="F29" s="20">
        <f t="shared" si="2"/>
        <v>0.42458264918627436</v>
      </c>
      <c r="G29" s="47">
        <f t="shared" si="3"/>
        <v>1185457.542872</v>
      </c>
      <c r="H29" s="47">
        <f t="shared" si="4"/>
        <v>1205822.5717430001</v>
      </c>
      <c r="I29" s="20">
        <f t="shared" si="5"/>
        <v>0.11741051375345916</v>
      </c>
      <c r="J29" s="20">
        <f t="shared" si="6"/>
        <v>1.9954851968519631E-3</v>
      </c>
      <c r="K29" s="20">
        <f t="shared" si="7"/>
        <v>1.522374496519335E-2</v>
      </c>
      <c r="L29" s="45">
        <v>4160051.072648</v>
      </c>
      <c r="M29" s="30">
        <v>366443.55007500004</v>
      </c>
      <c r="N29" s="30">
        <v>607766</v>
      </c>
      <c r="O29" s="30">
        <v>613968</v>
      </c>
      <c r="P29" s="30">
        <v>3114</v>
      </c>
      <c r="Q29" s="30">
        <v>23757</v>
      </c>
      <c r="R29" s="30">
        <v>1560522.726459</v>
      </c>
      <c r="S29" s="30">
        <v>1446050.6127056498</v>
      </c>
      <c r="T29" s="30">
        <v>1185457542872</v>
      </c>
      <c r="U29" s="30">
        <v>1205822571743</v>
      </c>
      <c r="V29" s="64"/>
    </row>
    <row r="30" spans="1:22" x14ac:dyDescent="0.45">
      <c r="A30" s="63" t="s">
        <v>70</v>
      </c>
      <c r="B30" s="63">
        <v>10787</v>
      </c>
      <c r="C30" s="63" t="s">
        <v>22</v>
      </c>
      <c r="D30" s="20">
        <f t="shared" si="0"/>
        <v>0.94866862331505253</v>
      </c>
      <c r="E30" s="20">
        <f t="shared" si="1"/>
        <v>0.13000619260283583</v>
      </c>
      <c r="F30" s="20">
        <f t="shared" si="2"/>
        <v>0.7556224706921969</v>
      </c>
      <c r="G30" s="47">
        <f t="shared" si="3"/>
        <v>6089050.1685319999</v>
      </c>
      <c r="H30" s="47">
        <f t="shared" si="4"/>
        <v>4868764.0992090004</v>
      </c>
      <c r="I30" s="20">
        <f t="shared" si="5"/>
        <v>0.12237087109675865</v>
      </c>
      <c r="J30" s="20">
        <f t="shared" si="6"/>
        <v>4.577193269407092E-2</v>
      </c>
      <c r="K30" s="20">
        <f t="shared" si="7"/>
        <v>0.26021354174939598</v>
      </c>
      <c r="L30" s="45">
        <v>14741447.647544999</v>
      </c>
      <c r="M30" s="30">
        <v>1324720.364671</v>
      </c>
      <c r="N30" s="30">
        <v>1010089</v>
      </c>
      <c r="O30" s="30">
        <v>5870843</v>
      </c>
      <c r="P30" s="30">
        <v>247751</v>
      </c>
      <c r="Q30" s="30">
        <v>1408465</v>
      </c>
      <c r="R30" s="30">
        <v>5412727.5257505672</v>
      </c>
      <c r="S30" s="30">
        <v>7769545.2791682398</v>
      </c>
      <c r="T30" s="30">
        <v>6089050168532</v>
      </c>
      <c r="U30" s="30">
        <v>4868764099209</v>
      </c>
      <c r="V30" s="64"/>
    </row>
    <row r="31" spans="1:22" x14ac:dyDescent="0.45">
      <c r="A31" s="63" t="s">
        <v>72</v>
      </c>
      <c r="B31" s="63">
        <v>10801</v>
      </c>
      <c r="C31" s="63" t="s">
        <v>22</v>
      </c>
      <c r="D31" s="20">
        <f t="shared" si="0"/>
        <v>0.30146217566659772</v>
      </c>
      <c r="E31" s="20">
        <f t="shared" si="1"/>
        <v>0.32260641642765858</v>
      </c>
      <c r="F31" s="20">
        <f t="shared" si="2"/>
        <v>0.41861994324067492</v>
      </c>
      <c r="G31" s="47">
        <f t="shared" si="3"/>
        <v>1106480.024528</v>
      </c>
      <c r="H31" s="47">
        <f t="shared" si="4"/>
        <v>1094361.2510899999</v>
      </c>
      <c r="I31" s="20">
        <f t="shared" si="5"/>
        <v>1.8045198432573534E-3</v>
      </c>
      <c r="J31" s="20">
        <f t="shared" si="6"/>
        <v>3.6117603702388569E-4</v>
      </c>
      <c r="K31" s="20">
        <f t="shared" si="7"/>
        <v>2.6723511644516701E-3</v>
      </c>
      <c r="L31" s="45">
        <v>748713.98641000001</v>
      </c>
      <c r="M31" s="30">
        <v>4106.9040000000005</v>
      </c>
      <c r="N31" s="30">
        <v>400614</v>
      </c>
      <c r="O31" s="30">
        <v>519844</v>
      </c>
      <c r="P31" s="30">
        <v>411</v>
      </c>
      <c r="Q31" s="30">
        <v>3041</v>
      </c>
      <c r="R31" s="30">
        <v>1137949.2487560001</v>
      </c>
      <c r="S31" s="30">
        <v>1241804.1911135821</v>
      </c>
      <c r="T31" s="30">
        <v>1106480024528</v>
      </c>
      <c r="U31" s="30">
        <v>1094361251090</v>
      </c>
      <c r="V31" s="64"/>
    </row>
    <row r="32" spans="1:22" x14ac:dyDescent="0.45">
      <c r="A32" s="63" t="s">
        <v>74</v>
      </c>
      <c r="B32" s="63">
        <v>10825</v>
      </c>
      <c r="C32" s="63" t="s">
        <v>22</v>
      </c>
      <c r="D32" s="20">
        <f t="shared" si="0"/>
        <v>2.5157055409436548</v>
      </c>
      <c r="E32" s="20">
        <f t="shared" si="1"/>
        <v>0.31055363940532699</v>
      </c>
      <c r="F32" s="20">
        <f t="shared" si="2"/>
        <v>3.2088544903405333E-2</v>
      </c>
      <c r="G32" s="47">
        <f t="shared" si="3"/>
        <v>381882.26974299998</v>
      </c>
      <c r="H32" s="47">
        <f t="shared" si="4"/>
        <v>297825.17179200001</v>
      </c>
      <c r="I32" s="20">
        <f t="shared" si="5"/>
        <v>0.17123710463620592</v>
      </c>
      <c r="J32" s="20">
        <f t="shared" si="6"/>
        <v>0</v>
      </c>
      <c r="K32" s="20">
        <f t="shared" si="7"/>
        <v>6.9333232435580964E-5</v>
      </c>
      <c r="L32" s="45">
        <v>1620190.9705050001</v>
      </c>
      <c r="M32" s="30">
        <v>123488.47632</v>
      </c>
      <c r="N32" s="30">
        <v>100003</v>
      </c>
      <c r="O32" s="30">
        <v>10333</v>
      </c>
      <c r="P32" s="30">
        <v>0</v>
      </c>
      <c r="Q32" s="30">
        <v>25</v>
      </c>
      <c r="R32" s="30">
        <v>360577.44780943327</v>
      </c>
      <c r="S32" s="30">
        <v>322015.22478208196</v>
      </c>
      <c r="T32" s="30">
        <v>381882269743</v>
      </c>
      <c r="U32" s="30">
        <v>297825171792</v>
      </c>
      <c r="V32" s="64"/>
    </row>
    <row r="33" spans="1:22" x14ac:dyDescent="0.45">
      <c r="A33" s="63" t="s">
        <v>76</v>
      </c>
      <c r="B33" s="63">
        <v>10830</v>
      </c>
      <c r="C33" s="63" t="s">
        <v>22</v>
      </c>
      <c r="D33" s="20">
        <f t="shared" si="0"/>
        <v>0.96935140539319486</v>
      </c>
      <c r="E33" s="20">
        <f t="shared" si="1"/>
        <v>0.17989257363050709</v>
      </c>
      <c r="F33" s="20">
        <f t="shared" si="2"/>
        <v>0.48353669393920257</v>
      </c>
      <c r="G33" s="47">
        <f t="shared" si="3"/>
        <v>1378416.8103380001</v>
      </c>
      <c r="H33" s="47">
        <f t="shared" si="4"/>
        <v>1232199.5142300001</v>
      </c>
      <c r="I33" s="20">
        <f t="shared" si="5"/>
        <v>0.15478740197644833</v>
      </c>
      <c r="J33" s="20">
        <f t="shared" si="6"/>
        <v>2.5259559768649477E-3</v>
      </c>
      <c r="K33" s="20">
        <f t="shared" si="7"/>
        <v>4.2418444070435102E-2</v>
      </c>
      <c r="L33" s="45">
        <v>3369807.1919069998</v>
      </c>
      <c r="M33" s="30">
        <v>435814.40568999999</v>
      </c>
      <c r="N33" s="30">
        <v>312685</v>
      </c>
      <c r="O33" s="30">
        <v>840472</v>
      </c>
      <c r="P33" s="30">
        <v>3556</v>
      </c>
      <c r="Q33" s="30">
        <v>59716</v>
      </c>
      <c r="R33" s="30">
        <v>1407783.8381069</v>
      </c>
      <c r="S33" s="30">
        <v>1738176.2553591779</v>
      </c>
      <c r="T33" s="30">
        <v>1378416810338</v>
      </c>
      <c r="U33" s="30">
        <v>1232199514230</v>
      </c>
      <c r="V33" s="64"/>
    </row>
    <row r="34" spans="1:22" x14ac:dyDescent="0.45">
      <c r="A34" s="63" t="s">
        <v>78</v>
      </c>
      <c r="B34" s="63">
        <v>10835</v>
      </c>
      <c r="C34" s="63" t="s">
        <v>22</v>
      </c>
      <c r="D34" s="20">
        <f t="shared" si="0"/>
        <v>0.66275625436727215</v>
      </c>
      <c r="E34" s="20">
        <f t="shared" si="1"/>
        <v>0.69537499173432205</v>
      </c>
      <c r="F34" s="20">
        <f t="shared" si="2"/>
        <v>0.54813656300388292</v>
      </c>
      <c r="G34" s="47">
        <f t="shared" si="3"/>
        <v>2417628.3478600001</v>
      </c>
      <c r="H34" s="47">
        <f t="shared" si="4"/>
        <v>2345127.91206</v>
      </c>
      <c r="I34" s="20">
        <f t="shared" si="5"/>
        <v>4.9038535101136017E-2</v>
      </c>
      <c r="J34" s="20">
        <f t="shared" si="6"/>
        <v>3.5400246782135082E-2</v>
      </c>
      <c r="K34" s="20">
        <f t="shared" si="7"/>
        <v>6.0199614272995784E-2</v>
      </c>
      <c r="L34" s="45">
        <v>3257019.9246389996</v>
      </c>
      <c r="M34" s="30">
        <v>244237.90754800002</v>
      </c>
      <c r="N34" s="30">
        <v>1708660</v>
      </c>
      <c r="O34" s="30">
        <v>1346869</v>
      </c>
      <c r="P34" s="30">
        <v>88156</v>
      </c>
      <c r="Q34" s="30">
        <v>149913</v>
      </c>
      <c r="R34" s="30">
        <v>2490265.1256230334</v>
      </c>
      <c r="S34" s="30">
        <v>2457177.8109800331</v>
      </c>
      <c r="T34" s="30">
        <v>2417628347860</v>
      </c>
      <c r="U34" s="30">
        <v>2345127912060</v>
      </c>
      <c r="V34" s="64"/>
    </row>
    <row r="35" spans="1:22" x14ac:dyDescent="0.45">
      <c r="A35" s="63" t="s">
        <v>80</v>
      </c>
      <c r="B35" s="63">
        <v>10837</v>
      </c>
      <c r="C35" s="63" t="s">
        <v>19</v>
      </c>
      <c r="D35" s="20">
        <f t="shared" ref="D35:D65" si="8">(L35/2)/S35</f>
        <v>5.7790953044105815E-2</v>
      </c>
      <c r="E35" s="20">
        <f t="shared" ref="E35:E65" si="9">(N35)/S35</f>
        <v>4.0056164103030043E-3</v>
      </c>
      <c r="F35" s="20">
        <f t="shared" ref="F35:F65" si="10">(O35)/S35</f>
        <v>0.85277189661226882</v>
      </c>
      <c r="G35" s="47">
        <f t="shared" si="3"/>
        <v>2976937.3742880002</v>
      </c>
      <c r="H35" s="47">
        <f t="shared" si="4"/>
        <v>3018173.2218360002</v>
      </c>
      <c r="I35" s="20">
        <f t="shared" ref="I35:I65" si="11">(M35/2)/R35</f>
        <v>1.2023337940158339E-3</v>
      </c>
      <c r="J35" s="20">
        <f t="shared" ref="J35:J65" si="12">(P35)/R35</f>
        <v>3.2717160820538169E-4</v>
      </c>
      <c r="K35" s="20">
        <f t="shared" ref="K35:K65" si="13">(Q35)/R35</f>
        <v>2.4873337944991442E-2</v>
      </c>
      <c r="L35" s="45">
        <v>2272155.0644740001</v>
      </c>
      <c r="M35" s="30">
        <v>33044.999029999999</v>
      </c>
      <c r="N35" s="30">
        <v>78744</v>
      </c>
      <c r="O35" s="30">
        <v>16764129</v>
      </c>
      <c r="P35" s="30">
        <v>4496</v>
      </c>
      <c r="Q35" s="30">
        <v>341810</v>
      </c>
      <c r="R35" s="30">
        <v>13742023.718566801</v>
      </c>
      <c r="S35" s="30">
        <v>19658397.593304101</v>
      </c>
      <c r="T35" s="30">
        <v>2976937374288</v>
      </c>
      <c r="U35" s="30">
        <v>3018173221836</v>
      </c>
      <c r="V35" s="64"/>
    </row>
    <row r="36" spans="1:22" x14ac:dyDescent="0.45">
      <c r="A36" s="63" t="s">
        <v>82</v>
      </c>
      <c r="B36" s="63">
        <v>10845</v>
      </c>
      <c r="C36" s="63" t="s">
        <v>19</v>
      </c>
      <c r="D36" s="20">
        <f t="shared" si="8"/>
        <v>0.32594417183953694</v>
      </c>
      <c r="E36" s="20">
        <f t="shared" si="9"/>
        <v>1.0522543933935431</v>
      </c>
      <c r="F36" s="20">
        <f t="shared" si="10"/>
        <v>0.76554385723171114</v>
      </c>
      <c r="G36" s="47">
        <f t="shared" si="3"/>
        <v>3997963.7474409998</v>
      </c>
      <c r="H36" s="47">
        <f t="shared" si="4"/>
        <v>3928341.4525910001</v>
      </c>
      <c r="I36" s="20">
        <f t="shared" si="11"/>
        <v>2.3377664311413714E-2</v>
      </c>
      <c r="J36" s="20">
        <f t="shared" si="12"/>
        <v>5.134732892154234E-2</v>
      </c>
      <c r="K36" s="20">
        <f t="shared" si="13"/>
        <v>6.3149353063264912E-2</v>
      </c>
      <c r="L36" s="45">
        <v>17657248.710142002</v>
      </c>
      <c r="M36" s="30">
        <v>1399000.3990509999</v>
      </c>
      <c r="N36" s="30">
        <v>28501687</v>
      </c>
      <c r="O36" s="30">
        <v>20735757</v>
      </c>
      <c r="P36" s="30">
        <v>1536401</v>
      </c>
      <c r="Q36" s="30">
        <v>1889538</v>
      </c>
      <c r="R36" s="30">
        <v>29921731.709697872</v>
      </c>
      <c r="S36" s="30">
        <v>27086308.386018179</v>
      </c>
      <c r="T36" s="30">
        <v>3997963747441</v>
      </c>
      <c r="U36" s="30">
        <v>3928341452591</v>
      </c>
      <c r="V36" s="64"/>
    </row>
    <row r="37" spans="1:22" x14ac:dyDescent="0.45">
      <c r="A37" s="63" t="s">
        <v>84</v>
      </c>
      <c r="B37" s="63">
        <v>10843</v>
      </c>
      <c r="C37" s="63" t="s">
        <v>22</v>
      </c>
      <c r="D37" s="20">
        <f t="shared" si="8"/>
        <v>1.6351684545020655</v>
      </c>
      <c r="E37" s="20">
        <f t="shared" si="9"/>
        <v>0.67249695887441874</v>
      </c>
      <c r="F37" s="20">
        <f t="shared" si="10"/>
        <v>0.73653876897198944</v>
      </c>
      <c r="G37" s="47">
        <f t="shared" si="3"/>
        <v>1176185.29061</v>
      </c>
      <c r="H37" s="47">
        <f t="shared" si="4"/>
        <v>1172050.9286740001</v>
      </c>
      <c r="I37" s="20">
        <f t="shared" si="11"/>
        <v>5.1837969280714109E-2</v>
      </c>
      <c r="J37" s="20">
        <f t="shared" si="12"/>
        <v>2.8717432224939582E-2</v>
      </c>
      <c r="K37" s="20">
        <f t="shared" si="13"/>
        <v>5.018375701885785E-3</v>
      </c>
      <c r="L37" s="45">
        <v>4599125.986397</v>
      </c>
      <c r="M37" s="30">
        <v>152444.69447699998</v>
      </c>
      <c r="N37" s="30">
        <v>945743</v>
      </c>
      <c r="O37" s="30">
        <v>1035806</v>
      </c>
      <c r="P37" s="30">
        <v>42226</v>
      </c>
      <c r="Q37" s="30">
        <v>7379</v>
      </c>
      <c r="R37" s="30">
        <v>1470396.0879666999</v>
      </c>
      <c r="S37" s="30">
        <v>1406315.6532081908</v>
      </c>
      <c r="T37" s="30">
        <v>1176185290610</v>
      </c>
      <c r="U37" s="30">
        <v>1172050928674</v>
      </c>
      <c r="V37" s="64"/>
    </row>
    <row r="38" spans="1:22" x14ac:dyDescent="0.45">
      <c r="A38" s="63" t="s">
        <v>86</v>
      </c>
      <c r="B38" s="63">
        <v>10851</v>
      </c>
      <c r="C38" s="63" t="s">
        <v>22</v>
      </c>
      <c r="D38" s="20">
        <f t="shared" si="8"/>
        <v>0.16479992221628062</v>
      </c>
      <c r="E38" s="20">
        <f t="shared" si="9"/>
        <v>0.33589056219190794</v>
      </c>
      <c r="F38" s="20">
        <f t="shared" si="10"/>
        <v>0.37193226495608256</v>
      </c>
      <c r="G38" s="47">
        <f t="shared" si="3"/>
        <v>23386627.751766</v>
      </c>
      <c r="H38" s="47">
        <f t="shared" si="4"/>
        <v>22200718.735146001</v>
      </c>
      <c r="I38" s="20">
        <f t="shared" si="11"/>
        <v>1.8107004967190699E-2</v>
      </c>
      <c r="J38" s="20">
        <f t="shared" si="12"/>
        <v>7.4096058465456804E-3</v>
      </c>
      <c r="K38" s="20">
        <f t="shared" si="13"/>
        <v>2.4656623523899197E-2</v>
      </c>
      <c r="L38" s="45">
        <v>9484866.5526999999</v>
      </c>
      <c r="M38" s="30">
        <v>973739.49312300002</v>
      </c>
      <c r="N38" s="30">
        <v>9665894</v>
      </c>
      <c r="O38" s="30">
        <v>10703063</v>
      </c>
      <c r="P38" s="30">
        <v>199233</v>
      </c>
      <c r="Q38" s="30">
        <v>662979</v>
      </c>
      <c r="R38" s="30">
        <v>26888474.788828529</v>
      </c>
      <c r="S38" s="30">
        <v>28776914.531101</v>
      </c>
      <c r="T38" s="30">
        <v>23386627751766</v>
      </c>
      <c r="U38" s="30">
        <v>22200718735146</v>
      </c>
      <c r="V38" s="64"/>
    </row>
    <row r="39" spans="1:22" x14ac:dyDescent="0.45">
      <c r="A39" s="63" t="s">
        <v>88</v>
      </c>
      <c r="B39" s="63">
        <v>10855</v>
      </c>
      <c r="C39" s="63" t="s">
        <v>22</v>
      </c>
      <c r="D39" s="20">
        <f t="shared" si="8"/>
        <v>0.22909569983662165</v>
      </c>
      <c r="E39" s="20">
        <f t="shared" si="9"/>
        <v>3.154829536125809E-2</v>
      </c>
      <c r="F39" s="20">
        <f t="shared" si="10"/>
        <v>0.28149871769139484</v>
      </c>
      <c r="G39" s="47">
        <f t="shared" si="3"/>
        <v>5667751.2695909999</v>
      </c>
      <c r="H39" s="47">
        <f t="shared" si="4"/>
        <v>5775253.4082800001</v>
      </c>
      <c r="I39" s="20">
        <f t="shared" si="11"/>
        <v>2.1233530446023115E-2</v>
      </c>
      <c r="J39" s="20">
        <f t="shared" si="12"/>
        <v>7.1693520531381936E-4</v>
      </c>
      <c r="K39" s="20">
        <f t="shared" si="13"/>
        <v>1.5189043483277702E-2</v>
      </c>
      <c r="L39" s="45">
        <v>3070483.9565079999</v>
      </c>
      <c r="M39" s="30">
        <v>236522.03558299999</v>
      </c>
      <c r="N39" s="30">
        <v>211415</v>
      </c>
      <c r="O39" s="30">
        <v>1886411</v>
      </c>
      <c r="P39" s="30">
        <v>3993</v>
      </c>
      <c r="Q39" s="30">
        <v>84596</v>
      </c>
      <c r="R39" s="30">
        <v>5569540.9716309998</v>
      </c>
      <c r="S39" s="30">
        <v>6701312.9419227401</v>
      </c>
      <c r="T39" s="30">
        <v>5667751269591</v>
      </c>
      <c r="U39" s="30">
        <v>5775253408280</v>
      </c>
      <c r="V39" s="64"/>
    </row>
    <row r="40" spans="1:22" x14ac:dyDescent="0.45">
      <c r="A40" s="63" t="s">
        <v>90</v>
      </c>
      <c r="B40" s="63">
        <v>10864</v>
      </c>
      <c r="C40" s="63" t="s">
        <v>22</v>
      </c>
      <c r="D40" s="20">
        <f t="shared" si="8"/>
        <v>0.55991620788616214</v>
      </c>
      <c r="E40" s="20">
        <f t="shared" si="9"/>
        <v>2.3127500099196958E-2</v>
      </c>
      <c r="F40" s="20">
        <f t="shared" si="10"/>
        <v>0.54581154506644391</v>
      </c>
      <c r="G40" s="47">
        <f t="shared" si="3"/>
        <v>331367.66234099999</v>
      </c>
      <c r="H40" s="47">
        <f t="shared" si="4"/>
        <v>341749.64269399998</v>
      </c>
      <c r="I40" s="20">
        <f t="shared" si="11"/>
        <v>0</v>
      </c>
      <c r="J40" s="20">
        <f t="shared" si="12"/>
        <v>0</v>
      </c>
      <c r="K40" s="20">
        <f t="shared" si="13"/>
        <v>2.664828733560028E-2</v>
      </c>
      <c r="L40" s="45">
        <v>792731.433678</v>
      </c>
      <c r="M40" s="30">
        <v>0</v>
      </c>
      <c r="N40" s="30">
        <v>16372</v>
      </c>
      <c r="O40" s="30">
        <v>386381</v>
      </c>
      <c r="P40" s="30">
        <v>0</v>
      </c>
      <c r="Q40" s="30">
        <v>13996</v>
      </c>
      <c r="R40" s="30">
        <v>525211.98918859998</v>
      </c>
      <c r="S40" s="30">
        <v>707901.84541253012</v>
      </c>
      <c r="T40" s="30">
        <v>331367662341</v>
      </c>
      <c r="U40" s="30">
        <v>341749642694</v>
      </c>
      <c r="V40" s="64"/>
    </row>
    <row r="41" spans="1:22" x14ac:dyDescent="0.45">
      <c r="A41" s="63" t="s">
        <v>92</v>
      </c>
      <c r="B41" s="63">
        <v>10869</v>
      </c>
      <c r="C41" s="63" t="s">
        <v>22</v>
      </c>
      <c r="D41" s="20">
        <f t="shared" si="8"/>
        <v>0.98820235439871162</v>
      </c>
      <c r="E41" s="20">
        <f t="shared" si="9"/>
        <v>8.4609118865939581E-2</v>
      </c>
      <c r="F41" s="20">
        <f t="shared" si="10"/>
        <v>0.40810002898871917</v>
      </c>
      <c r="G41" s="47">
        <f t="shared" si="3"/>
        <v>620439.53151500004</v>
      </c>
      <c r="H41" s="47">
        <f t="shared" si="4"/>
        <v>565021.18677999999</v>
      </c>
      <c r="I41" s="20">
        <f t="shared" si="11"/>
        <v>5.5863011899335124E-2</v>
      </c>
      <c r="J41" s="20">
        <f t="shared" si="12"/>
        <v>0</v>
      </c>
      <c r="K41" s="20">
        <f t="shared" si="13"/>
        <v>2.9308217357961415E-2</v>
      </c>
      <c r="L41" s="45">
        <v>1558715.3627919999</v>
      </c>
      <c r="M41" s="30">
        <v>62552.843187999999</v>
      </c>
      <c r="N41" s="30">
        <v>66728</v>
      </c>
      <c r="O41" s="30">
        <v>321853</v>
      </c>
      <c r="P41" s="30">
        <v>0</v>
      </c>
      <c r="Q41" s="30">
        <v>16409</v>
      </c>
      <c r="R41" s="30">
        <v>559877.10885263328</v>
      </c>
      <c r="S41" s="30">
        <v>788662.03660303284</v>
      </c>
      <c r="T41" s="30">
        <v>620439531515</v>
      </c>
      <c r="U41" s="30">
        <v>565021186780</v>
      </c>
      <c r="V41" s="64"/>
    </row>
    <row r="42" spans="1:22" x14ac:dyDescent="0.45">
      <c r="A42" s="63" t="s">
        <v>94</v>
      </c>
      <c r="B42" s="63">
        <v>10872</v>
      </c>
      <c r="C42" s="63" t="s">
        <v>22</v>
      </c>
      <c r="D42" s="20">
        <f t="shared" si="8"/>
        <v>1.1718670434531642</v>
      </c>
      <c r="E42" s="20">
        <f t="shared" si="9"/>
        <v>6.6218752754797286E-2</v>
      </c>
      <c r="F42" s="20">
        <f t="shared" si="10"/>
        <v>0.42130938022568726</v>
      </c>
      <c r="G42" s="47">
        <f t="shared" si="3"/>
        <v>1738596.6440389999</v>
      </c>
      <c r="H42" s="47">
        <f t="shared" si="4"/>
        <v>1669243.142056</v>
      </c>
      <c r="I42" s="20">
        <f t="shared" si="11"/>
        <v>9.05183990752568E-2</v>
      </c>
      <c r="J42" s="20">
        <f t="shared" si="12"/>
        <v>5.9454389848939964E-4</v>
      </c>
      <c r="K42" s="20">
        <f t="shared" si="13"/>
        <v>1.7542180184192506E-2</v>
      </c>
      <c r="L42" s="45">
        <v>4981183.5278179999</v>
      </c>
      <c r="M42" s="30">
        <v>317590.30906</v>
      </c>
      <c r="N42" s="30">
        <v>140736</v>
      </c>
      <c r="O42" s="30">
        <v>895417</v>
      </c>
      <c r="P42" s="30">
        <v>1043</v>
      </c>
      <c r="Q42" s="30">
        <v>30774</v>
      </c>
      <c r="R42" s="30">
        <v>1754285.9369174</v>
      </c>
      <c r="S42" s="30">
        <v>2125319.4019092158</v>
      </c>
      <c r="T42" s="30">
        <v>1738596644039</v>
      </c>
      <c r="U42" s="30">
        <v>1669243142056</v>
      </c>
      <c r="V42" s="64"/>
    </row>
    <row r="43" spans="1:22" x14ac:dyDescent="0.45">
      <c r="A43" s="63" t="s">
        <v>96</v>
      </c>
      <c r="B43" s="63">
        <v>10883</v>
      </c>
      <c r="C43" s="63" t="s">
        <v>19</v>
      </c>
      <c r="D43" s="20">
        <f t="shared" si="8"/>
        <v>8.3008309656115359E-2</v>
      </c>
      <c r="E43" s="20">
        <f t="shared" si="9"/>
        <v>1.9797787666563391</v>
      </c>
      <c r="F43" s="20">
        <f t="shared" si="10"/>
        <v>1.6901679663917777</v>
      </c>
      <c r="G43" s="47">
        <f t="shared" si="3"/>
        <v>18291765.273262002</v>
      </c>
      <c r="H43" s="47">
        <f t="shared" si="4"/>
        <v>18492000.307326</v>
      </c>
      <c r="I43" s="20">
        <f t="shared" si="11"/>
        <v>1.1762929162961722E-3</v>
      </c>
      <c r="J43" s="20">
        <f t="shared" si="12"/>
        <v>0.25891222190218705</v>
      </c>
      <c r="K43" s="20">
        <f t="shared" si="13"/>
        <v>0.16559552908373779</v>
      </c>
      <c r="L43" s="45">
        <v>21870763.543889001</v>
      </c>
      <c r="M43" s="30">
        <v>303410.82990999997</v>
      </c>
      <c r="N43" s="30">
        <v>260812884</v>
      </c>
      <c r="O43" s="30">
        <v>222660021</v>
      </c>
      <c r="P43" s="30">
        <v>33391671</v>
      </c>
      <c r="Q43" s="30">
        <v>21356703</v>
      </c>
      <c r="R43" s="30">
        <v>128969079.7702661</v>
      </c>
      <c r="S43" s="30">
        <v>131738398.4476652</v>
      </c>
      <c r="T43" s="30">
        <v>18291765273262</v>
      </c>
      <c r="U43" s="30">
        <v>18492000307326</v>
      </c>
      <c r="V43" s="64"/>
    </row>
    <row r="44" spans="1:22" x14ac:dyDescent="0.45">
      <c r="A44" s="63" t="s">
        <v>98</v>
      </c>
      <c r="B44" s="63">
        <v>10885</v>
      </c>
      <c r="C44" s="63" t="s">
        <v>32</v>
      </c>
      <c r="D44" s="20">
        <f t="shared" si="8"/>
        <v>0.4971063026261705</v>
      </c>
      <c r="E44" s="20">
        <f t="shared" si="9"/>
        <v>0.2069673699102455</v>
      </c>
      <c r="F44" s="20">
        <f t="shared" si="10"/>
        <v>0.74441124169656048</v>
      </c>
      <c r="G44" s="47">
        <f t="shared" si="3"/>
        <v>2698837.9309160002</v>
      </c>
      <c r="H44" s="47">
        <f t="shared" si="4"/>
        <v>1983348.318282</v>
      </c>
      <c r="I44" s="20">
        <f t="shared" si="11"/>
        <v>0.11778806435292324</v>
      </c>
      <c r="J44" s="20">
        <f t="shared" si="12"/>
        <v>3.6227328856398898E-4</v>
      </c>
      <c r="K44" s="20">
        <f t="shared" si="13"/>
        <v>0.24314686337724792</v>
      </c>
      <c r="L44" s="45">
        <v>4472764.6112280004</v>
      </c>
      <c r="M44" s="30">
        <v>708796.33799999999</v>
      </c>
      <c r="N44" s="30">
        <v>931105</v>
      </c>
      <c r="O44" s="30">
        <v>3348958</v>
      </c>
      <c r="P44" s="30">
        <v>1090</v>
      </c>
      <c r="Q44" s="30">
        <v>731575</v>
      </c>
      <c r="R44" s="30">
        <v>3008778.2743261</v>
      </c>
      <c r="S44" s="30">
        <v>4498800.9482064135</v>
      </c>
      <c r="T44" s="30">
        <v>2698837930916</v>
      </c>
      <c r="U44" s="30">
        <v>1983348318282</v>
      </c>
      <c r="V44" s="64"/>
    </row>
    <row r="45" spans="1:22" x14ac:dyDescent="0.45">
      <c r="A45" s="63" t="s">
        <v>100</v>
      </c>
      <c r="B45" s="63">
        <v>10897</v>
      </c>
      <c r="C45" s="63" t="s">
        <v>32</v>
      </c>
      <c r="D45" s="20">
        <f t="shared" si="8"/>
        <v>0.18656936676096023</v>
      </c>
      <c r="E45" s="20">
        <f t="shared" si="9"/>
        <v>0.10308931806799565</v>
      </c>
      <c r="F45" s="20">
        <f t="shared" si="10"/>
        <v>0.35118516326448362</v>
      </c>
      <c r="G45" s="47">
        <f t="shared" si="3"/>
        <v>520810.06789000001</v>
      </c>
      <c r="H45" s="47">
        <f t="shared" si="4"/>
        <v>418792.78477899998</v>
      </c>
      <c r="I45" s="20">
        <f t="shared" si="11"/>
        <v>7.909465697189863E-2</v>
      </c>
      <c r="J45" s="20">
        <f t="shared" si="12"/>
        <v>7.5873059152274484E-4</v>
      </c>
      <c r="K45" s="20">
        <f t="shared" si="13"/>
        <v>0.12409725863866501</v>
      </c>
      <c r="L45" s="45">
        <v>319325.47392600001</v>
      </c>
      <c r="M45" s="30">
        <v>105913.97313</v>
      </c>
      <c r="N45" s="30">
        <v>88222</v>
      </c>
      <c r="O45" s="30">
        <v>300538</v>
      </c>
      <c r="P45" s="30">
        <v>508</v>
      </c>
      <c r="Q45" s="30">
        <v>83088</v>
      </c>
      <c r="R45" s="30">
        <v>669539.3670373332</v>
      </c>
      <c r="S45" s="30">
        <v>855782.16689541528</v>
      </c>
      <c r="T45" s="30">
        <v>520810067890</v>
      </c>
      <c r="U45" s="30">
        <v>418792784779</v>
      </c>
      <c r="V45" s="64"/>
    </row>
    <row r="46" spans="1:22" x14ac:dyDescent="0.45">
      <c r="A46" s="63" t="s">
        <v>102</v>
      </c>
      <c r="B46" s="63">
        <v>10895</v>
      </c>
      <c r="C46" s="63" t="s">
        <v>19</v>
      </c>
      <c r="D46" s="20">
        <f t="shared" si="8"/>
        <v>6.8474204243321277E-2</v>
      </c>
      <c r="E46" s="20">
        <f t="shared" si="9"/>
        <v>0.18962091528906855</v>
      </c>
      <c r="F46" s="20">
        <f t="shared" si="10"/>
        <v>1.0140190486393006</v>
      </c>
      <c r="G46" s="47">
        <f t="shared" si="3"/>
        <v>178515.571532</v>
      </c>
      <c r="H46" s="47">
        <f t="shared" si="4"/>
        <v>177971.417522</v>
      </c>
      <c r="I46" s="20">
        <f t="shared" si="11"/>
        <v>0</v>
      </c>
      <c r="J46" s="20">
        <f t="shared" si="12"/>
        <v>2.8629032961068447E-3</v>
      </c>
      <c r="K46" s="20">
        <f t="shared" si="13"/>
        <v>4.9069865821354627E-2</v>
      </c>
      <c r="L46" s="45">
        <v>327546.48300599999</v>
      </c>
      <c r="M46" s="30">
        <v>0</v>
      </c>
      <c r="N46" s="30">
        <v>453526</v>
      </c>
      <c r="O46" s="30">
        <v>2425281</v>
      </c>
      <c r="P46" s="30">
        <v>4246</v>
      </c>
      <c r="Q46" s="30">
        <v>72776</v>
      </c>
      <c r="R46" s="30">
        <v>1483109.822736233</v>
      </c>
      <c r="S46" s="30">
        <v>2391750.9274154701</v>
      </c>
      <c r="T46" s="30">
        <v>178515571532</v>
      </c>
      <c r="U46" s="30">
        <v>177971417522</v>
      </c>
      <c r="V46" s="64"/>
    </row>
    <row r="47" spans="1:22" x14ac:dyDescent="0.45">
      <c r="A47" s="63" t="s">
        <v>104</v>
      </c>
      <c r="B47" s="63">
        <v>10896</v>
      </c>
      <c r="C47" s="63" t="s">
        <v>22</v>
      </c>
      <c r="D47" s="20">
        <f t="shared" si="8"/>
        <v>1.589126068771523</v>
      </c>
      <c r="E47" s="20">
        <f t="shared" si="9"/>
        <v>9.2137871706269039E-2</v>
      </c>
      <c r="F47" s="20">
        <f t="shared" si="10"/>
        <v>0.30313735547381726</v>
      </c>
      <c r="G47" s="47">
        <f t="shared" si="3"/>
        <v>2128656.826411</v>
      </c>
      <c r="H47" s="47">
        <f t="shared" si="4"/>
        <v>2107067.6957640001</v>
      </c>
      <c r="I47" s="20">
        <f t="shared" si="11"/>
        <v>0.10815421029178102</v>
      </c>
      <c r="J47" s="20">
        <f t="shared" si="12"/>
        <v>4.2789401565587219E-5</v>
      </c>
      <c r="K47" s="20">
        <f t="shared" si="13"/>
        <v>1.0279200496889532E-2</v>
      </c>
      <c r="L47" s="45">
        <v>9168782.77654</v>
      </c>
      <c r="M47" s="30">
        <v>510573.872959</v>
      </c>
      <c r="N47" s="30">
        <v>265804</v>
      </c>
      <c r="O47" s="30">
        <v>874506</v>
      </c>
      <c r="P47" s="30">
        <v>101</v>
      </c>
      <c r="Q47" s="30">
        <v>24263</v>
      </c>
      <c r="R47" s="30">
        <v>2360397.5822187671</v>
      </c>
      <c r="S47" s="30">
        <v>2884850.6599693331</v>
      </c>
      <c r="T47" s="30">
        <v>2128656826411</v>
      </c>
      <c r="U47" s="30">
        <v>2107067695764</v>
      </c>
      <c r="V47" s="64"/>
    </row>
    <row r="48" spans="1:22" x14ac:dyDescent="0.45">
      <c r="A48" s="63" t="s">
        <v>106</v>
      </c>
      <c r="B48" s="63">
        <v>10911</v>
      </c>
      <c r="C48" s="63" t="s">
        <v>19</v>
      </c>
      <c r="D48" s="20">
        <f t="shared" si="8"/>
        <v>6.2804847648356296E-2</v>
      </c>
      <c r="E48" s="20">
        <f t="shared" si="9"/>
        <v>0.66513901868421155</v>
      </c>
      <c r="F48" s="20">
        <f t="shared" si="10"/>
        <v>0.95869906671414562</v>
      </c>
      <c r="G48" s="47">
        <f t="shared" si="3"/>
        <v>3926025.7696810002</v>
      </c>
      <c r="H48" s="47">
        <f t="shared" si="4"/>
        <v>3970715.608331</v>
      </c>
      <c r="I48" s="20">
        <f t="shared" si="11"/>
        <v>0</v>
      </c>
      <c r="J48" s="20">
        <f t="shared" si="12"/>
        <v>6.3209353367021992E-2</v>
      </c>
      <c r="K48" s="20">
        <f t="shared" si="13"/>
        <v>0.10893007302370193</v>
      </c>
      <c r="L48" s="45">
        <v>9091445.2092320006</v>
      </c>
      <c r="M48" s="30">
        <v>0</v>
      </c>
      <c r="N48" s="30">
        <v>48141785</v>
      </c>
      <c r="O48" s="30">
        <v>69389230</v>
      </c>
      <c r="P48" s="30">
        <v>3718934</v>
      </c>
      <c r="Q48" s="30">
        <v>6408921</v>
      </c>
      <c r="R48" s="30">
        <v>58835185.014568865</v>
      </c>
      <c r="S48" s="30">
        <v>72378530.874996379</v>
      </c>
      <c r="T48" s="30">
        <v>3926025769681</v>
      </c>
      <c r="U48" s="30">
        <v>3970715608331</v>
      </c>
      <c r="V48" s="64"/>
    </row>
    <row r="49" spans="1:22" x14ac:dyDescent="0.45">
      <c r="A49" s="63" t="s">
        <v>108</v>
      </c>
      <c r="B49" s="63">
        <v>10919</v>
      </c>
      <c r="C49" s="63" t="s">
        <v>19</v>
      </c>
      <c r="D49" s="20">
        <f t="shared" si="8"/>
        <v>4.8217615208225567E-2</v>
      </c>
      <c r="E49" s="20">
        <f t="shared" si="9"/>
        <v>1.434180258325898</v>
      </c>
      <c r="F49" s="20">
        <f t="shared" si="10"/>
        <v>1.0845476950250057</v>
      </c>
      <c r="G49" s="47">
        <f t="shared" si="3"/>
        <v>73013903.462121993</v>
      </c>
      <c r="H49" s="47">
        <f t="shared" si="4"/>
        <v>72578885.670925006</v>
      </c>
      <c r="I49" s="20">
        <f t="shared" si="11"/>
        <v>3.0073944749633231E-3</v>
      </c>
      <c r="J49" s="20">
        <f t="shared" si="12"/>
        <v>9.2475458598450508E-2</v>
      </c>
      <c r="K49" s="20">
        <f t="shared" si="13"/>
        <v>9.2323481689138953E-2</v>
      </c>
      <c r="L49" s="45">
        <v>42545908.299692005</v>
      </c>
      <c r="M49" s="30">
        <v>2998075.8878950002</v>
      </c>
      <c r="N49" s="30">
        <v>632740768</v>
      </c>
      <c r="O49" s="30">
        <v>478487650</v>
      </c>
      <c r="P49" s="30">
        <v>46094459</v>
      </c>
      <c r="Q49" s="30">
        <v>46018706</v>
      </c>
      <c r="R49" s="30">
        <v>498450720.85722369</v>
      </c>
      <c r="S49" s="30">
        <v>441186360.1710645</v>
      </c>
      <c r="T49" s="30">
        <v>73013903462122</v>
      </c>
      <c r="U49" s="30">
        <v>72578885670925</v>
      </c>
      <c r="V49" s="64"/>
    </row>
    <row r="50" spans="1:22" x14ac:dyDescent="0.45">
      <c r="A50" s="63" t="s">
        <v>110</v>
      </c>
      <c r="B50" s="63">
        <v>10923</v>
      </c>
      <c r="C50" s="63" t="s">
        <v>19</v>
      </c>
      <c r="D50" s="20">
        <f t="shared" si="8"/>
        <v>7.0832842719977751E-2</v>
      </c>
      <c r="E50" s="20">
        <f t="shared" si="9"/>
        <v>0.64264701284237025</v>
      </c>
      <c r="F50" s="20">
        <f t="shared" si="10"/>
        <v>0.77629225230647858</v>
      </c>
      <c r="G50" s="47">
        <f t="shared" ref="G50:G90" si="14">T50/1000000</f>
        <v>461749.421287</v>
      </c>
      <c r="H50" s="47">
        <f t="shared" ref="H50:H90" si="15">U50/1000000</f>
        <v>463508.72678800003</v>
      </c>
      <c r="I50" s="20">
        <f t="shared" si="11"/>
        <v>0</v>
      </c>
      <c r="J50" s="20">
        <f t="shared" si="12"/>
        <v>5.5837383239071225E-2</v>
      </c>
      <c r="K50" s="20">
        <f t="shared" si="13"/>
        <v>6.3995034726400779E-2</v>
      </c>
      <c r="L50" s="45">
        <v>377220.45084100001</v>
      </c>
      <c r="M50" s="30">
        <v>0</v>
      </c>
      <c r="N50" s="30">
        <v>1711209</v>
      </c>
      <c r="O50" s="30">
        <v>2067073</v>
      </c>
      <c r="P50" s="30">
        <v>140941</v>
      </c>
      <c r="Q50" s="30">
        <v>161532</v>
      </c>
      <c r="R50" s="30">
        <v>2524133.3283215002</v>
      </c>
      <c r="S50" s="30">
        <v>2662751.0372007731</v>
      </c>
      <c r="T50" s="30">
        <v>461749421287</v>
      </c>
      <c r="U50" s="30">
        <v>463508726788</v>
      </c>
      <c r="V50" s="64"/>
    </row>
    <row r="51" spans="1:22" x14ac:dyDescent="0.45">
      <c r="A51" s="63" t="s">
        <v>112</v>
      </c>
      <c r="B51" s="63">
        <v>10920</v>
      </c>
      <c r="C51" s="63" t="s">
        <v>19</v>
      </c>
      <c r="D51" s="20">
        <f t="shared" si="8"/>
        <v>8.3821077889601719E-2</v>
      </c>
      <c r="E51" s="20">
        <f t="shared" si="9"/>
        <v>0.30581591476728887</v>
      </c>
      <c r="F51" s="20">
        <f t="shared" si="10"/>
        <v>0.24767673204209761</v>
      </c>
      <c r="G51" s="47">
        <f t="shared" si="14"/>
        <v>561149.22945600003</v>
      </c>
      <c r="H51" s="47">
        <f t="shared" si="15"/>
        <v>542289.661601</v>
      </c>
      <c r="I51" s="20">
        <f t="shared" si="11"/>
        <v>0</v>
      </c>
      <c r="J51" s="20">
        <f t="shared" si="12"/>
        <v>0</v>
      </c>
      <c r="K51" s="20">
        <f t="shared" si="13"/>
        <v>0</v>
      </c>
      <c r="L51" s="45">
        <v>716526.02509500005</v>
      </c>
      <c r="M51" s="30">
        <v>0</v>
      </c>
      <c r="N51" s="30">
        <v>1307100</v>
      </c>
      <c r="O51" s="30">
        <v>1058605</v>
      </c>
      <c r="P51" s="30">
        <v>0</v>
      </c>
      <c r="Q51" s="30">
        <v>0</v>
      </c>
      <c r="R51" s="30">
        <v>3954067.0419042329</v>
      </c>
      <c r="S51" s="30">
        <v>4274139.8890068885</v>
      </c>
      <c r="T51" s="30">
        <v>561149229456</v>
      </c>
      <c r="U51" s="30">
        <v>542289661601</v>
      </c>
      <c r="V51" s="64"/>
    </row>
    <row r="52" spans="1:22" x14ac:dyDescent="0.45">
      <c r="A52" s="63" t="s">
        <v>114</v>
      </c>
      <c r="B52" s="63">
        <v>10915</v>
      </c>
      <c r="C52" s="63" t="s">
        <v>19</v>
      </c>
      <c r="D52" s="20">
        <f t="shared" si="8"/>
        <v>0.16002167017011013</v>
      </c>
      <c r="E52" s="20">
        <f t="shared" si="9"/>
        <v>0.23886878377764187</v>
      </c>
      <c r="F52" s="20">
        <f t="shared" si="10"/>
        <v>0.46813455415113359</v>
      </c>
      <c r="G52" s="47">
        <f t="shared" si="14"/>
        <v>10690095.821345</v>
      </c>
      <c r="H52" s="47">
        <f t="shared" si="15"/>
        <v>8805680.3825959992</v>
      </c>
      <c r="I52" s="20">
        <f t="shared" si="11"/>
        <v>1.2406615181690818E-2</v>
      </c>
      <c r="J52" s="20">
        <f t="shared" si="12"/>
        <v>3.7842356338083804E-4</v>
      </c>
      <c r="K52" s="20">
        <f t="shared" si="13"/>
        <v>7.3304422846718911E-2</v>
      </c>
      <c r="L52" s="45">
        <v>16262231.60585</v>
      </c>
      <c r="M52" s="30">
        <v>927880.96950200002</v>
      </c>
      <c r="N52" s="30">
        <v>12137542</v>
      </c>
      <c r="O52" s="30">
        <v>23787130</v>
      </c>
      <c r="P52" s="30">
        <v>14151</v>
      </c>
      <c r="Q52" s="30">
        <v>2741190</v>
      </c>
      <c r="R52" s="30">
        <v>37394605.857983299</v>
      </c>
      <c r="S52" s="30">
        <v>50812591.783858173</v>
      </c>
      <c r="T52" s="30">
        <v>10690095821345</v>
      </c>
      <c r="U52" s="30">
        <v>8805680382596</v>
      </c>
      <c r="V52" s="64"/>
    </row>
    <row r="53" spans="1:22" x14ac:dyDescent="0.45">
      <c r="A53" s="63" t="s">
        <v>116</v>
      </c>
      <c r="B53" s="63">
        <v>10929</v>
      </c>
      <c r="C53" s="63" t="s">
        <v>19</v>
      </c>
      <c r="D53" s="20">
        <f t="shared" si="8"/>
        <v>3.0774700114660093E-2</v>
      </c>
      <c r="E53" s="20">
        <f t="shared" si="9"/>
        <v>0.91065568968997934</v>
      </c>
      <c r="F53" s="20">
        <f t="shared" si="10"/>
        <v>0.98593912857082777</v>
      </c>
      <c r="G53" s="47">
        <f t="shared" si="14"/>
        <v>476982.09635599999</v>
      </c>
      <c r="H53" s="47">
        <f t="shared" si="15"/>
        <v>455971.99975900003</v>
      </c>
      <c r="I53" s="20">
        <f t="shared" si="11"/>
        <v>1.242009109633618E-3</v>
      </c>
      <c r="J53" s="20">
        <f t="shared" si="12"/>
        <v>3.3940148412175256E-2</v>
      </c>
      <c r="K53" s="20">
        <f t="shared" si="13"/>
        <v>9.4127810734620287E-2</v>
      </c>
      <c r="L53" s="45">
        <v>285253.885931</v>
      </c>
      <c r="M53" s="30">
        <v>11234.314829999999</v>
      </c>
      <c r="N53" s="30">
        <v>4220481</v>
      </c>
      <c r="O53" s="30">
        <v>4569386</v>
      </c>
      <c r="P53" s="30">
        <v>153499</v>
      </c>
      <c r="Q53" s="30">
        <v>425706</v>
      </c>
      <c r="R53" s="30">
        <v>4522637.8546104329</v>
      </c>
      <c r="S53" s="30">
        <v>4634551.8375191912</v>
      </c>
      <c r="T53" s="30">
        <v>476982096356</v>
      </c>
      <c r="U53" s="30">
        <v>455971999759</v>
      </c>
      <c r="V53" s="64"/>
    </row>
    <row r="54" spans="1:22" x14ac:dyDescent="0.45">
      <c r="A54" s="63" t="s">
        <v>118</v>
      </c>
      <c r="B54" s="63">
        <v>10934</v>
      </c>
      <c r="C54" s="63" t="s">
        <v>32</v>
      </c>
      <c r="D54" s="20">
        <f t="shared" si="8"/>
        <v>0.50554401502481661</v>
      </c>
      <c r="E54" s="20">
        <f t="shared" si="9"/>
        <v>8.3605532053155653E-5</v>
      </c>
      <c r="F54" s="20">
        <f t="shared" si="10"/>
        <v>1.7278476624318836E-4</v>
      </c>
      <c r="G54" s="47">
        <f t="shared" si="14"/>
        <v>101232.973472</v>
      </c>
      <c r="H54" s="47">
        <f t="shared" si="15"/>
        <v>102425.148026</v>
      </c>
      <c r="I54" s="20">
        <f t="shared" si="11"/>
        <v>3.8774595960264564E-2</v>
      </c>
      <c r="J54" s="20">
        <f t="shared" si="12"/>
        <v>0</v>
      </c>
      <c r="K54" s="20">
        <f t="shared" si="13"/>
        <v>0</v>
      </c>
      <c r="L54" s="45">
        <v>181403.312416</v>
      </c>
      <c r="M54" s="30">
        <v>14497.95</v>
      </c>
      <c r="N54" s="30">
        <v>15</v>
      </c>
      <c r="O54" s="30">
        <v>31</v>
      </c>
      <c r="P54" s="30">
        <v>0</v>
      </c>
      <c r="Q54" s="30">
        <v>0</v>
      </c>
      <c r="R54" s="30">
        <v>186951.65792129998</v>
      </c>
      <c r="S54" s="30">
        <v>179413.9649809672</v>
      </c>
      <c r="T54" s="30">
        <v>101232973472</v>
      </c>
      <c r="U54" s="30">
        <v>102425148026</v>
      </c>
      <c r="V54" s="64"/>
    </row>
    <row r="55" spans="1:22" x14ac:dyDescent="0.45">
      <c r="A55" s="63" t="s">
        <v>120</v>
      </c>
      <c r="B55" s="63">
        <v>11008</v>
      </c>
      <c r="C55" s="63" t="s">
        <v>19</v>
      </c>
      <c r="D55" s="20">
        <f t="shared" si="8"/>
        <v>6.7428875943387798E-2</v>
      </c>
      <c r="E55" s="20">
        <f t="shared" si="9"/>
        <v>0.91801548242771369</v>
      </c>
      <c r="F55" s="20">
        <f t="shared" si="10"/>
        <v>0.9632996175684293</v>
      </c>
      <c r="G55" s="47">
        <f t="shared" si="14"/>
        <v>13602006.728367999</v>
      </c>
      <c r="H55" s="47">
        <f t="shared" si="15"/>
        <v>13047152.231877999</v>
      </c>
      <c r="I55" s="20">
        <f t="shared" si="11"/>
        <v>4.6120817373358179E-3</v>
      </c>
      <c r="J55" s="20">
        <f t="shared" si="12"/>
        <v>7.1586626231052566E-2</v>
      </c>
      <c r="K55" s="20">
        <f t="shared" si="13"/>
        <v>0.10693681904903084</v>
      </c>
      <c r="L55" s="45">
        <v>10826319.661582001</v>
      </c>
      <c r="M55" s="30">
        <v>711171.03570399992</v>
      </c>
      <c r="N55" s="30">
        <v>73697870</v>
      </c>
      <c r="O55" s="30">
        <v>77333260</v>
      </c>
      <c r="P55" s="30">
        <v>5519236</v>
      </c>
      <c r="Q55" s="30">
        <v>8244690</v>
      </c>
      <c r="R55" s="30">
        <v>77098702.517229229</v>
      </c>
      <c r="S55" s="30">
        <v>80279550.193537295</v>
      </c>
      <c r="T55" s="30">
        <v>13602006728368</v>
      </c>
      <c r="U55" s="30">
        <v>13047152231878</v>
      </c>
      <c r="V55" s="64"/>
    </row>
    <row r="56" spans="1:22" x14ac:dyDescent="0.45">
      <c r="A56" s="63" t="s">
        <v>122</v>
      </c>
      <c r="B56" s="63">
        <v>11014</v>
      </c>
      <c r="C56" s="63" t="s">
        <v>19</v>
      </c>
      <c r="D56" s="20">
        <f t="shared" si="8"/>
        <v>3.6801204345127507E-2</v>
      </c>
      <c r="E56" s="20">
        <f t="shared" si="9"/>
        <v>3.8239144362203215E-2</v>
      </c>
      <c r="F56" s="20">
        <f t="shared" si="10"/>
        <v>0.62814157678229932</v>
      </c>
      <c r="G56" s="47">
        <f t="shared" si="14"/>
        <v>213775.529511</v>
      </c>
      <c r="H56" s="47">
        <f t="shared" si="15"/>
        <v>214854.83334499999</v>
      </c>
      <c r="I56" s="20">
        <f t="shared" si="11"/>
        <v>3.7349257890947803E-4</v>
      </c>
      <c r="J56" s="20">
        <f t="shared" si="12"/>
        <v>1.3420221384210251E-3</v>
      </c>
      <c r="K56" s="20">
        <f t="shared" si="13"/>
        <v>3.1305584941057667E-2</v>
      </c>
      <c r="L56" s="45">
        <v>310085.95616299997</v>
      </c>
      <c r="M56" s="30">
        <v>2169.1156030000002</v>
      </c>
      <c r="N56" s="30">
        <v>161101</v>
      </c>
      <c r="O56" s="30">
        <v>2646352</v>
      </c>
      <c r="P56" s="30">
        <v>3897</v>
      </c>
      <c r="Q56" s="30">
        <v>90906</v>
      </c>
      <c r="R56" s="30">
        <v>2903826.9104748671</v>
      </c>
      <c r="S56" s="30">
        <v>4212986.5269484781</v>
      </c>
      <c r="T56" s="30">
        <v>213775529511</v>
      </c>
      <c r="U56" s="30">
        <v>214854833345</v>
      </c>
      <c r="V56" s="64"/>
    </row>
    <row r="57" spans="1:22" x14ac:dyDescent="0.45">
      <c r="A57" s="63" t="s">
        <v>124</v>
      </c>
      <c r="B57" s="63">
        <v>11049</v>
      </c>
      <c r="C57" s="63" t="s">
        <v>19</v>
      </c>
      <c r="D57" s="20">
        <f t="shared" si="8"/>
        <v>4.5073464430412435E-2</v>
      </c>
      <c r="E57" s="20">
        <f t="shared" si="9"/>
        <v>1.4275157595231518</v>
      </c>
      <c r="F57" s="20">
        <f t="shared" si="10"/>
        <v>1.1587989037434105</v>
      </c>
      <c r="G57" s="47">
        <f t="shared" si="14"/>
        <v>7019522.0872900002</v>
      </c>
      <c r="H57" s="47">
        <f t="shared" si="15"/>
        <v>7049939.2797959996</v>
      </c>
      <c r="I57" s="20">
        <f t="shared" si="11"/>
        <v>9.8061086547308429E-4</v>
      </c>
      <c r="J57" s="20">
        <f t="shared" si="12"/>
        <v>0.11032725643015096</v>
      </c>
      <c r="K57" s="20">
        <f t="shared" si="13"/>
        <v>0.11161595498445594</v>
      </c>
      <c r="L57" s="45">
        <v>4666100.1591360001</v>
      </c>
      <c r="M57" s="30">
        <v>106942.78487</v>
      </c>
      <c r="N57" s="30">
        <v>73889722</v>
      </c>
      <c r="O57" s="30">
        <v>59980654</v>
      </c>
      <c r="P57" s="30">
        <v>6015997</v>
      </c>
      <c r="Q57" s="30">
        <v>6086268</v>
      </c>
      <c r="R57" s="30">
        <v>54528655.879417926</v>
      </c>
      <c r="S57" s="30">
        <v>51761055.180702291</v>
      </c>
      <c r="T57" s="30">
        <v>7019522087290</v>
      </c>
      <c r="U57" s="30">
        <v>7049939279796</v>
      </c>
      <c r="V57" s="64"/>
    </row>
    <row r="58" spans="1:22" x14ac:dyDescent="0.45">
      <c r="A58" s="63" t="s">
        <v>126</v>
      </c>
      <c r="B58" s="63">
        <v>11055</v>
      </c>
      <c r="C58" s="63" t="s">
        <v>22</v>
      </c>
      <c r="D58" s="20">
        <f t="shared" si="8"/>
        <v>0.50907715800423614</v>
      </c>
      <c r="E58" s="20">
        <f t="shared" si="9"/>
        <v>3.6192055184924854E-2</v>
      </c>
      <c r="F58" s="20">
        <f t="shared" si="10"/>
        <v>0.51431114293551394</v>
      </c>
      <c r="G58" s="47">
        <f t="shared" si="14"/>
        <v>2312168.870786</v>
      </c>
      <c r="H58" s="47">
        <f t="shared" si="15"/>
        <v>2242626.0470960001</v>
      </c>
      <c r="I58" s="20">
        <f t="shared" si="11"/>
        <v>3.0707955885708498E-2</v>
      </c>
      <c r="J58" s="20">
        <f t="shared" si="12"/>
        <v>4.4422267107060141E-4</v>
      </c>
      <c r="K58" s="20">
        <f t="shared" si="13"/>
        <v>2.3079747526427049E-2</v>
      </c>
      <c r="L58" s="45">
        <v>2813479.7160240002</v>
      </c>
      <c r="M58" s="30">
        <v>123876.29117300001</v>
      </c>
      <c r="N58" s="30">
        <v>100010</v>
      </c>
      <c r="O58" s="30">
        <v>1421203</v>
      </c>
      <c r="P58" s="30">
        <v>896</v>
      </c>
      <c r="Q58" s="30">
        <v>46552</v>
      </c>
      <c r="R58" s="30">
        <v>2017006.466240433</v>
      </c>
      <c r="S58" s="30">
        <v>2763313.6468485869</v>
      </c>
      <c r="T58" s="30">
        <v>2312168870786</v>
      </c>
      <c r="U58" s="30">
        <v>2242626047096</v>
      </c>
      <c r="V58" s="64"/>
    </row>
    <row r="59" spans="1:22" x14ac:dyDescent="0.45">
      <c r="A59" s="63" t="s">
        <v>128</v>
      </c>
      <c r="B59" s="63">
        <v>11075</v>
      </c>
      <c r="C59" s="63" t="s">
        <v>19</v>
      </c>
      <c r="D59" s="20">
        <f t="shared" si="8"/>
        <v>3.1367147687863216E-2</v>
      </c>
      <c r="E59" s="20">
        <f t="shared" si="9"/>
        <v>0.83262426142120483</v>
      </c>
      <c r="F59" s="20">
        <f t="shared" si="10"/>
        <v>0.93204573295406978</v>
      </c>
      <c r="G59" s="47">
        <f t="shared" si="14"/>
        <v>7898305.6912059998</v>
      </c>
      <c r="H59" s="47">
        <f t="shared" si="15"/>
        <v>8054460.4200400002</v>
      </c>
      <c r="I59" s="20">
        <f t="shared" si="11"/>
        <v>3.0789831458015188E-4</v>
      </c>
      <c r="J59" s="20">
        <f t="shared" si="12"/>
        <v>4.3279859225975395E-2</v>
      </c>
      <c r="K59" s="20">
        <f t="shared" si="13"/>
        <v>7.7533372684865681E-2</v>
      </c>
      <c r="L59" s="45">
        <v>4751615.8912939997</v>
      </c>
      <c r="M59" s="30">
        <v>42122.191545000001</v>
      </c>
      <c r="N59" s="30">
        <v>63064559</v>
      </c>
      <c r="O59" s="30">
        <v>70594932</v>
      </c>
      <c r="P59" s="30">
        <v>2960462</v>
      </c>
      <c r="Q59" s="30">
        <v>5303497</v>
      </c>
      <c r="R59" s="30">
        <v>68402764.078844577</v>
      </c>
      <c r="S59" s="30">
        <v>75741918.56042631</v>
      </c>
      <c r="T59" s="30">
        <v>7898305691206</v>
      </c>
      <c r="U59" s="30">
        <v>8054460420040</v>
      </c>
      <c r="V59" s="64"/>
    </row>
    <row r="60" spans="1:22" x14ac:dyDescent="0.45">
      <c r="A60" s="63" t="s">
        <v>130</v>
      </c>
      <c r="B60" s="63">
        <v>11087</v>
      </c>
      <c r="C60" s="63" t="s">
        <v>22</v>
      </c>
      <c r="D60" s="20">
        <f t="shared" si="8"/>
        <v>0.63559808161854958</v>
      </c>
      <c r="E60" s="20">
        <f t="shared" si="9"/>
        <v>1.2500243043483077</v>
      </c>
      <c r="F60" s="20">
        <f t="shared" si="10"/>
        <v>0.90394261238736384</v>
      </c>
      <c r="G60" s="47">
        <f t="shared" si="14"/>
        <v>1283966.9905590001</v>
      </c>
      <c r="H60" s="47">
        <f t="shared" si="15"/>
        <v>1243467.4966899999</v>
      </c>
      <c r="I60" s="20">
        <f t="shared" si="11"/>
        <v>5.8325634307990898E-2</v>
      </c>
      <c r="J60" s="20">
        <f t="shared" si="12"/>
        <v>2.1893649918579432E-2</v>
      </c>
      <c r="K60" s="20">
        <f t="shared" si="13"/>
        <v>5.5067348360124391E-2</v>
      </c>
      <c r="L60" s="45">
        <v>1730214.8463960001</v>
      </c>
      <c r="M60" s="30">
        <v>162432.056247</v>
      </c>
      <c r="N60" s="30">
        <v>1701398</v>
      </c>
      <c r="O60" s="30">
        <v>1230349</v>
      </c>
      <c r="P60" s="30">
        <v>30486</v>
      </c>
      <c r="Q60" s="30">
        <v>76679</v>
      </c>
      <c r="R60" s="30">
        <v>1392458.5490941331</v>
      </c>
      <c r="S60" s="30">
        <v>1361091.935638014</v>
      </c>
      <c r="T60" s="30">
        <v>1283966990559</v>
      </c>
      <c r="U60" s="30">
        <v>1243467496690</v>
      </c>
      <c r="V60" s="64"/>
    </row>
    <row r="61" spans="1:22" x14ac:dyDescent="0.45">
      <c r="A61" s="63" t="s">
        <v>135</v>
      </c>
      <c r="B61" s="63">
        <v>11090</v>
      </c>
      <c r="C61" s="63" t="s">
        <v>19</v>
      </c>
      <c r="D61" s="20">
        <f t="shared" si="8"/>
        <v>4.9500418204789662E-2</v>
      </c>
      <c r="E61" s="20">
        <f t="shared" si="9"/>
        <v>0.85148135179044815</v>
      </c>
      <c r="F61" s="20">
        <f t="shared" si="10"/>
        <v>1.0457401253866141</v>
      </c>
      <c r="G61" s="47">
        <f t="shared" si="14"/>
        <v>6879854.9825569997</v>
      </c>
      <c r="H61" s="47">
        <f t="shared" si="15"/>
        <v>6624605.0929359999</v>
      </c>
      <c r="I61" s="20">
        <f t="shared" si="11"/>
        <v>1.6434339299385532E-3</v>
      </c>
      <c r="J61" s="20">
        <f t="shared" si="12"/>
        <v>2.5845514311750261E-2</v>
      </c>
      <c r="K61" s="20">
        <f t="shared" si="13"/>
        <v>7.6159490084376169E-2</v>
      </c>
      <c r="L61" s="45">
        <v>5432071.9757820005</v>
      </c>
      <c r="M61" s="30">
        <v>147041.71122500001</v>
      </c>
      <c r="N61" s="30">
        <v>46719888</v>
      </c>
      <c r="O61" s="30">
        <v>57378663</v>
      </c>
      <c r="P61" s="30">
        <v>1156228</v>
      </c>
      <c r="Q61" s="30">
        <v>3407080</v>
      </c>
      <c r="R61" s="30">
        <v>44736118.850393273</v>
      </c>
      <c r="S61" s="30">
        <v>54868950.331983186</v>
      </c>
      <c r="T61" s="30">
        <v>6879854982557</v>
      </c>
      <c r="U61" s="30">
        <v>6624605092936</v>
      </c>
      <c r="V61" s="64"/>
    </row>
    <row r="62" spans="1:22" x14ac:dyDescent="0.45">
      <c r="A62" s="63" t="s">
        <v>137</v>
      </c>
      <c r="B62" s="63">
        <v>11095</v>
      </c>
      <c r="C62" s="63" t="s">
        <v>22</v>
      </c>
      <c r="D62" s="20">
        <f t="shared" si="8"/>
        <v>0.45634442036470135</v>
      </c>
      <c r="E62" s="20">
        <f t="shared" si="9"/>
        <v>0.54451022286005535</v>
      </c>
      <c r="F62" s="20">
        <f t="shared" si="10"/>
        <v>0.62923266697777946</v>
      </c>
      <c r="G62" s="47">
        <f t="shared" si="14"/>
        <v>1974932.6045530001</v>
      </c>
      <c r="H62" s="47">
        <f t="shared" si="15"/>
        <v>1587289.2445419999</v>
      </c>
      <c r="I62" s="20">
        <f t="shared" si="11"/>
        <v>0.12729484865196047</v>
      </c>
      <c r="J62" s="20">
        <f t="shared" si="12"/>
        <v>1.2650482620331041E-2</v>
      </c>
      <c r="K62" s="20">
        <f t="shared" si="13"/>
        <v>1.6071111061526661E-2</v>
      </c>
      <c r="L62" s="45">
        <v>2045324.9488150002</v>
      </c>
      <c r="M62" s="30">
        <v>518538.17262199998</v>
      </c>
      <c r="N62" s="30">
        <v>1220241</v>
      </c>
      <c r="O62" s="30">
        <v>1410103</v>
      </c>
      <c r="P62" s="30">
        <v>25766</v>
      </c>
      <c r="Q62" s="30">
        <v>32733</v>
      </c>
      <c r="R62" s="30">
        <v>2036760.2385849331</v>
      </c>
      <c r="S62" s="30">
        <v>2240988.229000825</v>
      </c>
      <c r="T62" s="30">
        <v>1974932604553</v>
      </c>
      <c r="U62" s="30">
        <v>1587289244542</v>
      </c>
      <c r="V62" s="64"/>
    </row>
    <row r="63" spans="1:22" x14ac:dyDescent="0.45">
      <c r="A63" s="63" t="s">
        <v>139</v>
      </c>
      <c r="B63" s="63">
        <v>11098</v>
      </c>
      <c r="C63" s="63" t="s">
        <v>19</v>
      </c>
      <c r="D63" s="20">
        <f t="shared" si="8"/>
        <v>6.2043503083207871E-2</v>
      </c>
      <c r="E63" s="20">
        <f t="shared" si="9"/>
        <v>1.89330172938035</v>
      </c>
      <c r="F63" s="20">
        <f t="shared" si="10"/>
        <v>1.3603533392057534</v>
      </c>
      <c r="G63" s="47">
        <f t="shared" si="14"/>
        <v>76442667.217230007</v>
      </c>
      <c r="H63" s="47">
        <f t="shared" si="15"/>
        <v>75896865.281608</v>
      </c>
      <c r="I63" s="20">
        <f t="shared" si="11"/>
        <v>2.6293854240118478E-4</v>
      </c>
      <c r="J63" s="20">
        <f t="shared" si="12"/>
        <v>0.1444540448409124</v>
      </c>
      <c r="K63" s="20">
        <f t="shared" si="13"/>
        <v>0.110702033886943</v>
      </c>
      <c r="L63" s="45">
        <v>49023162.373283997</v>
      </c>
      <c r="M63" s="30">
        <v>244925.97305</v>
      </c>
      <c r="N63" s="30">
        <v>747988375</v>
      </c>
      <c r="O63" s="30">
        <v>537435987</v>
      </c>
      <c r="P63" s="30">
        <v>67279120</v>
      </c>
      <c r="Q63" s="30">
        <v>51559203</v>
      </c>
      <c r="R63" s="30">
        <v>465747567.49867868</v>
      </c>
      <c r="S63" s="30">
        <v>395070877.18385261</v>
      </c>
      <c r="T63" s="30">
        <v>76442667217230</v>
      </c>
      <c r="U63" s="30">
        <v>75896865281608</v>
      </c>
      <c r="V63" s="64"/>
    </row>
    <row r="64" spans="1:22" x14ac:dyDescent="0.45">
      <c r="A64" s="63" t="s">
        <v>141</v>
      </c>
      <c r="B64" s="63">
        <v>11099</v>
      </c>
      <c r="C64" s="63" t="s">
        <v>22</v>
      </c>
      <c r="D64" s="20">
        <f t="shared" si="8"/>
        <v>1.1093348607620814</v>
      </c>
      <c r="E64" s="20">
        <f t="shared" si="9"/>
        <v>0.27701366466852756</v>
      </c>
      <c r="F64" s="20">
        <f t="shared" si="10"/>
        <v>0.76038069385738538</v>
      </c>
      <c r="G64" s="47">
        <f t="shared" si="14"/>
        <v>6948841.3788139997</v>
      </c>
      <c r="H64" s="47">
        <f t="shared" si="15"/>
        <v>6648547.0854949998</v>
      </c>
      <c r="I64" s="20">
        <f t="shared" si="11"/>
        <v>1.6830371708500227E-2</v>
      </c>
      <c r="J64" s="20">
        <f t="shared" si="12"/>
        <v>1.2160155883658623E-2</v>
      </c>
      <c r="K64" s="20">
        <f t="shared" si="13"/>
        <v>4.0592199111912391E-2</v>
      </c>
      <c r="L64" s="45">
        <v>20375754.165063001</v>
      </c>
      <c r="M64" s="30">
        <v>231342.67333800002</v>
      </c>
      <c r="N64" s="30">
        <v>2544030</v>
      </c>
      <c r="O64" s="30">
        <v>6983162</v>
      </c>
      <c r="P64" s="30">
        <v>83574</v>
      </c>
      <c r="Q64" s="30">
        <v>278981</v>
      </c>
      <c r="R64" s="30">
        <v>6872773.7374082999</v>
      </c>
      <c r="S64" s="30">
        <v>9183770.7827307619</v>
      </c>
      <c r="T64" s="30">
        <v>6948841378814</v>
      </c>
      <c r="U64" s="30">
        <v>6648547085495</v>
      </c>
      <c r="V64" s="64"/>
    </row>
    <row r="65" spans="1:22" x14ac:dyDescent="0.45">
      <c r="A65" s="63" t="s">
        <v>143</v>
      </c>
      <c r="B65" s="63">
        <v>11131</v>
      </c>
      <c r="C65" s="63" t="s">
        <v>32</v>
      </c>
      <c r="D65" s="20">
        <f t="shared" si="8"/>
        <v>0.17874556036728365</v>
      </c>
      <c r="E65" s="20">
        <f t="shared" si="9"/>
        <v>7.5665107948361593E-2</v>
      </c>
      <c r="F65" s="20">
        <f t="shared" si="10"/>
        <v>0.12885436178888865</v>
      </c>
      <c r="G65" s="47">
        <f t="shared" si="14"/>
        <v>1026671.7943750001</v>
      </c>
      <c r="H65" s="47">
        <f t="shared" si="15"/>
        <v>944658.85244599998</v>
      </c>
      <c r="I65" s="20">
        <f t="shared" si="11"/>
        <v>2.1011755748194933E-2</v>
      </c>
      <c r="J65" s="20">
        <f t="shared" si="12"/>
        <v>2.5804728625948237E-2</v>
      </c>
      <c r="K65" s="20">
        <f t="shared" si="13"/>
        <v>7.9797132557811006E-3</v>
      </c>
      <c r="L65" s="45">
        <v>675095.729651</v>
      </c>
      <c r="M65" s="30">
        <v>73185.679803999999</v>
      </c>
      <c r="N65" s="30">
        <v>142888</v>
      </c>
      <c r="O65" s="30">
        <v>243332</v>
      </c>
      <c r="P65" s="30">
        <v>44940</v>
      </c>
      <c r="Q65" s="30">
        <v>13897</v>
      </c>
      <c r="R65" s="30">
        <v>1741541.2752998329</v>
      </c>
      <c r="S65" s="30">
        <v>1888426.566410443</v>
      </c>
      <c r="T65" s="30">
        <v>1026671794375</v>
      </c>
      <c r="U65" s="30">
        <v>944658852446</v>
      </c>
      <c r="V65" s="64"/>
    </row>
    <row r="66" spans="1:22" x14ac:dyDescent="0.45">
      <c r="A66" s="63" t="s">
        <v>145</v>
      </c>
      <c r="B66" s="63">
        <v>11132</v>
      </c>
      <c r="C66" s="63" t="s">
        <v>22</v>
      </c>
      <c r="D66" s="20">
        <f t="shared" ref="D66:D97" si="16">(L66/2)/S66</f>
        <v>0.25263122965418577</v>
      </c>
      <c r="E66" s="20">
        <f t="shared" ref="E66:E97" si="17">(N66)/S66</f>
        <v>0.22498899103978615</v>
      </c>
      <c r="F66" s="20">
        <f t="shared" ref="F66:F97" si="18">(O66)/S66</f>
        <v>0.32631246279572912</v>
      </c>
      <c r="G66" s="47">
        <f t="shared" si="14"/>
        <v>14751736.984708</v>
      </c>
      <c r="H66" s="47">
        <f t="shared" si="15"/>
        <v>14096785.163682999</v>
      </c>
      <c r="I66" s="20">
        <f t="shared" ref="I66:I97" si="19">(M66/2)/R66</f>
        <v>5.8901692122779962E-3</v>
      </c>
      <c r="J66" s="20">
        <f t="shared" ref="J66:J97" si="20">(P66)/R66</f>
        <v>4.9762684287103821E-3</v>
      </c>
      <c r="K66" s="20">
        <f t="shared" ref="K66:K97" si="21">(Q66)/R66</f>
        <v>1.3114598140451537E-2</v>
      </c>
      <c r="L66" s="45">
        <v>9546255.9930679984</v>
      </c>
      <c r="M66" s="30">
        <v>203145.428288</v>
      </c>
      <c r="N66" s="30">
        <v>4250865</v>
      </c>
      <c r="O66" s="30">
        <v>6165236</v>
      </c>
      <c r="P66" s="30">
        <v>85813</v>
      </c>
      <c r="Q66" s="30">
        <v>226154</v>
      </c>
      <c r="R66" s="30">
        <v>17244447.567358971</v>
      </c>
      <c r="S66" s="30">
        <v>18893657.775674429</v>
      </c>
      <c r="T66" s="30">
        <v>14751736984708</v>
      </c>
      <c r="U66" s="30">
        <v>14096785163683</v>
      </c>
      <c r="V66" s="64"/>
    </row>
    <row r="67" spans="1:22" x14ac:dyDescent="0.45">
      <c r="A67" s="63" t="s">
        <v>147</v>
      </c>
      <c r="B67" s="63">
        <v>11141</v>
      </c>
      <c r="C67" s="63" t="s">
        <v>22</v>
      </c>
      <c r="D67" s="20">
        <f t="shared" si="16"/>
        <v>0.95449538505908305</v>
      </c>
      <c r="E67" s="20">
        <f t="shared" si="17"/>
        <v>1.0255035059264924E-3</v>
      </c>
      <c r="F67" s="20">
        <f t="shared" si="18"/>
        <v>0.23292549552969463</v>
      </c>
      <c r="G67" s="47">
        <f t="shared" si="14"/>
        <v>526158.98579599999</v>
      </c>
      <c r="H67" s="47">
        <f t="shared" si="15"/>
        <v>532877.71022600005</v>
      </c>
      <c r="I67" s="20">
        <f t="shared" si="19"/>
        <v>5.272343190029493E-2</v>
      </c>
      <c r="J67" s="20">
        <f t="shared" si="20"/>
        <v>0</v>
      </c>
      <c r="K67" s="20">
        <f t="shared" si="21"/>
        <v>7.7199119014713215E-3</v>
      </c>
      <c r="L67" s="45">
        <v>1191369.9814919999</v>
      </c>
      <c r="M67" s="30">
        <v>55565.121392000001</v>
      </c>
      <c r="N67" s="30">
        <v>640</v>
      </c>
      <c r="O67" s="30">
        <v>145365</v>
      </c>
      <c r="P67" s="30">
        <v>0</v>
      </c>
      <c r="Q67" s="30">
        <v>4068</v>
      </c>
      <c r="R67" s="30">
        <v>526949.01857943332</v>
      </c>
      <c r="S67" s="30">
        <v>624083.67821404105</v>
      </c>
      <c r="T67" s="30">
        <v>526158985796</v>
      </c>
      <c r="U67" s="30">
        <v>532877710226</v>
      </c>
      <c r="V67" s="64"/>
    </row>
    <row r="68" spans="1:22" x14ac:dyDescent="0.45">
      <c r="A68" s="63" t="s">
        <v>149</v>
      </c>
      <c r="B68" s="63">
        <v>11142</v>
      </c>
      <c r="C68" s="63" t="s">
        <v>19</v>
      </c>
      <c r="D68" s="20">
        <f t="shared" si="16"/>
        <v>5.6392632346975655E-2</v>
      </c>
      <c r="E68" s="20">
        <f t="shared" si="17"/>
        <v>0.30763960655771944</v>
      </c>
      <c r="F68" s="20">
        <f t="shared" si="18"/>
        <v>0.35345507934051618</v>
      </c>
      <c r="G68" s="47">
        <f t="shared" si="14"/>
        <v>22910204.444899</v>
      </c>
      <c r="H68" s="47">
        <f t="shared" si="15"/>
        <v>23091756.305851001</v>
      </c>
      <c r="I68" s="20">
        <f t="shared" si="19"/>
        <v>4.8006002036660601E-3</v>
      </c>
      <c r="J68" s="20">
        <f t="shared" si="20"/>
        <v>2.1679410171962059E-2</v>
      </c>
      <c r="K68" s="20">
        <f t="shared" si="21"/>
        <v>4.8488350044134827E-2</v>
      </c>
      <c r="L68" s="45">
        <v>16810460.997373</v>
      </c>
      <c r="M68" s="30">
        <v>1401117.6456619999</v>
      </c>
      <c r="N68" s="30">
        <v>45853185</v>
      </c>
      <c r="O68" s="30">
        <v>52681907</v>
      </c>
      <c r="P68" s="30">
        <v>3163709</v>
      </c>
      <c r="Q68" s="30">
        <v>7075978</v>
      </c>
      <c r="R68" s="30">
        <v>145931507.12613109</v>
      </c>
      <c r="S68" s="30">
        <v>149048380.06089768</v>
      </c>
      <c r="T68" s="30">
        <v>22910204444899</v>
      </c>
      <c r="U68" s="30">
        <v>23091756305851</v>
      </c>
      <c r="V68" s="64"/>
    </row>
    <row r="69" spans="1:22" x14ac:dyDescent="0.45">
      <c r="A69" s="63" t="s">
        <v>151</v>
      </c>
      <c r="B69" s="63">
        <v>11145</v>
      </c>
      <c r="C69" s="63" t="s">
        <v>19</v>
      </c>
      <c r="D69" s="20">
        <f t="shared" si="16"/>
        <v>3.4322514776820551E-2</v>
      </c>
      <c r="E69" s="20">
        <f t="shared" si="17"/>
        <v>1.1962367081900551</v>
      </c>
      <c r="F69" s="20">
        <f t="shared" si="18"/>
        <v>0.88997550129034431</v>
      </c>
      <c r="G69" s="47">
        <f t="shared" si="14"/>
        <v>18587853.254402999</v>
      </c>
      <c r="H69" s="47">
        <f t="shared" si="15"/>
        <v>17742086.682785001</v>
      </c>
      <c r="I69" s="20">
        <f t="shared" si="19"/>
        <v>3.4393109499212984E-3</v>
      </c>
      <c r="J69" s="20">
        <f t="shared" si="20"/>
        <v>0.12926767692709629</v>
      </c>
      <c r="K69" s="20">
        <f t="shared" si="21"/>
        <v>0.12895482064944103</v>
      </c>
      <c r="L69" s="45">
        <v>11158955.326437999</v>
      </c>
      <c r="M69" s="30">
        <v>1230783.5988370001</v>
      </c>
      <c r="N69" s="30">
        <v>194460576</v>
      </c>
      <c r="O69" s="30">
        <v>144674668</v>
      </c>
      <c r="P69" s="30">
        <v>23129711</v>
      </c>
      <c r="Q69" s="30">
        <v>23073732</v>
      </c>
      <c r="R69" s="30">
        <v>178928805.32729441</v>
      </c>
      <c r="S69" s="30">
        <v>162560281.4799298</v>
      </c>
      <c r="T69" s="30">
        <v>18587853254403</v>
      </c>
      <c r="U69" s="30">
        <v>17742086682785</v>
      </c>
      <c r="V69" s="64"/>
    </row>
    <row r="70" spans="1:22" x14ac:dyDescent="0.45">
      <c r="A70" s="63" t="s">
        <v>153</v>
      </c>
      <c r="B70" s="63">
        <v>11148</v>
      </c>
      <c r="C70" s="63" t="s">
        <v>19</v>
      </c>
      <c r="D70" s="20">
        <f t="shared" si="16"/>
        <v>0.16039862580716757</v>
      </c>
      <c r="E70" s="20">
        <f t="shared" si="17"/>
        <v>0.73635618748415554</v>
      </c>
      <c r="F70" s="20">
        <f t="shared" si="18"/>
        <v>0.93296900448744968</v>
      </c>
      <c r="G70" s="47">
        <f t="shared" si="14"/>
        <v>120533.744163</v>
      </c>
      <c r="H70" s="47">
        <f t="shared" si="15"/>
        <v>107137.248261</v>
      </c>
      <c r="I70" s="20">
        <f t="shared" si="19"/>
        <v>6.1366546681203823E-2</v>
      </c>
      <c r="J70" s="20">
        <f t="shared" si="20"/>
        <v>1.827871183695763E-3</v>
      </c>
      <c r="K70" s="20">
        <f t="shared" si="21"/>
        <v>0.2198835959922901</v>
      </c>
      <c r="L70" s="45">
        <v>322372.062745</v>
      </c>
      <c r="M70" s="30">
        <v>94943.558147000003</v>
      </c>
      <c r="N70" s="30">
        <v>739971</v>
      </c>
      <c r="O70" s="30">
        <v>937549</v>
      </c>
      <c r="P70" s="30">
        <v>1414</v>
      </c>
      <c r="Q70" s="30">
        <v>170097</v>
      </c>
      <c r="R70" s="30">
        <v>773577.48872709996</v>
      </c>
      <c r="S70" s="30">
        <v>1004909.054309973</v>
      </c>
      <c r="T70" s="30">
        <v>120533744163</v>
      </c>
      <c r="U70" s="30">
        <v>107137248261</v>
      </c>
      <c r="V70" s="64"/>
    </row>
    <row r="71" spans="1:22" x14ac:dyDescent="0.45">
      <c r="A71" s="63" t="s">
        <v>155</v>
      </c>
      <c r="B71" s="63">
        <v>11149</v>
      </c>
      <c r="C71" s="63" t="s">
        <v>22</v>
      </c>
      <c r="D71" s="20">
        <f t="shared" si="16"/>
        <v>1.0693763717108988</v>
      </c>
      <c r="E71" s="20">
        <f t="shared" si="17"/>
        <v>0.35632137828207178</v>
      </c>
      <c r="F71" s="20">
        <f t="shared" si="18"/>
        <v>0.35070358051193185</v>
      </c>
      <c r="G71" s="47">
        <f t="shared" si="14"/>
        <v>1398361.7948050001</v>
      </c>
      <c r="H71" s="47">
        <f t="shared" si="15"/>
        <v>1169566.8911029999</v>
      </c>
      <c r="I71" s="20">
        <f t="shared" si="19"/>
        <v>0.10558377816003266</v>
      </c>
      <c r="J71" s="20">
        <f t="shared" si="20"/>
        <v>0</v>
      </c>
      <c r="K71" s="20">
        <f t="shared" si="21"/>
        <v>8.7779561164197273E-2</v>
      </c>
      <c r="L71" s="45">
        <v>3377279.9170059999</v>
      </c>
      <c r="M71" s="30">
        <v>304431.14049299998</v>
      </c>
      <c r="N71" s="30">
        <v>562663</v>
      </c>
      <c r="O71" s="30">
        <v>553792</v>
      </c>
      <c r="P71" s="30">
        <v>0</v>
      </c>
      <c r="Q71" s="30">
        <v>126548</v>
      </c>
      <c r="R71" s="30">
        <v>1441656.7857212671</v>
      </c>
      <c r="S71" s="30">
        <v>1579088.525961481</v>
      </c>
      <c r="T71" s="30">
        <v>1398361794805</v>
      </c>
      <c r="U71" s="30">
        <v>1169566891103</v>
      </c>
      <c r="V71" s="64"/>
    </row>
    <row r="72" spans="1:22" x14ac:dyDescent="0.45">
      <c r="A72" s="63" t="s">
        <v>157</v>
      </c>
      <c r="B72" s="63">
        <v>11157</v>
      </c>
      <c r="C72" s="63" t="s">
        <v>32</v>
      </c>
      <c r="D72" s="20">
        <f t="shared" si="16"/>
        <v>0.23574049596902191</v>
      </c>
      <c r="E72" s="20">
        <f t="shared" si="17"/>
        <v>0.42068339838473051</v>
      </c>
      <c r="F72" s="20">
        <f t="shared" si="18"/>
        <v>0.37947031279963572</v>
      </c>
      <c r="G72" s="47">
        <f t="shared" si="14"/>
        <v>367122.74086299998</v>
      </c>
      <c r="H72" s="47">
        <f t="shared" si="15"/>
        <v>322193.106004</v>
      </c>
      <c r="I72" s="20">
        <f t="shared" si="19"/>
        <v>2.7439630334158062E-2</v>
      </c>
      <c r="J72" s="20">
        <f t="shared" si="20"/>
        <v>2.2171415248834817E-2</v>
      </c>
      <c r="K72" s="20">
        <f t="shared" si="21"/>
        <v>2.4087852213407139E-2</v>
      </c>
      <c r="L72" s="45">
        <v>350501.16791600001</v>
      </c>
      <c r="M72" s="30">
        <v>38343.724001000002</v>
      </c>
      <c r="N72" s="30">
        <v>312738</v>
      </c>
      <c r="O72" s="30">
        <v>282100</v>
      </c>
      <c r="P72" s="30">
        <v>15491</v>
      </c>
      <c r="Q72" s="30">
        <v>16830</v>
      </c>
      <c r="R72" s="30">
        <v>698692.4301467</v>
      </c>
      <c r="S72" s="30">
        <v>743404.66298598633</v>
      </c>
      <c r="T72" s="30">
        <v>367122740863</v>
      </c>
      <c r="U72" s="30">
        <v>322193106004</v>
      </c>
      <c r="V72" s="64"/>
    </row>
    <row r="73" spans="1:22" x14ac:dyDescent="0.45">
      <c r="A73" s="63" t="s">
        <v>159</v>
      </c>
      <c r="B73" s="63">
        <v>11158</v>
      </c>
      <c r="C73" s="63" t="s">
        <v>19</v>
      </c>
      <c r="D73" s="20">
        <f t="shared" si="16"/>
        <v>6.3131487166352626E-2</v>
      </c>
      <c r="E73" s="20">
        <f t="shared" si="17"/>
        <v>1.1040307423281801</v>
      </c>
      <c r="F73" s="20">
        <f t="shared" si="18"/>
        <v>0.60002225342040905</v>
      </c>
      <c r="G73" s="47">
        <f t="shared" si="14"/>
        <v>3237312.5114509999</v>
      </c>
      <c r="H73" s="47">
        <f t="shared" si="15"/>
        <v>2204622.9434790001</v>
      </c>
      <c r="I73" s="20">
        <f t="shared" si="19"/>
        <v>2.0319291987387675E-5</v>
      </c>
      <c r="J73" s="20">
        <f t="shared" si="20"/>
        <v>4.7532183273268233E-2</v>
      </c>
      <c r="K73" s="20">
        <f t="shared" si="21"/>
        <v>3.8758986120402822E-2</v>
      </c>
      <c r="L73" s="45">
        <v>1506152.6254469999</v>
      </c>
      <c r="M73" s="30">
        <v>608.703485</v>
      </c>
      <c r="N73" s="30">
        <v>13169647</v>
      </c>
      <c r="O73" s="30">
        <v>7157483</v>
      </c>
      <c r="P73" s="30">
        <v>711959</v>
      </c>
      <c r="Q73" s="30">
        <v>580550</v>
      </c>
      <c r="R73" s="30">
        <v>14978461.98031473</v>
      </c>
      <c r="S73" s="30">
        <v>11928695.90952499</v>
      </c>
      <c r="T73" s="30">
        <v>3237312511451</v>
      </c>
      <c r="U73" s="30">
        <v>2204622943479</v>
      </c>
      <c r="V73" s="64"/>
    </row>
    <row r="74" spans="1:22" x14ac:dyDescent="0.45">
      <c r="A74" s="63" t="s">
        <v>161</v>
      </c>
      <c r="B74" s="63">
        <v>11173</v>
      </c>
      <c r="C74" s="63" t="s">
        <v>22</v>
      </c>
      <c r="D74" s="20">
        <f t="shared" si="16"/>
        <v>0.46335894626120144</v>
      </c>
      <c r="E74" s="20">
        <f t="shared" si="17"/>
        <v>0.54929900842618018</v>
      </c>
      <c r="F74" s="20">
        <f t="shared" si="18"/>
        <v>0.3216395573455097</v>
      </c>
      <c r="G74" s="47">
        <f t="shared" si="14"/>
        <v>1073790.6872759999</v>
      </c>
      <c r="H74" s="47">
        <f t="shared" si="15"/>
        <v>1030283.749079</v>
      </c>
      <c r="I74" s="20">
        <f t="shared" si="19"/>
        <v>2.9608878219612861E-3</v>
      </c>
      <c r="J74" s="20">
        <f t="shared" si="20"/>
        <v>0</v>
      </c>
      <c r="K74" s="20">
        <f t="shared" si="21"/>
        <v>1.6184387030725657E-3</v>
      </c>
      <c r="L74" s="45">
        <v>1018195.373801</v>
      </c>
      <c r="M74" s="30">
        <v>6458.0351369999998</v>
      </c>
      <c r="N74" s="30">
        <v>603521</v>
      </c>
      <c r="O74" s="30">
        <v>353389</v>
      </c>
      <c r="P74" s="30">
        <v>0</v>
      </c>
      <c r="Q74" s="30">
        <v>1765</v>
      </c>
      <c r="R74" s="30">
        <v>1090557.212113867</v>
      </c>
      <c r="S74" s="30">
        <v>1098711.24968744</v>
      </c>
      <c r="T74" s="30">
        <v>1073790687276</v>
      </c>
      <c r="U74" s="30">
        <v>1030283749079</v>
      </c>
      <c r="V74" s="64"/>
    </row>
    <row r="75" spans="1:22" x14ac:dyDescent="0.45">
      <c r="A75" s="63" t="s">
        <v>163</v>
      </c>
      <c r="B75" s="63">
        <v>11161</v>
      </c>
      <c r="C75" s="63" t="s">
        <v>19</v>
      </c>
      <c r="D75" s="20">
        <f t="shared" si="16"/>
        <v>8.6991236216463486E-2</v>
      </c>
      <c r="E75" s="20">
        <f t="shared" si="17"/>
        <v>0.5272628366881924</v>
      </c>
      <c r="F75" s="20">
        <f t="shared" si="18"/>
        <v>0.46255639851402441</v>
      </c>
      <c r="G75" s="47">
        <f t="shared" si="14"/>
        <v>2990468.4978680001</v>
      </c>
      <c r="H75" s="47">
        <f t="shared" si="15"/>
        <v>3406016.5320689999</v>
      </c>
      <c r="I75" s="20">
        <f t="shared" si="19"/>
        <v>1.1493530989730509E-2</v>
      </c>
      <c r="J75" s="20">
        <f t="shared" si="20"/>
        <v>0.15583825563247114</v>
      </c>
      <c r="K75" s="20">
        <f t="shared" si="21"/>
        <v>0.12943631489276433</v>
      </c>
      <c r="L75" s="45">
        <v>2983467.5651929998</v>
      </c>
      <c r="M75" s="30">
        <v>446147.81685999996</v>
      </c>
      <c r="N75" s="30">
        <v>9041552</v>
      </c>
      <c r="O75" s="30">
        <v>7931960</v>
      </c>
      <c r="P75" s="30">
        <v>3024610</v>
      </c>
      <c r="Q75" s="30">
        <v>2512184</v>
      </c>
      <c r="R75" s="30">
        <v>19408648.972131968</v>
      </c>
      <c r="S75" s="30">
        <v>17148092.69849395</v>
      </c>
      <c r="T75" s="30">
        <v>2990468497868</v>
      </c>
      <c r="U75" s="30">
        <v>3406016532069</v>
      </c>
      <c r="V75" s="64"/>
    </row>
    <row r="76" spans="1:22" x14ac:dyDescent="0.45">
      <c r="A76" s="63" t="s">
        <v>165</v>
      </c>
      <c r="B76" s="63">
        <v>11168</v>
      </c>
      <c r="C76" s="63" t="s">
        <v>19</v>
      </c>
      <c r="D76" s="20">
        <f t="shared" si="16"/>
        <v>0.20099422079207613</v>
      </c>
      <c r="E76" s="20">
        <f t="shared" si="17"/>
        <v>0.73153292278694426</v>
      </c>
      <c r="F76" s="20">
        <f t="shared" si="18"/>
        <v>3.4901457724937335</v>
      </c>
      <c r="G76" s="47">
        <f t="shared" si="14"/>
        <v>132569.98030900001</v>
      </c>
      <c r="H76" s="47">
        <f t="shared" si="15"/>
        <v>152738.854765</v>
      </c>
      <c r="I76" s="20">
        <f t="shared" si="19"/>
        <v>1.072072352870094E-2</v>
      </c>
      <c r="J76" s="20">
        <f t="shared" si="20"/>
        <v>8.9446101984836032E-3</v>
      </c>
      <c r="K76" s="20">
        <f t="shared" si="21"/>
        <v>3.9183591904149211E-2</v>
      </c>
      <c r="L76" s="45">
        <v>1598167.0708010001</v>
      </c>
      <c r="M76" s="30">
        <v>19368.858830000001</v>
      </c>
      <c r="N76" s="30">
        <v>2908322</v>
      </c>
      <c r="O76" s="30">
        <v>13875613</v>
      </c>
      <c r="P76" s="30">
        <v>8080</v>
      </c>
      <c r="Q76" s="30">
        <v>35396</v>
      </c>
      <c r="R76" s="30">
        <v>903337.29706519993</v>
      </c>
      <c r="S76" s="30">
        <v>3975654.2862350927</v>
      </c>
      <c r="T76" s="30">
        <v>132569980309</v>
      </c>
      <c r="U76" s="30">
        <v>152738854765</v>
      </c>
      <c r="V76" s="64"/>
    </row>
    <row r="77" spans="1:22" x14ac:dyDescent="0.45">
      <c r="A77" s="63" t="s">
        <v>167</v>
      </c>
      <c r="B77" s="63">
        <v>11172</v>
      </c>
      <c r="C77" s="63" t="s">
        <v>32</v>
      </c>
      <c r="D77" s="20">
        <f t="shared" si="16"/>
        <v>0.60351856157667405</v>
      </c>
      <c r="E77" s="20">
        <f t="shared" si="17"/>
        <v>9.2673052984724252E-2</v>
      </c>
      <c r="F77" s="20">
        <f t="shared" si="18"/>
        <v>0.66296879627824834</v>
      </c>
      <c r="G77" s="47">
        <f t="shared" si="14"/>
        <v>902741.64241500001</v>
      </c>
      <c r="H77" s="47">
        <f t="shared" si="15"/>
        <v>756038.69070699997</v>
      </c>
      <c r="I77" s="20">
        <f t="shared" si="19"/>
        <v>5.3716637426746629E-2</v>
      </c>
      <c r="J77" s="20">
        <f t="shared" si="20"/>
        <v>0</v>
      </c>
      <c r="K77" s="20">
        <f t="shared" si="21"/>
        <v>9.6860283935748914E-2</v>
      </c>
      <c r="L77" s="45">
        <v>2846531.410501</v>
      </c>
      <c r="M77" s="30">
        <v>166567.67248199999</v>
      </c>
      <c r="N77" s="30">
        <v>218549</v>
      </c>
      <c r="O77" s="30">
        <v>1563466</v>
      </c>
      <c r="P77" s="30">
        <v>0</v>
      </c>
      <c r="Q77" s="30">
        <v>150175</v>
      </c>
      <c r="R77" s="30">
        <v>1550429.070594267</v>
      </c>
      <c r="S77" s="30">
        <v>2358279.9202269129</v>
      </c>
      <c r="T77" s="30">
        <v>902741642415</v>
      </c>
      <c r="U77" s="30">
        <v>756038690707</v>
      </c>
      <c r="V77" s="64"/>
    </row>
    <row r="78" spans="1:22" x14ac:dyDescent="0.45">
      <c r="A78" s="63" t="s">
        <v>171</v>
      </c>
      <c r="B78" s="63">
        <v>11183</v>
      </c>
      <c r="C78" s="63" t="s">
        <v>22</v>
      </c>
      <c r="D78" s="20">
        <f t="shared" si="16"/>
        <v>0.3030055603293938</v>
      </c>
      <c r="E78" s="20">
        <f t="shared" si="17"/>
        <v>1.5260120841802035E-2</v>
      </c>
      <c r="F78" s="20">
        <f t="shared" si="18"/>
        <v>0.16899619610926025</v>
      </c>
      <c r="G78" s="47">
        <f t="shared" si="14"/>
        <v>7145681.7726800004</v>
      </c>
      <c r="H78" s="47">
        <f t="shared" si="15"/>
        <v>6840952.2114540003</v>
      </c>
      <c r="I78" s="20">
        <f t="shared" si="19"/>
        <v>3.6977813495242514E-3</v>
      </c>
      <c r="J78" s="20">
        <f t="shared" si="20"/>
        <v>0</v>
      </c>
      <c r="K78" s="20">
        <f t="shared" si="21"/>
        <v>1.6623937815802132E-3</v>
      </c>
      <c r="L78" s="45">
        <v>4886571.2906280002</v>
      </c>
      <c r="M78" s="30">
        <v>52940.041700000002</v>
      </c>
      <c r="N78" s="30">
        <v>123050</v>
      </c>
      <c r="O78" s="30">
        <v>1362701</v>
      </c>
      <c r="P78" s="30">
        <v>0</v>
      </c>
      <c r="Q78" s="30">
        <v>11900</v>
      </c>
      <c r="R78" s="30">
        <v>7158352.0895321667</v>
      </c>
      <c r="S78" s="30">
        <v>8063501.0217566071</v>
      </c>
      <c r="T78" s="30">
        <v>7145681772680</v>
      </c>
      <c r="U78" s="30">
        <v>6840952211454</v>
      </c>
      <c r="V78" s="64"/>
    </row>
    <row r="79" spans="1:22" x14ac:dyDescent="0.45">
      <c r="A79" s="63" t="s">
        <v>169</v>
      </c>
      <c r="B79" s="63">
        <v>11182</v>
      </c>
      <c r="C79" s="63" t="s">
        <v>22</v>
      </c>
      <c r="D79" s="20">
        <f t="shared" si="16"/>
        <v>0.37387887075773796</v>
      </c>
      <c r="E79" s="20">
        <f t="shared" si="17"/>
        <v>7.1741300825451174E-2</v>
      </c>
      <c r="F79" s="20">
        <f t="shared" si="18"/>
        <v>0.33317944301591179</v>
      </c>
      <c r="G79" s="47">
        <f t="shared" si="14"/>
        <v>4207217.4789669998</v>
      </c>
      <c r="H79" s="47">
        <f t="shared" si="15"/>
        <v>4138202.4327159999</v>
      </c>
      <c r="I79" s="20">
        <f t="shared" si="19"/>
        <v>6.6218127352020317E-2</v>
      </c>
      <c r="J79" s="20">
        <f t="shared" si="20"/>
        <v>2.8193998122986895E-3</v>
      </c>
      <c r="K79" s="20">
        <f t="shared" si="21"/>
        <v>5.3135808955935386E-2</v>
      </c>
      <c r="L79" s="45">
        <v>3903112.0673719998</v>
      </c>
      <c r="M79" s="30">
        <v>537655.34236399992</v>
      </c>
      <c r="N79" s="30">
        <v>374472</v>
      </c>
      <c r="O79" s="30">
        <v>1739115</v>
      </c>
      <c r="P79" s="30">
        <v>11446</v>
      </c>
      <c r="Q79" s="30">
        <v>215717</v>
      </c>
      <c r="R79" s="30">
        <v>4059729.290635067</v>
      </c>
      <c r="S79" s="30">
        <v>5219754.809173339</v>
      </c>
      <c r="T79" s="30">
        <v>4207217478967</v>
      </c>
      <c r="U79" s="30">
        <v>4138202432716</v>
      </c>
      <c r="V79" s="64"/>
    </row>
    <row r="80" spans="1:22" x14ac:dyDescent="0.45">
      <c r="A80" s="63" t="s">
        <v>172</v>
      </c>
      <c r="B80" s="63">
        <v>11186</v>
      </c>
      <c r="C80" s="63" t="s">
        <v>22</v>
      </c>
      <c r="D80" s="20">
        <f t="shared" si="16"/>
        <v>0.45627690485724748</v>
      </c>
      <c r="E80" s="20">
        <f t="shared" si="17"/>
        <v>3.1559469869876116E-3</v>
      </c>
      <c r="F80" s="20">
        <f t="shared" si="18"/>
        <v>4.0757771310094212E-2</v>
      </c>
      <c r="G80" s="47">
        <f t="shared" si="14"/>
        <v>925865.17278100003</v>
      </c>
      <c r="H80" s="47">
        <f t="shared" si="15"/>
        <v>911944.014845</v>
      </c>
      <c r="I80" s="20">
        <f t="shared" si="19"/>
        <v>0</v>
      </c>
      <c r="J80" s="20">
        <f t="shared" si="20"/>
        <v>0</v>
      </c>
      <c r="K80" s="20">
        <f t="shared" si="21"/>
        <v>0</v>
      </c>
      <c r="L80" s="45">
        <v>859943.16168199992</v>
      </c>
      <c r="M80" s="30">
        <v>0</v>
      </c>
      <c r="N80" s="30">
        <v>2974</v>
      </c>
      <c r="O80" s="30">
        <v>38408</v>
      </c>
      <c r="P80" s="30">
        <v>0</v>
      </c>
      <c r="Q80" s="30">
        <v>0</v>
      </c>
      <c r="R80" s="30">
        <v>870136.46395640005</v>
      </c>
      <c r="S80" s="30">
        <v>942347.89502554922</v>
      </c>
      <c r="T80" s="30">
        <v>925865172781</v>
      </c>
      <c r="U80" s="30">
        <v>911944014845</v>
      </c>
      <c r="V80" s="64"/>
    </row>
    <row r="81" spans="1:22" x14ac:dyDescent="0.45">
      <c r="A81" s="63" t="s">
        <v>174</v>
      </c>
      <c r="B81" s="63">
        <v>11188</v>
      </c>
      <c r="C81" s="63" t="s">
        <v>32</v>
      </c>
      <c r="D81" s="20">
        <f t="shared" si="16"/>
        <v>0.46954182156793528</v>
      </c>
      <c r="E81" s="20">
        <f t="shared" si="17"/>
        <v>0.12199536587279196</v>
      </c>
      <c r="F81" s="20">
        <f t="shared" si="18"/>
        <v>0.4508294409848651</v>
      </c>
      <c r="G81" s="47">
        <f t="shared" si="14"/>
        <v>1214135.1998749999</v>
      </c>
      <c r="H81" s="47">
        <f t="shared" si="15"/>
        <v>1193119.518279</v>
      </c>
      <c r="I81" s="20">
        <f t="shared" si="19"/>
        <v>3.7181003582180726E-3</v>
      </c>
      <c r="J81" s="20">
        <f t="shared" si="20"/>
        <v>3.1067446099138723E-3</v>
      </c>
      <c r="K81" s="20">
        <f t="shared" si="21"/>
        <v>2.2782289382490672E-2</v>
      </c>
      <c r="L81" s="45">
        <v>2192558.7862430001</v>
      </c>
      <c r="M81" s="30">
        <v>14741.977846</v>
      </c>
      <c r="N81" s="30">
        <v>284833</v>
      </c>
      <c r="O81" s="30">
        <v>1052590</v>
      </c>
      <c r="P81" s="30">
        <v>6159</v>
      </c>
      <c r="Q81" s="30">
        <v>45165</v>
      </c>
      <c r="R81" s="30">
        <v>1982460.9915942671</v>
      </c>
      <c r="S81" s="30">
        <v>2334785.4073162377</v>
      </c>
      <c r="T81" s="30">
        <v>1214135199875</v>
      </c>
      <c r="U81" s="30">
        <v>1193119518279</v>
      </c>
      <c r="V81" s="64"/>
    </row>
    <row r="82" spans="1:22" x14ac:dyDescent="0.45">
      <c r="A82" s="63" t="s">
        <v>176</v>
      </c>
      <c r="B82" s="63">
        <v>11197</v>
      </c>
      <c r="C82" s="63" t="s">
        <v>22</v>
      </c>
      <c r="D82" s="20">
        <f t="shared" si="16"/>
        <v>0.87390115716969763</v>
      </c>
      <c r="E82" s="20">
        <f t="shared" si="17"/>
        <v>0.24238635894041005</v>
      </c>
      <c r="F82" s="20">
        <f t="shared" si="18"/>
        <v>4.7691067844092251E-2</v>
      </c>
      <c r="G82" s="47">
        <f t="shared" si="14"/>
        <v>3045920.0679660002</v>
      </c>
      <c r="H82" s="47">
        <f t="shared" si="15"/>
        <v>2981638.5620039999</v>
      </c>
      <c r="I82" s="20">
        <f t="shared" si="19"/>
        <v>0.12337086912306121</v>
      </c>
      <c r="J82" s="20">
        <f t="shared" si="20"/>
        <v>0</v>
      </c>
      <c r="K82" s="20">
        <f t="shared" si="21"/>
        <v>0</v>
      </c>
      <c r="L82" s="45">
        <v>5403443.1367450003</v>
      </c>
      <c r="M82" s="30">
        <v>745506.340921</v>
      </c>
      <c r="N82" s="30">
        <v>749353</v>
      </c>
      <c r="O82" s="30">
        <v>147440</v>
      </c>
      <c r="P82" s="30">
        <v>0</v>
      </c>
      <c r="Q82" s="30">
        <v>0</v>
      </c>
      <c r="R82" s="30">
        <v>3021403.4569917996</v>
      </c>
      <c r="S82" s="30">
        <v>3091564.24179888</v>
      </c>
      <c r="T82" s="30">
        <v>3045920067966</v>
      </c>
      <c r="U82" s="30">
        <v>2981638562004</v>
      </c>
      <c r="V82" s="64"/>
    </row>
    <row r="83" spans="1:22" x14ac:dyDescent="0.45">
      <c r="A83" s="63" t="s">
        <v>178</v>
      </c>
      <c r="B83" s="63">
        <v>11195</v>
      </c>
      <c r="C83" s="63" t="s">
        <v>22</v>
      </c>
      <c r="D83" s="20">
        <f t="shared" si="16"/>
        <v>1.1945683412598391</v>
      </c>
      <c r="E83" s="20">
        <f t="shared" si="17"/>
        <v>6.3117518363112971E-3</v>
      </c>
      <c r="F83" s="20">
        <f t="shared" si="18"/>
        <v>0.24470061271418292</v>
      </c>
      <c r="G83" s="47">
        <f t="shared" si="14"/>
        <v>2172885.8482559999</v>
      </c>
      <c r="H83" s="47">
        <f t="shared" si="15"/>
        <v>2164318.9595909999</v>
      </c>
      <c r="I83" s="20">
        <f t="shared" si="19"/>
        <v>4.852252810737339E-2</v>
      </c>
      <c r="J83" s="20">
        <f t="shared" si="20"/>
        <v>0</v>
      </c>
      <c r="K83" s="20">
        <f t="shared" si="21"/>
        <v>0</v>
      </c>
      <c r="L83" s="45">
        <v>6547672.881635</v>
      </c>
      <c r="M83" s="30">
        <v>224966.50323099998</v>
      </c>
      <c r="N83" s="30">
        <v>17298</v>
      </c>
      <c r="O83" s="30">
        <v>670627</v>
      </c>
      <c r="P83" s="30">
        <v>0</v>
      </c>
      <c r="Q83" s="30">
        <v>0</v>
      </c>
      <c r="R83" s="30">
        <v>2318165.5202835002</v>
      </c>
      <c r="S83" s="30">
        <v>2740602.046564186</v>
      </c>
      <c r="T83" s="30">
        <v>2172885848256</v>
      </c>
      <c r="U83" s="30">
        <v>2164318959591</v>
      </c>
      <c r="V83" s="64"/>
    </row>
    <row r="84" spans="1:22" x14ac:dyDescent="0.45">
      <c r="A84" s="63" t="s">
        <v>180</v>
      </c>
      <c r="B84" s="63">
        <v>11215</v>
      </c>
      <c r="C84" s="63" t="s">
        <v>22</v>
      </c>
      <c r="D84" s="20">
        <f t="shared" si="16"/>
        <v>0.36899596685048552</v>
      </c>
      <c r="E84" s="20">
        <f t="shared" si="17"/>
        <v>0.57408729529517977</v>
      </c>
      <c r="F84" s="20">
        <f t="shared" si="18"/>
        <v>0.22682637049183516</v>
      </c>
      <c r="G84" s="47">
        <f t="shared" si="14"/>
        <v>8483194.1414889991</v>
      </c>
      <c r="H84" s="47">
        <f t="shared" si="15"/>
        <v>8149951.0953850001</v>
      </c>
      <c r="I84" s="20">
        <f t="shared" si="19"/>
        <v>3.6350978057024766E-2</v>
      </c>
      <c r="J84" s="20">
        <f t="shared" si="20"/>
        <v>1.2735068430466271E-2</v>
      </c>
      <c r="K84" s="20">
        <f t="shared" si="21"/>
        <v>5.9594772444170031E-2</v>
      </c>
      <c r="L84" s="45">
        <v>7262600.3792899996</v>
      </c>
      <c r="M84" s="30">
        <v>824927.27995899995</v>
      </c>
      <c r="N84" s="30">
        <v>5649610</v>
      </c>
      <c r="O84" s="30">
        <v>2232205</v>
      </c>
      <c r="P84" s="30">
        <v>144501</v>
      </c>
      <c r="Q84" s="30">
        <v>676204</v>
      </c>
      <c r="R84" s="30">
        <v>11346699.924619829</v>
      </c>
      <c r="S84" s="30">
        <v>9841029.4850631151</v>
      </c>
      <c r="T84" s="30">
        <v>8483194141489</v>
      </c>
      <c r="U84" s="30">
        <v>8149951095385</v>
      </c>
      <c r="V84" s="64"/>
    </row>
    <row r="85" spans="1:22" x14ac:dyDescent="0.45">
      <c r="A85" s="63" t="s">
        <v>184</v>
      </c>
      <c r="B85" s="63">
        <v>11196</v>
      </c>
      <c r="C85" s="63" t="s">
        <v>32</v>
      </c>
      <c r="D85" s="20">
        <f t="shared" si="16"/>
        <v>9.8599329779867281E-2</v>
      </c>
      <c r="E85" s="20">
        <f t="shared" si="17"/>
        <v>0</v>
      </c>
      <c r="F85" s="20">
        <f t="shared" si="18"/>
        <v>0.19132095728416551</v>
      </c>
      <c r="G85" s="47">
        <f t="shared" si="14"/>
        <v>693560.18146200001</v>
      </c>
      <c r="H85" s="47">
        <f t="shared" si="15"/>
        <v>697230.78951899998</v>
      </c>
      <c r="I85" s="20">
        <f t="shared" si="19"/>
        <v>0</v>
      </c>
      <c r="J85" s="20">
        <f t="shared" si="20"/>
        <v>0</v>
      </c>
      <c r="K85" s="20">
        <f t="shared" si="21"/>
        <v>0</v>
      </c>
      <c r="L85" s="45">
        <v>346091.60466399998</v>
      </c>
      <c r="M85" s="30">
        <v>0</v>
      </c>
      <c r="N85" s="30">
        <v>0</v>
      </c>
      <c r="O85" s="30">
        <v>335776</v>
      </c>
      <c r="P85" s="30">
        <v>0</v>
      </c>
      <c r="Q85" s="30">
        <v>0</v>
      </c>
      <c r="R85" s="30">
        <v>1625961.0659761999</v>
      </c>
      <c r="S85" s="30">
        <v>1755040.3508658912</v>
      </c>
      <c r="T85" s="30">
        <v>693560181462</v>
      </c>
      <c r="U85" s="30">
        <v>697230789519</v>
      </c>
      <c r="V85" s="64"/>
    </row>
    <row r="86" spans="1:22" x14ac:dyDescent="0.45">
      <c r="A86" s="63" t="s">
        <v>182</v>
      </c>
      <c r="B86" s="63">
        <v>11198</v>
      </c>
      <c r="C86" s="63" t="s">
        <v>19</v>
      </c>
      <c r="D86" s="20">
        <f t="shared" si="16"/>
        <v>0.47655601144712406</v>
      </c>
      <c r="E86" s="20">
        <f t="shared" si="17"/>
        <v>1.8857912811829144E-5</v>
      </c>
      <c r="F86" s="20">
        <f t="shared" si="18"/>
        <v>5.6573738435487435E-5</v>
      </c>
      <c r="G86" s="47">
        <f t="shared" si="14"/>
        <v>22128.453320000001</v>
      </c>
      <c r="H86" s="47">
        <f t="shared" si="15"/>
        <v>21580.377966</v>
      </c>
      <c r="I86" s="20">
        <f t="shared" si="19"/>
        <v>4.4490209617393263E-5</v>
      </c>
      <c r="J86" s="20">
        <f t="shared" si="20"/>
        <v>0</v>
      </c>
      <c r="K86" s="20">
        <f t="shared" si="21"/>
        <v>0</v>
      </c>
      <c r="L86" s="45">
        <v>50541.755728999997</v>
      </c>
      <c r="M86" s="30">
        <v>5.4165000000000001</v>
      </c>
      <c r="N86" s="30">
        <v>1</v>
      </c>
      <c r="O86" s="30">
        <v>3</v>
      </c>
      <c r="P86" s="30">
        <v>0</v>
      </c>
      <c r="Q86" s="30">
        <v>0</v>
      </c>
      <c r="R86" s="30">
        <v>60872.943132666675</v>
      </c>
      <c r="S86" s="30">
        <v>53028.137842101089</v>
      </c>
      <c r="T86" s="30">
        <v>22128453320</v>
      </c>
      <c r="U86" s="30">
        <v>21580377966</v>
      </c>
      <c r="V86" s="64"/>
    </row>
    <row r="87" spans="1:22" x14ac:dyDescent="0.45">
      <c r="A87" s="63" t="s">
        <v>185</v>
      </c>
      <c r="B87" s="63">
        <v>11220</v>
      </c>
      <c r="C87" s="63" t="s">
        <v>22</v>
      </c>
      <c r="D87" s="20">
        <f t="shared" si="16"/>
        <v>0.73782742215186015</v>
      </c>
      <c r="E87" s="20">
        <f t="shared" si="17"/>
        <v>0.2468509396925169</v>
      </c>
      <c r="F87" s="20">
        <f t="shared" si="18"/>
        <v>0.35711773667613833</v>
      </c>
      <c r="G87" s="47">
        <f t="shared" si="14"/>
        <v>572124.97339599999</v>
      </c>
      <c r="H87" s="47">
        <f t="shared" si="15"/>
        <v>554542.09903399996</v>
      </c>
      <c r="I87" s="20">
        <f t="shared" si="19"/>
        <v>6.5586538441880712E-2</v>
      </c>
      <c r="J87" s="20">
        <f t="shared" si="20"/>
        <v>5.8146500531979636E-3</v>
      </c>
      <c r="K87" s="20">
        <f t="shared" si="21"/>
        <v>2.229844637390313E-2</v>
      </c>
      <c r="L87" s="45">
        <v>1121487.4345240002</v>
      </c>
      <c r="M87" s="30">
        <v>75685.667910999997</v>
      </c>
      <c r="N87" s="30">
        <v>187605</v>
      </c>
      <c r="O87" s="30">
        <v>271407</v>
      </c>
      <c r="P87" s="30">
        <v>3355</v>
      </c>
      <c r="Q87" s="30">
        <v>12866</v>
      </c>
      <c r="R87" s="30">
        <v>576990.87121413334</v>
      </c>
      <c r="S87" s="30">
        <v>759993.05586474587</v>
      </c>
      <c r="T87" s="30">
        <v>572124973396</v>
      </c>
      <c r="U87" s="30">
        <v>554542099034</v>
      </c>
      <c r="V87" s="64"/>
    </row>
    <row r="88" spans="1:22" x14ac:dyDescent="0.45">
      <c r="A88" s="63" t="s">
        <v>187</v>
      </c>
      <c r="B88" s="63">
        <v>11222</v>
      </c>
      <c r="C88" s="63" t="s">
        <v>32</v>
      </c>
      <c r="D88" s="20">
        <f t="shared" si="16"/>
        <v>0.55380243841926891</v>
      </c>
      <c r="E88" s="20">
        <f t="shared" si="17"/>
        <v>2.1103536473174839E-2</v>
      </c>
      <c r="F88" s="20">
        <f t="shared" si="18"/>
        <v>2.0293608782131184E-2</v>
      </c>
      <c r="G88" s="47">
        <f t="shared" si="14"/>
        <v>206359.617103</v>
      </c>
      <c r="H88" s="47">
        <f t="shared" si="15"/>
        <v>231036.52598999999</v>
      </c>
      <c r="I88" s="20">
        <f t="shared" si="19"/>
        <v>3.5888709009049585E-2</v>
      </c>
      <c r="J88" s="20">
        <f t="shared" si="20"/>
        <v>1.4008840110643605E-2</v>
      </c>
      <c r="K88" s="20">
        <f t="shared" si="21"/>
        <v>1.3953923061029536E-2</v>
      </c>
      <c r="L88" s="45">
        <v>438978.89823599998</v>
      </c>
      <c r="M88" s="30">
        <v>28754.334172999999</v>
      </c>
      <c r="N88" s="30">
        <v>8364</v>
      </c>
      <c r="O88" s="30">
        <v>8043</v>
      </c>
      <c r="P88" s="30">
        <v>5612</v>
      </c>
      <c r="Q88" s="30">
        <v>5590</v>
      </c>
      <c r="R88" s="30">
        <v>400604.18676176673</v>
      </c>
      <c r="S88" s="30">
        <v>396331.6769505273</v>
      </c>
      <c r="T88" s="30">
        <v>206359617103</v>
      </c>
      <c r="U88" s="30">
        <v>231036525990</v>
      </c>
      <c r="V88" s="64"/>
    </row>
    <row r="89" spans="1:22" x14ac:dyDescent="0.45">
      <c r="A89" s="63" t="s">
        <v>188</v>
      </c>
      <c r="B89" s="63">
        <v>11217</v>
      </c>
      <c r="C89" s="63" t="s">
        <v>19</v>
      </c>
      <c r="D89" s="20">
        <f t="shared" si="16"/>
        <v>6.7177446567891944E-2</v>
      </c>
      <c r="E89" s="20">
        <f t="shared" si="17"/>
        <v>1.9138111737249694</v>
      </c>
      <c r="F89" s="20">
        <f t="shared" si="18"/>
        <v>1.9060153700774685</v>
      </c>
      <c r="G89" s="47">
        <f t="shared" si="14"/>
        <v>3062806.498598</v>
      </c>
      <c r="H89" s="47">
        <f t="shared" si="15"/>
        <v>3032886.5458129998</v>
      </c>
      <c r="I89" s="20">
        <f t="shared" si="19"/>
        <v>1.5102061102143291E-4</v>
      </c>
      <c r="J89" s="20">
        <f t="shared" si="20"/>
        <v>0.21169889029659741</v>
      </c>
      <c r="K89" s="20">
        <f t="shared" si="21"/>
        <v>0.23944270576962631</v>
      </c>
      <c r="L89" s="45">
        <v>2271268.4230129998</v>
      </c>
      <c r="M89" s="30">
        <v>5640.3176700000004</v>
      </c>
      <c r="N89" s="30">
        <v>32352963</v>
      </c>
      <c r="O89" s="30">
        <v>32221175</v>
      </c>
      <c r="P89" s="30">
        <v>3953265</v>
      </c>
      <c r="Q89" s="30">
        <v>4471353</v>
      </c>
      <c r="R89" s="30">
        <v>18673999.634392697</v>
      </c>
      <c r="S89" s="30">
        <v>16904992.218761802</v>
      </c>
      <c r="T89" s="30">
        <v>3062806498598</v>
      </c>
      <c r="U89" s="30">
        <v>3032886545813</v>
      </c>
      <c r="V89" s="64"/>
    </row>
    <row r="90" spans="1:22" x14ac:dyDescent="0.45">
      <c r="A90" s="63" t="s">
        <v>190</v>
      </c>
      <c r="B90" s="63">
        <v>11235</v>
      </c>
      <c r="C90" s="63" t="s">
        <v>22</v>
      </c>
      <c r="D90" s="20">
        <f t="shared" si="16"/>
        <v>1.0387923006588147</v>
      </c>
      <c r="E90" s="20">
        <f t="shared" si="17"/>
        <v>7.1601819377594605E-2</v>
      </c>
      <c r="F90" s="20">
        <f t="shared" si="18"/>
        <v>0.49686091567078022</v>
      </c>
      <c r="G90" s="47">
        <f t="shared" si="14"/>
        <v>3137610.7374649998</v>
      </c>
      <c r="H90" s="47">
        <f t="shared" si="15"/>
        <v>2875297.1354339998</v>
      </c>
      <c r="I90" s="20">
        <f t="shared" si="19"/>
        <v>9.8059216420516584E-2</v>
      </c>
      <c r="J90" s="20">
        <f t="shared" si="20"/>
        <v>3.674216141513044E-4</v>
      </c>
      <c r="K90" s="20">
        <f t="shared" si="21"/>
        <v>1.6639147938787981E-2</v>
      </c>
      <c r="L90" s="45">
        <v>8184169.6224610005</v>
      </c>
      <c r="M90" s="30">
        <v>566863.15571900003</v>
      </c>
      <c r="N90" s="30">
        <v>282059</v>
      </c>
      <c r="O90" s="30">
        <v>1957270</v>
      </c>
      <c r="P90" s="30">
        <v>1062</v>
      </c>
      <c r="Q90" s="30">
        <v>48094</v>
      </c>
      <c r="R90" s="30">
        <v>2890412.428384433</v>
      </c>
      <c r="S90" s="30">
        <v>3939271.4103052653</v>
      </c>
      <c r="T90" s="30">
        <v>3137610737465</v>
      </c>
      <c r="U90" s="30">
        <v>2875297135434</v>
      </c>
      <c r="V90" s="64"/>
    </row>
    <row r="91" spans="1:22" x14ac:dyDescent="0.45">
      <c r="A91" s="63" t="s">
        <v>192</v>
      </c>
      <c r="B91" s="63">
        <v>11234</v>
      </c>
      <c r="C91" s="63" t="s">
        <v>22</v>
      </c>
      <c r="D91" s="20">
        <f t="shared" si="16"/>
        <v>8.8109334980192397E-2</v>
      </c>
      <c r="E91" s="20">
        <f t="shared" si="17"/>
        <v>0.11711979870147703</v>
      </c>
      <c r="F91" s="20">
        <f t="shared" si="18"/>
        <v>0.14172555898720074</v>
      </c>
      <c r="G91" s="47">
        <f t="shared" ref="G91:G115" si="22">T91/1000000</f>
        <v>14421665.396623001</v>
      </c>
      <c r="H91" s="47">
        <f t="shared" ref="H91:H115" si="23">U91/1000000</f>
        <v>14145197.005584</v>
      </c>
      <c r="I91" s="20">
        <f t="shared" si="19"/>
        <v>1.3493799543368747E-3</v>
      </c>
      <c r="J91" s="20">
        <f t="shared" si="20"/>
        <v>1.828236268170827E-2</v>
      </c>
      <c r="K91" s="20">
        <f t="shared" si="21"/>
        <v>1.2294988024954736E-2</v>
      </c>
      <c r="L91" s="45">
        <v>2702475.6306949998</v>
      </c>
      <c r="M91" s="30">
        <v>37164.561222000004</v>
      </c>
      <c r="N91" s="30">
        <v>1796140</v>
      </c>
      <c r="O91" s="30">
        <v>2173492</v>
      </c>
      <c r="P91" s="30">
        <v>251766</v>
      </c>
      <c r="Q91" s="30">
        <v>169314</v>
      </c>
      <c r="R91" s="30">
        <v>13770977.21903827</v>
      </c>
      <c r="S91" s="30">
        <v>15335921.16716427</v>
      </c>
      <c r="T91" s="30">
        <v>14421665396623</v>
      </c>
      <c r="U91" s="30">
        <v>14145197005584</v>
      </c>
      <c r="V91" s="64"/>
    </row>
    <row r="92" spans="1:22" x14ac:dyDescent="0.45">
      <c r="A92" s="63" t="s">
        <v>194</v>
      </c>
      <c r="B92" s="63">
        <v>11223</v>
      </c>
      <c r="C92" s="63" t="s">
        <v>22</v>
      </c>
      <c r="D92" s="20">
        <f t="shared" si="16"/>
        <v>0.75983718529017419</v>
      </c>
      <c r="E92" s="20">
        <f t="shared" si="17"/>
        <v>0.44706038995192426</v>
      </c>
      <c r="F92" s="20">
        <f t="shared" si="18"/>
        <v>1.0700152180320128</v>
      </c>
      <c r="G92" s="47">
        <f t="shared" si="22"/>
        <v>2659100.6596070002</v>
      </c>
      <c r="H92" s="47">
        <f t="shared" si="23"/>
        <v>2408860.4074149998</v>
      </c>
      <c r="I92" s="20">
        <f t="shared" si="19"/>
        <v>4.1817538342645171E-2</v>
      </c>
      <c r="J92" s="20">
        <f t="shared" si="20"/>
        <v>5.6437580576436342E-3</v>
      </c>
      <c r="K92" s="20">
        <f t="shared" si="21"/>
        <v>0.10563851338109057</v>
      </c>
      <c r="L92" s="45">
        <v>6740949.5534699997</v>
      </c>
      <c r="M92" s="30">
        <v>240631.57232199999</v>
      </c>
      <c r="N92" s="30">
        <v>1983064</v>
      </c>
      <c r="O92" s="30">
        <v>4746358</v>
      </c>
      <c r="P92" s="30">
        <v>16238</v>
      </c>
      <c r="Q92" s="30">
        <v>303939</v>
      </c>
      <c r="R92" s="30">
        <v>2877160.897783</v>
      </c>
      <c r="S92" s="30">
        <v>4435785.5103496276</v>
      </c>
      <c r="T92" s="30">
        <v>2659100659607</v>
      </c>
      <c r="U92" s="30">
        <v>2408860407415</v>
      </c>
      <c r="V92" s="64"/>
    </row>
    <row r="93" spans="1:22" x14ac:dyDescent="0.45">
      <c r="A93" s="63" t="s">
        <v>196</v>
      </c>
      <c r="B93" s="63">
        <v>11239</v>
      </c>
      <c r="C93" s="63" t="s">
        <v>32</v>
      </c>
      <c r="D93" s="20">
        <f t="shared" si="16"/>
        <v>0.25473731075496941</v>
      </c>
      <c r="E93" s="20">
        <f t="shared" si="17"/>
        <v>0.37357572070720974</v>
      </c>
      <c r="F93" s="20">
        <f t="shared" si="18"/>
        <v>0.33236533948696828</v>
      </c>
      <c r="G93" s="47">
        <f t="shared" si="22"/>
        <v>237249.30016000001</v>
      </c>
      <c r="H93" s="47">
        <f t="shared" si="23"/>
        <v>228835.20228900001</v>
      </c>
      <c r="I93" s="20">
        <f t="shared" si="19"/>
        <v>2.0377005915239818E-2</v>
      </c>
      <c r="J93" s="20">
        <f t="shared" si="20"/>
        <v>0</v>
      </c>
      <c r="K93" s="20">
        <f t="shared" si="21"/>
        <v>1.6042361922447308E-3</v>
      </c>
      <c r="L93" s="45">
        <v>211403.43209300001</v>
      </c>
      <c r="M93" s="30">
        <v>17757.394084</v>
      </c>
      <c r="N93" s="30">
        <v>155013</v>
      </c>
      <c r="O93" s="30">
        <v>137913</v>
      </c>
      <c r="P93" s="30">
        <v>0</v>
      </c>
      <c r="Q93" s="30">
        <v>699</v>
      </c>
      <c r="R93" s="30">
        <v>435721.3753056667</v>
      </c>
      <c r="S93" s="30">
        <v>414943.98968580604</v>
      </c>
      <c r="T93" s="30">
        <v>237249300160</v>
      </c>
      <c r="U93" s="30">
        <v>228835202289</v>
      </c>
      <c r="V93" s="64"/>
    </row>
    <row r="94" spans="1:22" x14ac:dyDescent="0.45">
      <c r="A94" s="63" t="s">
        <v>198</v>
      </c>
      <c r="B94" s="63">
        <v>11256</v>
      </c>
      <c r="C94" s="63" t="s">
        <v>19</v>
      </c>
      <c r="D94" s="20">
        <f t="shared" si="16"/>
        <v>0.10458354960651402</v>
      </c>
      <c r="E94" s="20">
        <f t="shared" si="17"/>
        <v>0.4463143803067765</v>
      </c>
      <c r="F94" s="20">
        <f t="shared" si="18"/>
        <v>8.4476422398432532E-2</v>
      </c>
      <c r="G94" s="47">
        <f t="shared" si="22"/>
        <v>11685.382592</v>
      </c>
      <c r="H94" s="47">
        <f t="shared" si="23"/>
        <v>10301.433507</v>
      </c>
      <c r="I94" s="20">
        <f t="shared" si="19"/>
        <v>6.349275745856516E-3</v>
      </c>
      <c r="J94" s="20">
        <f t="shared" si="20"/>
        <v>2.4129662007542161E-2</v>
      </c>
      <c r="K94" s="20">
        <f t="shared" si="21"/>
        <v>0</v>
      </c>
      <c r="L94" s="45">
        <v>15391.071873000001</v>
      </c>
      <c r="M94" s="30">
        <v>1052</v>
      </c>
      <c r="N94" s="30">
        <v>32841</v>
      </c>
      <c r="O94" s="30">
        <v>6216</v>
      </c>
      <c r="P94" s="30">
        <v>1999</v>
      </c>
      <c r="Q94" s="30">
        <v>0</v>
      </c>
      <c r="R94" s="30">
        <v>82844.094516333324</v>
      </c>
      <c r="S94" s="30">
        <v>73582.661570139346</v>
      </c>
      <c r="T94" s="30">
        <v>11685382592</v>
      </c>
      <c r="U94" s="30">
        <v>10301433507</v>
      </c>
      <c r="V94" s="64"/>
    </row>
    <row r="95" spans="1:22" x14ac:dyDescent="0.45">
      <c r="A95" s="63" t="s">
        <v>199</v>
      </c>
      <c r="B95" s="63">
        <v>11258</v>
      </c>
      <c r="C95" s="63" t="s">
        <v>32</v>
      </c>
      <c r="D95" s="20">
        <f t="shared" si="16"/>
        <v>0.45688979776842786</v>
      </c>
      <c r="E95" s="20">
        <f t="shared" si="17"/>
        <v>5.635776480181319E-2</v>
      </c>
      <c r="F95" s="20">
        <f t="shared" si="18"/>
        <v>0.16124360910461261</v>
      </c>
      <c r="G95" s="47">
        <f t="shared" si="22"/>
        <v>109398.185102</v>
      </c>
      <c r="H95" s="47">
        <f t="shared" si="23"/>
        <v>104976.022994</v>
      </c>
      <c r="I95" s="20">
        <f t="shared" si="19"/>
        <v>2.3988061475491512E-2</v>
      </c>
      <c r="J95" s="20">
        <f t="shared" si="20"/>
        <v>0</v>
      </c>
      <c r="K95" s="20">
        <f t="shared" si="21"/>
        <v>3.3928091502599938E-3</v>
      </c>
      <c r="L95" s="45">
        <v>194550.67825</v>
      </c>
      <c r="M95" s="30">
        <v>9375.172050000001</v>
      </c>
      <c r="N95" s="30">
        <v>11999</v>
      </c>
      <c r="O95" s="30">
        <v>34330</v>
      </c>
      <c r="P95" s="30">
        <v>0</v>
      </c>
      <c r="Q95" s="30">
        <v>663</v>
      </c>
      <c r="R95" s="30">
        <v>195413.2904732333</v>
      </c>
      <c r="S95" s="30">
        <v>212907.66307350001</v>
      </c>
      <c r="T95" s="30">
        <v>109398185102</v>
      </c>
      <c r="U95" s="30">
        <v>104976022994</v>
      </c>
      <c r="V95" s="64"/>
    </row>
    <row r="96" spans="1:22" x14ac:dyDescent="0.45">
      <c r="A96" s="63" t="s">
        <v>201</v>
      </c>
      <c r="B96" s="63">
        <v>11268</v>
      </c>
      <c r="C96" s="63" t="s">
        <v>22</v>
      </c>
      <c r="D96" s="20">
        <f t="shared" si="16"/>
        <v>1.8068042222108009</v>
      </c>
      <c r="E96" s="20">
        <f t="shared" si="17"/>
        <v>5.5883893426698181E-2</v>
      </c>
      <c r="F96" s="20">
        <f t="shared" si="18"/>
        <v>0.205865969609206</v>
      </c>
      <c r="G96" s="47">
        <f t="shared" si="22"/>
        <v>1552746.351458</v>
      </c>
      <c r="H96" s="47">
        <f t="shared" si="23"/>
        <v>1458825.4378559999</v>
      </c>
      <c r="I96" s="20">
        <f t="shared" si="19"/>
        <v>5.7068377132367044E-2</v>
      </c>
      <c r="J96" s="20">
        <f t="shared" si="20"/>
        <v>9.5933090198412417E-6</v>
      </c>
      <c r="K96" s="20">
        <f t="shared" si="21"/>
        <v>6.4515003158432352E-4</v>
      </c>
      <c r="L96" s="45">
        <v>6828584.5734209996</v>
      </c>
      <c r="M96" s="30">
        <v>190360.60075399998</v>
      </c>
      <c r="N96" s="30">
        <v>105603</v>
      </c>
      <c r="O96" s="30">
        <v>389022</v>
      </c>
      <c r="P96" s="30">
        <v>16</v>
      </c>
      <c r="Q96" s="30">
        <v>1076</v>
      </c>
      <c r="R96" s="30">
        <v>1667829.1053596002</v>
      </c>
      <c r="S96" s="30">
        <v>1889685.802556284</v>
      </c>
      <c r="T96" s="30">
        <v>1552746351458</v>
      </c>
      <c r="U96" s="30">
        <v>1458825437856</v>
      </c>
      <c r="V96" s="64"/>
    </row>
    <row r="97" spans="1:22" x14ac:dyDescent="0.45">
      <c r="A97" s="63" t="s">
        <v>203</v>
      </c>
      <c r="B97" s="63">
        <v>11273</v>
      </c>
      <c r="C97" s="63" t="s">
        <v>22</v>
      </c>
      <c r="D97" s="20">
        <f t="shared" si="16"/>
        <v>0.48993285912209777</v>
      </c>
      <c r="E97" s="20">
        <f t="shared" si="17"/>
        <v>0.29981469414507234</v>
      </c>
      <c r="F97" s="20">
        <f t="shared" si="18"/>
        <v>0.48073137948692946</v>
      </c>
      <c r="G97" s="47">
        <f t="shared" si="22"/>
        <v>5516259.2947319997</v>
      </c>
      <c r="H97" s="47">
        <f t="shared" si="23"/>
        <v>5324332.6950909998</v>
      </c>
      <c r="I97" s="20">
        <f t="shared" si="19"/>
        <v>3.5021495775530827E-2</v>
      </c>
      <c r="J97" s="20">
        <f t="shared" si="20"/>
        <v>3.3503050710269266E-3</v>
      </c>
      <c r="K97" s="20">
        <f t="shared" si="21"/>
        <v>2.9781379069429383E-2</v>
      </c>
      <c r="L97" s="45">
        <v>5762498.0715229996</v>
      </c>
      <c r="M97" s="30">
        <v>384950.49736899999</v>
      </c>
      <c r="N97" s="30">
        <v>1763182</v>
      </c>
      <c r="O97" s="30">
        <v>2827136</v>
      </c>
      <c r="P97" s="30">
        <v>18413</v>
      </c>
      <c r="Q97" s="30">
        <v>163676</v>
      </c>
      <c r="R97" s="30">
        <v>5495917.4193519326</v>
      </c>
      <c r="S97" s="30">
        <v>5880905.8876441969</v>
      </c>
      <c r="T97" s="30">
        <v>5516259294732</v>
      </c>
      <c r="U97" s="30">
        <v>5324332695091</v>
      </c>
      <c r="V97" s="64"/>
    </row>
    <row r="98" spans="1:22" x14ac:dyDescent="0.45">
      <c r="A98" s="63" t="s">
        <v>205</v>
      </c>
      <c r="B98" s="63">
        <v>11260</v>
      </c>
      <c r="C98" s="63" t="s">
        <v>22</v>
      </c>
      <c r="D98" s="20">
        <f t="shared" ref="D98:D117" si="24">(L98/2)/S98</f>
        <v>2.1390311611195973</v>
      </c>
      <c r="E98" s="20">
        <f t="shared" ref="E98:E117" si="25">(N98)/S98</f>
        <v>1.1473147856721622E-2</v>
      </c>
      <c r="F98" s="20">
        <f t="shared" ref="F98:F117" si="26">(O98)/S98</f>
        <v>0</v>
      </c>
      <c r="G98" s="47">
        <f t="shared" si="22"/>
        <v>1067947.12946</v>
      </c>
      <c r="H98" s="47">
        <f t="shared" si="23"/>
        <v>1002429.71531</v>
      </c>
      <c r="I98" s="20">
        <f t="shared" ref="I98:I117" si="27">(M98/2)/R98</f>
        <v>0.15294998094818135</v>
      </c>
      <c r="J98" s="20">
        <f t="shared" ref="J98:J117" si="28">(P98)/R98</f>
        <v>0</v>
      </c>
      <c r="K98" s="20">
        <f t="shared" ref="K98:K117" si="29">(Q98)/R98</f>
        <v>0</v>
      </c>
      <c r="L98" s="45">
        <v>5241891.8397189993</v>
      </c>
      <c r="M98" s="30">
        <v>323376.984979</v>
      </c>
      <c r="N98" s="30">
        <v>14058</v>
      </c>
      <c r="O98" s="30">
        <v>0</v>
      </c>
      <c r="P98" s="30">
        <v>0</v>
      </c>
      <c r="Q98" s="30">
        <v>0</v>
      </c>
      <c r="R98" s="30">
        <v>1057133.1325910999</v>
      </c>
      <c r="S98" s="30">
        <v>1225295.8103180048</v>
      </c>
      <c r="T98" s="30">
        <v>1067947129460</v>
      </c>
      <c r="U98" s="30">
        <v>1002429715310</v>
      </c>
      <c r="V98" s="64"/>
    </row>
    <row r="99" spans="1:22" x14ac:dyDescent="0.45">
      <c r="A99" s="63" t="s">
        <v>207</v>
      </c>
      <c r="B99" s="63">
        <v>11277</v>
      </c>
      <c r="C99" s="63" t="s">
        <v>19</v>
      </c>
      <c r="D99" s="20">
        <f t="shared" si="24"/>
        <v>4.0726618376318628E-2</v>
      </c>
      <c r="E99" s="20">
        <f t="shared" si="25"/>
        <v>1.3130161688293371</v>
      </c>
      <c r="F99" s="20">
        <f t="shared" si="26"/>
        <v>0.15576419804840905</v>
      </c>
      <c r="G99" s="47">
        <f t="shared" si="22"/>
        <v>19898173.834605999</v>
      </c>
      <c r="H99" s="47">
        <f t="shared" si="23"/>
        <v>19800123.743948001</v>
      </c>
      <c r="I99" s="20">
        <f t="shared" si="27"/>
        <v>4.8312157476150546E-4</v>
      </c>
      <c r="J99" s="20">
        <f t="shared" si="28"/>
        <v>1.1736465777437659</v>
      </c>
      <c r="K99" s="20">
        <f t="shared" si="29"/>
        <v>0.1392306677666503</v>
      </c>
      <c r="L99" s="45">
        <v>11353447.389787</v>
      </c>
      <c r="M99" s="30">
        <v>150674.08760999999</v>
      </c>
      <c r="N99" s="30">
        <v>183016177</v>
      </c>
      <c r="O99" s="30">
        <v>21711361</v>
      </c>
      <c r="P99" s="30">
        <v>183016177</v>
      </c>
      <c r="Q99" s="30">
        <v>21711361</v>
      </c>
      <c r="R99" s="30">
        <v>155938065.5732263</v>
      </c>
      <c r="S99" s="30">
        <v>139386080.19059971</v>
      </c>
      <c r="T99" s="30">
        <v>19898173834606</v>
      </c>
      <c r="U99" s="30">
        <v>19800123743948</v>
      </c>
      <c r="V99" s="64"/>
    </row>
    <row r="100" spans="1:22" x14ac:dyDescent="0.45">
      <c r="A100" s="63" t="s">
        <v>209</v>
      </c>
      <c r="B100" s="63">
        <v>11280</v>
      </c>
      <c r="C100" s="63" t="s">
        <v>22</v>
      </c>
      <c r="D100" s="20">
        <f t="shared" si="24"/>
        <v>0.18412989103562047</v>
      </c>
      <c r="E100" s="20">
        <f t="shared" si="25"/>
        <v>0.11405691987040102</v>
      </c>
      <c r="F100" s="20">
        <f t="shared" si="26"/>
        <v>0.32892530258585789</v>
      </c>
      <c r="G100" s="47">
        <f t="shared" si="22"/>
        <v>1323132.677833</v>
      </c>
      <c r="H100" s="47">
        <f t="shared" si="23"/>
        <v>1295730.0638319999</v>
      </c>
      <c r="I100" s="20">
        <f t="shared" si="27"/>
        <v>1.110140980441591E-2</v>
      </c>
      <c r="J100" s="20">
        <f t="shared" si="28"/>
        <v>2.2324886292869358E-3</v>
      </c>
      <c r="K100" s="20">
        <f t="shared" si="29"/>
        <v>1.413492450434208E-2</v>
      </c>
      <c r="L100" s="45">
        <v>692176.609452</v>
      </c>
      <c r="M100" s="30">
        <v>35494.856342999999</v>
      </c>
      <c r="N100" s="30">
        <v>214380</v>
      </c>
      <c r="O100" s="30">
        <v>618244</v>
      </c>
      <c r="P100" s="30">
        <v>3569</v>
      </c>
      <c r="Q100" s="30">
        <v>22597</v>
      </c>
      <c r="R100" s="30">
        <v>1598664.3574260669</v>
      </c>
      <c r="S100" s="30">
        <v>1879587.8430137571</v>
      </c>
      <c r="T100" s="30">
        <v>1323132677833</v>
      </c>
      <c r="U100" s="30">
        <v>1295730063832</v>
      </c>
      <c r="V100" s="64"/>
    </row>
    <row r="101" spans="1:22" x14ac:dyDescent="0.45">
      <c r="A101" s="63" t="s">
        <v>217</v>
      </c>
      <c r="B101" s="63">
        <v>11290</v>
      </c>
      <c r="C101" s="63" t="s">
        <v>19</v>
      </c>
      <c r="D101" s="20">
        <f t="shared" si="24"/>
        <v>0.16746088690148783</v>
      </c>
      <c r="E101" s="20">
        <f t="shared" si="25"/>
        <v>1.7211892602747173E-3</v>
      </c>
      <c r="F101" s="20">
        <f t="shared" si="26"/>
        <v>0</v>
      </c>
      <c r="G101" s="47">
        <f t="shared" si="22"/>
        <v>6385.6210430000001</v>
      </c>
      <c r="H101" s="47">
        <f t="shared" si="23"/>
        <v>6180.2773649999999</v>
      </c>
      <c r="I101" s="20">
        <f t="shared" si="27"/>
        <v>9.200155110044312E-3</v>
      </c>
      <c r="J101" s="20">
        <f t="shared" si="28"/>
        <v>0</v>
      </c>
      <c r="K101" s="20">
        <f t="shared" si="29"/>
        <v>0</v>
      </c>
      <c r="L101" s="45">
        <v>17902.042442999998</v>
      </c>
      <c r="M101" s="30">
        <v>995.5</v>
      </c>
      <c r="N101" s="30">
        <v>92</v>
      </c>
      <c r="O101" s="30">
        <v>0</v>
      </c>
      <c r="P101" s="30">
        <v>0</v>
      </c>
      <c r="Q101" s="30">
        <v>0</v>
      </c>
      <c r="R101" s="30">
        <v>54102.348715466665</v>
      </c>
      <c r="S101" s="30">
        <v>53451.414160762295</v>
      </c>
      <c r="T101" s="30">
        <v>6385621043</v>
      </c>
      <c r="U101" s="30">
        <v>6180277365</v>
      </c>
      <c r="V101" s="64"/>
    </row>
    <row r="102" spans="1:22" x14ac:dyDescent="0.45">
      <c r="A102" s="63" t="s">
        <v>219</v>
      </c>
      <c r="B102" s="63">
        <v>11285</v>
      </c>
      <c r="C102" s="63" t="s">
        <v>22</v>
      </c>
      <c r="D102" s="20">
        <f t="shared" si="24"/>
        <v>0.23310930354514506</v>
      </c>
      <c r="E102" s="20">
        <f t="shared" si="25"/>
        <v>0.28777696546991044</v>
      </c>
      <c r="F102" s="20">
        <f t="shared" si="26"/>
        <v>0.44885393542992441</v>
      </c>
      <c r="G102" s="47">
        <f t="shared" si="22"/>
        <v>12780207.866703</v>
      </c>
      <c r="H102" s="47">
        <f t="shared" si="23"/>
        <v>12994810.308684001</v>
      </c>
      <c r="I102" s="20">
        <f t="shared" si="27"/>
        <v>3.8962226004877435E-4</v>
      </c>
      <c r="J102" s="20">
        <f t="shared" si="28"/>
        <v>1.1526632080291751E-2</v>
      </c>
      <c r="K102" s="20">
        <f t="shared" si="29"/>
        <v>1.4090061707953528E-2</v>
      </c>
      <c r="L102" s="45">
        <v>6623789.1359339999</v>
      </c>
      <c r="M102" s="30">
        <v>10137.60051</v>
      </c>
      <c r="N102" s="30">
        <v>4088584</v>
      </c>
      <c r="O102" s="30">
        <v>6377081</v>
      </c>
      <c r="P102" s="30">
        <v>149956</v>
      </c>
      <c r="Q102" s="30">
        <v>183305</v>
      </c>
      <c r="R102" s="30">
        <v>13009524.287358399</v>
      </c>
      <c r="S102" s="30">
        <v>14207474.852352269</v>
      </c>
      <c r="T102" s="30">
        <v>12780207866703</v>
      </c>
      <c r="U102" s="30">
        <v>12994810308684</v>
      </c>
      <c r="V102" s="64"/>
    </row>
    <row r="103" spans="1:22" x14ac:dyDescent="0.45">
      <c r="A103" s="63" t="s">
        <v>223</v>
      </c>
      <c r="B103" s="63">
        <v>11297</v>
      </c>
      <c r="C103" s="63" t="s">
        <v>22</v>
      </c>
      <c r="D103" s="20">
        <f t="shared" si="24"/>
        <v>0.91160684010982496</v>
      </c>
      <c r="E103" s="20">
        <f t="shared" si="25"/>
        <v>0.40701734789003835</v>
      </c>
      <c r="F103" s="20">
        <f t="shared" si="26"/>
        <v>0.59918527408097744</v>
      </c>
      <c r="G103" s="47">
        <f t="shared" si="22"/>
        <v>3971465.843663</v>
      </c>
      <c r="H103" s="47">
        <f t="shared" si="23"/>
        <v>3858060.989784</v>
      </c>
      <c r="I103" s="20">
        <f t="shared" si="27"/>
        <v>3.441013720747986E-2</v>
      </c>
      <c r="J103" s="20">
        <f t="shared" si="28"/>
        <v>9.7073332921607085E-4</v>
      </c>
      <c r="K103" s="20">
        <f t="shared" si="29"/>
        <v>3.3663581714971726E-2</v>
      </c>
      <c r="L103" s="45">
        <v>8566208.1757379994</v>
      </c>
      <c r="M103" s="30">
        <v>271457.48765799997</v>
      </c>
      <c r="N103" s="30">
        <v>1912335</v>
      </c>
      <c r="O103" s="30">
        <v>2815219</v>
      </c>
      <c r="P103" s="30">
        <v>3829</v>
      </c>
      <c r="Q103" s="30">
        <v>132784</v>
      </c>
      <c r="R103" s="30">
        <v>3944440.6458076001</v>
      </c>
      <c r="S103" s="30">
        <v>4698411.5294187535</v>
      </c>
      <c r="T103" s="30">
        <v>3971465843663</v>
      </c>
      <c r="U103" s="30">
        <v>3858060989784</v>
      </c>
      <c r="V103" s="64"/>
    </row>
    <row r="104" spans="1:22" x14ac:dyDescent="0.45">
      <c r="A104" s="63" t="s">
        <v>225</v>
      </c>
      <c r="B104" s="63">
        <v>11302</v>
      </c>
      <c r="C104" s="63" t="s">
        <v>19</v>
      </c>
      <c r="D104" s="20">
        <f t="shared" si="24"/>
        <v>0.10655956534844647</v>
      </c>
      <c r="E104" s="20">
        <f t="shared" si="25"/>
        <v>1.7524029578492646</v>
      </c>
      <c r="F104" s="20">
        <f t="shared" si="26"/>
        <v>1.4901507409120061</v>
      </c>
      <c r="G104" s="47">
        <f t="shared" si="22"/>
        <v>2621882.1640679999</v>
      </c>
      <c r="H104" s="47">
        <f t="shared" si="23"/>
        <v>2327257.3600619999</v>
      </c>
      <c r="I104" s="20">
        <f t="shared" si="27"/>
        <v>2.8865974717117225E-3</v>
      </c>
      <c r="J104" s="20">
        <f t="shared" si="28"/>
        <v>0.16403772470789096</v>
      </c>
      <c r="K104" s="20">
        <f t="shared" si="29"/>
        <v>0.22938420005585977</v>
      </c>
      <c r="L104" s="45">
        <v>3170612.126526</v>
      </c>
      <c r="M104" s="30">
        <v>95663.068549999996</v>
      </c>
      <c r="N104" s="30">
        <v>26070818</v>
      </c>
      <c r="O104" s="30">
        <v>22169244</v>
      </c>
      <c r="P104" s="30">
        <v>2718140</v>
      </c>
      <c r="Q104" s="30">
        <v>3800945</v>
      </c>
      <c r="R104" s="30">
        <v>16570212.765632471</v>
      </c>
      <c r="S104" s="30">
        <v>14877182.14764764</v>
      </c>
      <c r="T104" s="30">
        <v>2621882164068</v>
      </c>
      <c r="U104" s="30">
        <v>2327257360062</v>
      </c>
      <c r="V104" s="64"/>
    </row>
    <row r="105" spans="1:22" x14ac:dyDescent="0.45">
      <c r="A105" s="63" t="s">
        <v>227</v>
      </c>
      <c r="B105" s="63">
        <v>11304</v>
      </c>
      <c r="C105" s="63" t="s">
        <v>32</v>
      </c>
      <c r="D105" s="20">
        <f t="shared" si="24"/>
        <v>0.17514380883123185</v>
      </c>
      <c r="E105" s="20">
        <f t="shared" si="25"/>
        <v>1.3477475455727381E-3</v>
      </c>
      <c r="F105" s="20">
        <f t="shared" si="26"/>
        <v>3.01039863228591E-4</v>
      </c>
      <c r="G105" s="47">
        <f t="shared" si="22"/>
        <v>602618.55559</v>
      </c>
      <c r="H105" s="47">
        <f t="shared" si="23"/>
        <v>595853.78642100003</v>
      </c>
      <c r="I105" s="20">
        <f t="shared" si="27"/>
        <v>1.1102278349163295E-3</v>
      </c>
      <c r="J105" s="20">
        <f t="shared" si="28"/>
        <v>0</v>
      </c>
      <c r="K105" s="20">
        <f t="shared" si="29"/>
        <v>0</v>
      </c>
      <c r="L105" s="45">
        <v>353732.009533</v>
      </c>
      <c r="M105" s="30">
        <v>2195.9576999999999</v>
      </c>
      <c r="N105" s="30">
        <v>1361</v>
      </c>
      <c r="O105" s="30">
        <v>304</v>
      </c>
      <c r="P105" s="30">
        <v>0</v>
      </c>
      <c r="Q105" s="30">
        <v>0</v>
      </c>
      <c r="R105" s="30">
        <v>988967.14302136668</v>
      </c>
      <c r="S105" s="30">
        <v>1009833.039185117</v>
      </c>
      <c r="T105" s="30">
        <v>602618555590</v>
      </c>
      <c r="U105" s="30">
        <v>595853786421</v>
      </c>
      <c r="V105" s="64"/>
    </row>
    <row r="106" spans="1:22" x14ac:dyDescent="0.45">
      <c r="A106" s="63" t="s">
        <v>231</v>
      </c>
      <c r="B106" s="63">
        <v>11305</v>
      </c>
      <c r="C106" s="63" t="s">
        <v>32</v>
      </c>
      <c r="D106" s="20">
        <f t="shared" si="24"/>
        <v>1.1015199110798595</v>
      </c>
      <c r="E106" s="20">
        <f t="shared" si="25"/>
        <v>0.11230828408112606</v>
      </c>
      <c r="F106" s="20">
        <f t="shared" si="26"/>
        <v>0.45145524043435142</v>
      </c>
      <c r="G106" s="47">
        <f t="shared" si="22"/>
        <v>107704.61214300001</v>
      </c>
      <c r="H106" s="47">
        <f t="shared" si="23"/>
        <v>103961.647891</v>
      </c>
      <c r="I106" s="20">
        <f t="shared" si="27"/>
        <v>8.2639636174083084E-2</v>
      </c>
      <c r="J106" s="20">
        <f t="shared" si="28"/>
        <v>0</v>
      </c>
      <c r="K106" s="20">
        <f t="shared" si="29"/>
        <v>7.7900027396214629E-3</v>
      </c>
      <c r="L106" s="45">
        <v>490753.20419800002</v>
      </c>
      <c r="M106" s="30">
        <v>31952.56696</v>
      </c>
      <c r="N106" s="30">
        <v>25018</v>
      </c>
      <c r="O106" s="30">
        <v>100567</v>
      </c>
      <c r="P106" s="30">
        <v>0</v>
      </c>
      <c r="Q106" s="30">
        <v>1506</v>
      </c>
      <c r="R106" s="30">
        <v>193324.70736373329</v>
      </c>
      <c r="S106" s="30">
        <v>222761.8399184891</v>
      </c>
      <c r="T106" s="30">
        <v>107704612143</v>
      </c>
      <c r="U106" s="30">
        <v>103961647891</v>
      </c>
      <c r="V106" s="64"/>
    </row>
    <row r="107" spans="1:22" x14ac:dyDescent="0.45">
      <c r="A107" s="63" t="s">
        <v>233</v>
      </c>
      <c r="B107" s="63">
        <v>11308</v>
      </c>
      <c r="C107" s="63" t="s">
        <v>22</v>
      </c>
      <c r="D107" s="20">
        <f t="shared" si="24"/>
        <v>0.51789411350023007</v>
      </c>
      <c r="E107" s="20">
        <f t="shared" si="25"/>
        <v>0</v>
      </c>
      <c r="F107" s="20">
        <f t="shared" si="26"/>
        <v>0.13431602991411765</v>
      </c>
      <c r="G107" s="47">
        <f t="shared" si="22"/>
        <v>2318396.2200259999</v>
      </c>
      <c r="H107" s="47">
        <f t="shared" si="23"/>
        <v>2328205.855703</v>
      </c>
      <c r="I107" s="20">
        <f t="shared" si="27"/>
        <v>4.1049840020156297E-2</v>
      </c>
      <c r="J107" s="20">
        <f t="shared" si="28"/>
        <v>0</v>
      </c>
      <c r="K107" s="20">
        <f t="shared" si="29"/>
        <v>6.8283605372468203E-3</v>
      </c>
      <c r="L107" s="45">
        <v>2616275.427782</v>
      </c>
      <c r="M107" s="30">
        <v>197964.24405099999</v>
      </c>
      <c r="N107" s="30">
        <v>0</v>
      </c>
      <c r="O107" s="30">
        <v>339266</v>
      </c>
      <c r="P107" s="30">
        <v>0</v>
      </c>
      <c r="Q107" s="30">
        <v>16465</v>
      </c>
      <c r="R107" s="30">
        <v>2411266.9373838673</v>
      </c>
      <c r="S107" s="30">
        <v>2525878.7072319542</v>
      </c>
      <c r="T107" s="30">
        <v>2318396220026</v>
      </c>
      <c r="U107" s="30">
        <v>2328205855703</v>
      </c>
      <c r="V107" s="64"/>
    </row>
    <row r="108" spans="1:22" x14ac:dyDescent="0.45">
      <c r="A108" s="63" t="s">
        <v>237</v>
      </c>
      <c r="B108" s="63">
        <v>11314</v>
      </c>
      <c r="C108" s="63" t="s">
        <v>22</v>
      </c>
      <c r="D108" s="20">
        <f t="shared" si="24"/>
        <v>2.9222476624395886</v>
      </c>
      <c r="E108" s="20">
        <f t="shared" si="25"/>
        <v>1.1209519596974216E-2</v>
      </c>
      <c r="F108" s="20">
        <f t="shared" si="26"/>
        <v>0.41922952049714973</v>
      </c>
      <c r="G108" s="47">
        <f t="shared" si="22"/>
        <v>105090.305939</v>
      </c>
      <c r="H108" s="47">
        <f t="shared" si="23"/>
        <v>111777.62354</v>
      </c>
      <c r="I108" s="20">
        <f t="shared" si="27"/>
        <v>0.14850256477204007</v>
      </c>
      <c r="J108" s="20">
        <f t="shared" si="28"/>
        <v>0</v>
      </c>
      <c r="K108" s="20">
        <f t="shared" si="29"/>
        <v>0</v>
      </c>
      <c r="L108" s="45">
        <v>717949.59567499999</v>
      </c>
      <c r="M108" s="30">
        <v>32790.813240999996</v>
      </c>
      <c r="N108" s="30">
        <v>1377</v>
      </c>
      <c r="O108" s="30">
        <v>51499</v>
      </c>
      <c r="P108" s="30">
        <v>0</v>
      </c>
      <c r="Q108" s="30">
        <v>0</v>
      </c>
      <c r="R108" s="30">
        <v>110404.87176546671</v>
      </c>
      <c r="S108" s="30">
        <v>122842.01727714481</v>
      </c>
      <c r="T108" s="30">
        <v>105090305939</v>
      </c>
      <c r="U108" s="30">
        <v>111777623540</v>
      </c>
      <c r="V108" s="64"/>
    </row>
    <row r="109" spans="1:22" x14ac:dyDescent="0.45">
      <c r="A109" s="63" t="s">
        <v>243</v>
      </c>
      <c r="B109" s="63">
        <v>11310</v>
      </c>
      <c r="C109" s="63" t="s">
        <v>19</v>
      </c>
      <c r="D109" s="20">
        <f t="shared" si="24"/>
        <v>7.1375353647229564E-2</v>
      </c>
      <c r="E109" s="20">
        <f t="shared" si="25"/>
        <v>1.2715028805193573</v>
      </c>
      <c r="F109" s="20">
        <f t="shared" si="26"/>
        <v>0.78391873037130644</v>
      </c>
      <c r="G109" s="47">
        <f t="shared" si="22"/>
        <v>37504937.083677001</v>
      </c>
      <c r="H109" s="47">
        <f t="shared" si="23"/>
        <v>39992138.406799003</v>
      </c>
      <c r="I109" s="20">
        <f t="shared" si="27"/>
        <v>3.8153576116598444E-3</v>
      </c>
      <c r="J109" s="20">
        <f t="shared" si="28"/>
        <v>8.703720959048189E-2</v>
      </c>
      <c r="K109" s="20">
        <f t="shared" si="29"/>
        <v>6.5069262516352533E-2</v>
      </c>
      <c r="L109" s="45">
        <v>37917743.851611003</v>
      </c>
      <c r="M109" s="30">
        <v>2447441.0927230003</v>
      </c>
      <c r="N109" s="30">
        <v>337739276</v>
      </c>
      <c r="O109" s="30">
        <v>208226146</v>
      </c>
      <c r="P109" s="30">
        <v>27915921</v>
      </c>
      <c r="Q109" s="30">
        <v>20870021</v>
      </c>
      <c r="R109" s="30">
        <v>320735477.74965429</v>
      </c>
      <c r="S109" s="30">
        <v>265622108.43128189</v>
      </c>
      <c r="T109" s="30">
        <v>37504937083677</v>
      </c>
      <c r="U109" s="30">
        <v>39992138406799</v>
      </c>
      <c r="V109" s="64"/>
    </row>
    <row r="110" spans="1:22" x14ac:dyDescent="0.45">
      <c r="A110" s="63" t="s">
        <v>242</v>
      </c>
      <c r="B110" s="63">
        <v>11312</v>
      </c>
      <c r="C110" s="63" t="s">
        <v>22</v>
      </c>
      <c r="D110" s="20">
        <f t="shared" si="24"/>
        <v>0.71900876008983305</v>
      </c>
      <c r="E110" s="20">
        <f t="shared" si="25"/>
        <v>0.17213169598253469</v>
      </c>
      <c r="F110" s="20">
        <f t="shared" si="26"/>
        <v>8.5174820729245052E-2</v>
      </c>
      <c r="G110" s="47">
        <f t="shared" si="22"/>
        <v>4315112.4270169996</v>
      </c>
      <c r="H110" s="47">
        <f t="shared" si="23"/>
        <v>4255767.2971489998</v>
      </c>
      <c r="I110" s="20">
        <f t="shared" si="27"/>
        <v>3.8524797565411245E-2</v>
      </c>
      <c r="J110" s="20">
        <f t="shared" si="28"/>
        <v>0</v>
      </c>
      <c r="K110" s="20">
        <f t="shared" si="29"/>
        <v>0</v>
      </c>
      <c r="L110" s="45">
        <v>6035938.2419629991</v>
      </c>
      <c r="M110" s="30">
        <v>335471.01735600003</v>
      </c>
      <c r="N110" s="30">
        <v>722506</v>
      </c>
      <c r="O110" s="30">
        <v>357513</v>
      </c>
      <c r="P110" s="30">
        <v>0</v>
      </c>
      <c r="Q110" s="30">
        <v>0</v>
      </c>
      <c r="R110" s="30">
        <v>4353962.1043615332</v>
      </c>
      <c r="S110" s="30">
        <v>4197402.4358262811</v>
      </c>
      <c r="T110" s="30">
        <v>4315112427017</v>
      </c>
      <c r="U110" s="30">
        <v>4255767297149</v>
      </c>
      <c r="V110" s="64"/>
    </row>
    <row r="111" spans="1:22" x14ac:dyDescent="0.45">
      <c r="A111" s="63" t="s">
        <v>241</v>
      </c>
      <c r="B111" s="63">
        <v>11309</v>
      </c>
      <c r="C111" s="63" t="s">
        <v>22</v>
      </c>
      <c r="D111" s="20">
        <f t="shared" si="24"/>
        <v>0.98187512476654681</v>
      </c>
      <c r="E111" s="20">
        <f t="shared" si="25"/>
        <v>0.39404322157904348</v>
      </c>
      <c r="F111" s="20">
        <f t="shared" si="26"/>
        <v>0.79785082362519844</v>
      </c>
      <c r="G111" s="47">
        <f t="shared" si="22"/>
        <v>2030319.1698419999</v>
      </c>
      <c r="H111" s="47">
        <f t="shared" si="23"/>
        <v>1843040.3665189999</v>
      </c>
      <c r="I111" s="20">
        <f t="shared" si="27"/>
        <v>7.6178298599881622E-2</v>
      </c>
      <c r="J111" s="20">
        <f t="shared" si="28"/>
        <v>2.3885713542107457E-3</v>
      </c>
      <c r="K111" s="20">
        <f t="shared" si="29"/>
        <v>5.2887681652275635E-2</v>
      </c>
      <c r="L111" s="45">
        <v>4933720.1969760004</v>
      </c>
      <c r="M111" s="30">
        <v>298772.02538900002</v>
      </c>
      <c r="N111" s="30">
        <v>989993</v>
      </c>
      <c r="O111" s="30">
        <v>2004518</v>
      </c>
      <c r="P111" s="30">
        <v>4684</v>
      </c>
      <c r="Q111" s="30">
        <v>103713</v>
      </c>
      <c r="R111" s="30">
        <v>1961004.845738733</v>
      </c>
      <c r="S111" s="30">
        <v>2512396.98029271</v>
      </c>
      <c r="T111" s="30">
        <v>2030319169842</v>
      </c>
      <c r="U111" s="30">
        <v>1843040366519</v>
      </c>
      <c r="V111" s="64"/>
    </row>
    <row r="112" spans="1:22" x14ac:dyDescent="0.45">
      <c r="A112" s="63" t="s">
        <v>244</v>
      </c>
      <c r="B112" s="63">
        <v>11315</v>
      </c>
      <c r="C112" s="63" t="s">
        <v>246</v>
      </c>
      <c r="D112" s="20">
        <f t="shared" si="24"/>
        <v>7.0713279729441039E-2</v>
      </c>
      <c r="E112" s="20">
        <f t="shared" si="25"/>
        <v>0.50642619764382257</v>
      </c>
      <c r="F112" s="20">
        <f t="shared" si="26"/>
        <v>0.35147577756081994</v>
      </c>
      <c r="G112" s="47">
        <f t="shared" si="22"/>
        <v>13098198.60493</v>
      </c>
      <c r="H112" s="47">
        <f t="shared" si="23"/>
        <v>10707589.140546</v>
      </c>
      <c r="I112" s="20">
        <f t="shared" si="27"/>
        <v>7.1110474124528512E-5</v>
      </c>
      <c r="J112" s="20">
        <f t="shared" si="28"/>
        <v>2.0444107653288277E-2</v>
      </c>
      <c r="K112" s="20">
        <f t="shared" si="29"/>
        <v>0</v>
      </c>
      <c r="L112" s="45">
        <v>11727097.764268</v>
      </c>
      <c r="M112" s="30">
        <v>14171.216075</v>
      </c>
      <c r="N112" s="30">
        <v>41992887</v>
      </c>
      <c r="O112" s="30">
        <v>29144390</v>
      </c>
      <c r="P112" s="30">
        <v>2037097</v>
      </c>
      <c r="Q112" s="30">
        <v>0</v>
      </c>
      <c r="R112" s="30">
        <v>99642255.585185632</v>
      </c>
      <c r="S112" s="30">
        <v>82920052.705358356</v>
      </c>
      <c r="T112" s="30">
        <v>13098198604930</v>
      </c>
      <c r="U112" s="30">
        <v>10707589140546</v>
      </c>
      <c r="V112" s="64"/>
    </row>
    <row r="113" spans="1:22" x14ac:dyDescent="0.45">
      <c r="A113" s="63" t="s">
        <v>251</v>
      </c>
      <c r="B113" s="63">
        <v>11334</v>
      </c>
      <c r="C113" s="63" t="s">
        <v>22</v>
      </c>
      <c r="D113" s="20">
        <f t="shared" si="24"/>
        <v>1.092424065641554</v>
      </c>
      <c r="E113" s="20">
        <f t="shared" si="25"/>
        <v>0.21189365673109747</v>
      </c>
      <c r="F113" s="20">
        <f t="shared" si="26"/>
        <v>0.36956586657777074</v>
      </c>
      <c r="G113" s="47">
        <f t="shared" si="22"/>
        <v>1343946.7987289999</v>
      </c>
      <c r="H113" s="47">
        <f t="shared" si="23"/>
        <v>1236481.9266949999</v>
      </c>
      <c r="I113" s="20">
        <f t="shared" si="27"/>
        <v>3.0880382704464672E-2</v>
      </c>
      <c r="J113" s="20">
        <f t="shared" si="28"/>
        <v>0.15828498574566027</v>
      </c>
      <c r="K113" s="20">
        <f t="shared" si="29"/>
        <v>0.17719473572341268</v>
      </c>
      <c r="L113" s="45">
        <v>3214163.5100850002</v>
      </c>
      <c r="M113" s="30">
        <v>79979.778955999995</v>
      </c>
      <c r="N113" s="30">
        <v>311720</v>
      </c>
      <c r="O113" s="30">
        <v>543674</v>
      </c>
      <c r="P113" s="30">
        <v>204978</v>
      </c>
      <c r="Q113" s="30">
        <v>229466</v>
      </c>
      <c r="R113" s="30">
        <v>1294993.3250736</v>
      </c>
      <c r="S113" s="30">
        <v>1471115.2981591451</v>
      </c>
      <c r="T113" s="30">
        <v>1343946798729</v>
      </c>
      <c r="U113" s="30">
        <v>1236481926695</v>
      </c>
      <c r="V113" s="64"/>
    </row>
    <row r="114" spans="1:22" x14ac:dyDescent="0.45">
      <c r="A114" s="63" t="s">
        <v>253</v>
      </c>
      <c r="B114" s="63">
        <v>11338</v>
      </c>
      <c r="C114" s="63" t="s">
        <v>19</v>
      </c>
      <c r="D114" s="20">
        <f t="shared" si="24"/>
        <v>5.352485595455319E-2</v>
      </c>
      <c r="E114" s="20">
        <f t="shared" si="25"/>
        <v>0.63560579622891955</v>
      </c>
      <c r="F114" s="20">
        <f t="shared" si="26"/>
        <v>0.47192951072971429</v>
      </c>
      <c r="G114" s="47">
        <f t="shared" si="22"/>
        <v>8774971.8266930003</v>
      </c>
      <c r="H114" s="47">
        <f t="shared" si="23"/>
        <v>7828093.1968149999</v>
      </c>
      <c r="I114" s="20">
        <f t="shared" si="27"/>
        <v>1.0374494982627765E-3</v>
      </c>
      <c r="J114" s="20">
        <f t="shared" si="28"/>
        <v>5.054807275237741E-2</v>
      </c>
      <c r="K114" s="20">
        <f t="shared" si="29"/>
        <v>4.251156646440659E-2</v>
      </c>
      <c r="L114" s="45">
        <v>4436886.1360050002</v>
      </c>
      <c r="M114" s="30">
        <v>91590.847146999993</v>
      </c>
      <c r="N114" s="30">
        <v>26343934</v>
      </c>
      <c r="O114" s="30">
        <v>19560048</v>
      </c>
      <c r="P114" s="30">
        <v>2231309</v>
      </c>
      <c r="Q114" s="30">
        <v>1876559</v>
      </c>
      <c r="R114" s="30">
        <v>44142315.987607174</v>
      </c>
      <c r="S114" s="30">
        <v>41446969.420826331</v>
      </c>
      <c r="T114" s="30">
        <v>8774971826693</v>
      </c>
      <c r="U114" s="30">
        <v>7828093196815</v>
      </c>
      <c r="V114" s="64"/>
    </row>
    <row r="115" spans="1:22" x14ac:dyDescent="0.45">
      <c r="A115" s="63" t="s">
        <v>255</v>
      </c>
      <c r="B115" s="63">
        <v>11343</v>
      </c>
      <c r="C115" s="63" t="s">
        <v>19</v>
      </c>
      <c r="D115" s="20">
        <f t="shared" si="24"/>
        <v>0.14568060597170704</v>
      </c>
      <c r="E115" s="20">
        <f t="shared" si="25"/>
        <v>2.3032282959638986</v>
      </c>
      <c r="F115" s="20">
        <f t="shared" si="26"/>
        <v>0.98237883092717404</v>
      </c>
      <c r="G115" s="47">
        <f t="shared" si="22"/>
        <v>14118077.431635</v>
      </c>
      <c r="H115" s="47">
        <f t="shared" si="23"/>
        <v>14398105.458240001</v>
      </c>
      <c r="I115" s="20">
        <f t="shared" si="27"/>
        <v>1.6463644876910876E-3</v>
      </c>
      <c r="J115" s="20">
        <f t="shared" si="28"/>
        <v>0.14798164123906629</v>
      </c>
      <c r="K115" s="20">
        <f t="shared" si="29"/>
        <v>7.9284064358635734E-2</v>
      </c>
      <c r="L115" s="45">
        <v>12475715.607709</v>
      </c>
      <c r="M115" s="30">
        <v>271051.959798</v>
      </c>
      <c r="N115" s="30">
        <v>98621299</v>
      </c>
      <c r="O115" s="30">
        <v>42064209</v>
      </c>
      <c r="P115" s="30">
        <v>12181602</v>
      </c>
      <c r="Q115" s="30">
        <v>6526532</v>
      </c>
      <c r="R115" s="30">
        <v>82318332.855360493</v>
      </c>
      <c r="S115" s="30">
        <v>42818724.992577039</v>
      </c>
      <c r="T115" s="30">
        <v>14118077431635</v>
      </c>
      <c r="U115" s="30">
        <v>14398105458240</v>
      </c>
      <c r="V115" s="64"/>
    </row>
    <row r="116" spans="1:22" x14ac:dyDescent="0.45">
      <c r="A116" s="63" t="s">
        <v>259</v>
      </c>
      <c r="B116" s="63">
        <v>11323</v>
      </c>
      <c r="C116" s="63" t="s">
        <v>19</v>
      </c>
      <c r="D116" s="20">
        <f t="shared" si="24"/>
        <v>0.28162925622764373</v>
      </c>
      <c r="E116" s="20">
        <f t="shared" si="25"/>
        <v>2.3542318795719039E-2</v>
      </c>
      <c r="F116" s="20">
        <f t="shared" si="26"/>
        <v>0.1295221218025345</v>
      </c>
      <c r="G116" s="47">
        <f t="shared" ref="G116:G119" si="30">T116/1000000</f>
        <v>276136.32856499997</v>
      </c>
      <c r="H116" s="47">
        <f t="shared" ref="H116:H119" si="31">U116/1000000</f>
        <v>264832.110644</v>
      </c>
      <c r="I116" s="20">
        <f t="shared" si="27"/>
        <v>3.2046210306357647E-3</v>
      </c>
      <c r="J116" s="20">
        <f t="shared" si="28"/>
        <v>0</v>
      </c>
      <c r="K116" s="20">
        <f t="shared" si="29"/>
        <v>3.8394417253242788E-2</v>
      </c>
      <c r="L116" s="45">
        <v>937132.52572100004</v>
      </c>
      <c r="M116" s="30">
        <v>10022.907999999999</v>
      </c>
      <c r="N116" s="30">
        <v>39169</v>
      </c>
      <c r="O116" s="30">
        <v>215495</v>
      </c>
      <c r="P116" s="30">
        <v>0</v>
      </c>
      <c r="Q116" s="30">
        <v>60042</v>
      </c>
      <c r="R116" s="30">
        <v>1563821.1046146001</v>
      </c>
      <c r="S116" s="30">
        <v>1663769.841020186</v>
      </c>
      <c r="T116" s="30">
        <v>276136328565</v>
      </c>
      <c r="U116" s="30">
        <v>264832110644</v>
      </c>
      <c r="V116" s="64"/>
    </row>
    <row r="117" spans="1:22" x14ac:dyDescent="0.45">
      <c r="A117" s="63" t="s">
        <v>263</v>
      </c>
      <c r="B117" s="63">
        <v>11340</v>
      </c>
      <c r="C117" s="63" t="s">
        <v>19</v>
      </c>
      <c r="D117" s="20">
        <f t="shared" si="24"/>
        <v>0.19322734188024168</v>
      </c>
      <c r="E117" s="20">
        <f t="shared" si="25"/>
        <v>2.1276089005755287E-2</v>
      </c>
      <c r="F117" s="20">
        <f t="shared" si="26"/>
        <v>0.18367558568153744</v>
      </c>
      <c r="G117" s="47">
        <f t="shared" si="30"/>
        <v>228788.73094099999</v>
      </c>
      <c r="H117" s="47">
        <f t="shared" si="31"/>
        <v>235721.420434</v>
      </c>
      <c r="I117" s="20">
        <f t="shared" si="27"/>
        <v>1.3798618518354115E-3</v>
      </c>
      <c r="J117" s="20">
        <f t="shared" si="28"/>
        <v>0</v>
      </c>
      <c r="K117" s="20">
        <f t="shared" si="29"/>
        <v>0</v>
      </c>
      <c r="L117" s="45">
        <v>919814.97070900002</v>
      </c>
      <c r="M117" s="30">
        <v>6250.8001000000004</v>
      </c>
      <c r="N117" s="30">
        <v>50640</v>
      </c>
      <c r="O117" s="30">
        <v>437173</v>
      </c>
      <c r="P117" s="30">
        <v>0</v>
      </c>
      <c r="Q117" s="30">
        <v>0</v>
      </c>
      <c r="R117" s="30">
        <v>2265009.3890506327</v>
      </c>
      <c r="S117" s="30">
        <v>2380136.6870716526</v>
      </c>
      <c r="T117" s="30">
        <v>228788730941</v>
      </c>
      <c r="U117" s="30">
        <v>235721420434</v>
      </c>
      <c r="V117" s="64"/>
    </row>
    <row r="118" spans="1:22" x14ac:dyDescent="0.45">
      <c r="A118" s="63" t="s">
        <v>270</v>
      </c>
      <c r="B118" s="63">
        <v>11327</v>
      </c>
      <c r="C118" s="63" t="s">
        <v>22</v>
      </c>
      <c r="D118" s="20">
        <f t="shared" ref="D118:D138" si="32">(L118/2)/S118</f>
        <v>0.3293400155081353</v>
      </c>
      <c r="E118" s="20">
        <f t="shared" ref="E118:E138" si="33">(N118)/S118</f>
        <v>0</v>
      </c>
      <c r="F118" s="20">
        <f t="shared" ref="F118:F138" si="34">(O118)/S118</f>
        <v>9.8826165905999894E-2</v>
      </c>
      <c r="G118" s="47">
        <f t="shared" si="30"/>
        <v>2277550.9644570001</v>
      </c>
      <c r="H118" s="47">
        <f t="shared" si="31"/>
        <v>2268965.7527649999</v>
      </c>
      <c r="I118" s="20">
        <f t="shared" ref="I118:I138" si="35">(M118/2)/R118</f>
        <v>9.8760476918805743E-3</v>
      </c>
      <c r="J118" s="20">
        <f t="shared" ref="J118:J138" si="36">(P118)/R118</f>
        <v>0</v>
      </c>
      <c r="K118" s="20">
        <f t="shared" ref="K118:K138" si="37">(Q118)/R118</f>
        <v>0</v>
      </c>
      <c r="L118" s="45">
        <v>1857839.0134069999</v>
      </c>
      <c r="M118" s="30">
        <v>52060.840114999999</v>
      </c>
      <c r="N118" s="30">
        <v>0</v>
      </c>
      <c r="O118" s="30">
        <v>278744</v>
      </c>
      <c r="P118" s="30">
        <v>0</v>
      </c>
      <c r="Q118" s="30">
        <v>0</v>
      </c>
      <c r="R118" s="30">
        <v>2635712.2676615333</v>
      </c>
      <c r="S118" s="30">
        <v>2820548.5606426527</v>
      </c>
      <c r="T118" s="30">
        <v>2277550964457</v>
      </c>
      <c r="U118" s="30">
        <v>2268965752765</v>
      </c>
      <c r="V118" s="64"/>
    </row>
    <row r="119" spans="1:22" x14ac:dyDescent="0.45">
      <c r="A119" s="63" t="s">
        <v>271</v>
      </c>
      <c r="B119" s="63">
        <v>11367</v>
      </c>
      <c r="C119" s="63" t="s">
        <v>19</v>
      </c>
      <c r="D119" s="20">
        <f t="shared" si="32"/>
        <v>5.5115605726447671E-2</v>
      </c>
      <c r="E119" s="20">
        <f t="shared" si="33"/>
        <v>1.6885024957917494E-4</v>
      </c>
      <c r="F119" s="20">
        <f t="shared" si="34"/>
        <v>5.0154035557493801E-2</v>
      </c>
      <c r="G119" s="47">
        <f t="shared" si="30"/>
        <v>887321.10323000001</v>
      </c>
      <c r="H119" s="47">
        <f t="shared" si="31"/>
        <v>874677.72245400003</v>
      </c>
      <c r="I119" s="20">
        <f t="shared" si="35"/>
        <v>1.6885497239218385E-13</v>
      </c>
      <c r="J119" s="20">
        <f t="shared" si="36"/>
        <v>0</v>
      </c>
      <c r="K119" s="20">
        <f t="shared" si="37"/>
        <v>0</v>
      </c>
      <c r="L119" s="45">
        <v>660015.33937099995</v>
      </c>
      <c r="M119" s="30">
        <v>1.9999999999999999E-6</v>
      </c>
      <c r="N119" s="30">
        <v>1011</v>
      </c>
      <c r="O119" s="30">
        <v>300300</v>
      </c>
      <c r="P119" s="30">
        <v>0</v>
      </c>
      <c r="Q119" s="30">
        <v>0</v>
      </c>
      <c r="R119" s="30">
        <v>5922241.9442726998</v>
      </c>
      <c r="S119" s="30">
        <v>5987554.0753994314</v>
      </c>
      <c r="T119" s="30">
        <v>887321103230</v>
      </c>
      <c r="U119" s="30">
        <v>874677722454</v>
      </c>
      <c r="V119" s="64"/>
    </row>
    <row r="120" spans="1:22" x14ac:dyDescent="0.45">
      <c r="A120" s="63" t="s">
        <v>273</v>
      </c>
      <c r="B120" s="63">
        <v>11379</v>
      </c>
      <c r="C120" s="63" t="s">
        <v>19</v>
      </c>
      <c r="D120" s="20">
        <f t="shared" si="32"/>
        <v>2.006150228824311E-3</v>
      </c>
      <c r="E120" s="20">
        <f t="shared" si="33"/>
        <v>0</v>
      </c>
      <c r="F120" s="20">
        <f t="shared" si="34"/>
        <v>0.20659719734865589</v>
      </c>
      <c r="G120" s="47">
        <f t="shared" ref="G120:G161" si="38">T120/1000000</f>
        <v>4156396.177987</v>
      </c>
      <c r="H120" s="47">
        <f t="shared" ref="H120:H161" si="39">U120/1000000</f>
        <v>4257104.5063410001</v>
      </c>
      <c r="I120" s="20">
        <f t="shared" si="35"/>
        <v>0</v>
      </c>
      <c r="J120" s="20">
        <f t="shared" si="36"/>
        <v>0</v>
      </c>
      <c r="K120" s="20">
        <f t="shared" si="37"/>
        <v>4.5517759243282755E-3</v>
      </c>
      <c r="L120" s="30">
        <v>84268.250300999993</v>
      </c>
      <c r="M120" s="30">
        <v>0</v>
      </c>
      <c r="N120" s="30">
        <v>0</v>
      </c>
      <c r="O120" s="30">
        <v>4339053</v>
      </c>
      <c r="P120" s="30">
        <v>0</v>
      </c>
      <c r="Q120" s="30">
        <v>93497</v>
      </c>
      <c r="R120" s="30">
        <v>20540773.876912173</v>
      </c>
      <c r="S120" s="30">
        <v>21002477.553833231</v>
      </c>
      <c r="T120" s="30">
        <v>4156396177987</v>
      </c>
      <c r="U120" s="30">
        <v>4257104506341</v>
      </c>
      <c r="V120" s="64"/>
    </row>
    <row r="121" spans="1:22" x14ac:dyDescent="0.45">
      <c r="A121" s="63" t="s">
        <v>275</v>
      </c>
      <c r="B121" s="63">
        <v>11385</v>
      </c>
      <c r="C121" s="63" t="s">
        <v>19</v>
      </c>
      <c r="D121" s="20">
        <f t="shared" si="32"/>
        <v>7.7581934272784397E-2</v>
      </c>
      <c r="E121" s="20">
        <f t="shared" si="33"/>
        <v>1.140933673560967</v>
      </c>
      <c r="F121" s="20">
        <f t="shared" si="34"/>
        <v>1.1908225772432353</v>
      </c>
      <c r="G121" s="47">
        <f t="shared" si="38"/>
        <v>17404181.472121999</v>
      </c>
      <c r="H121" s="47">
        <f t="shared" si="39"/>
        <v>15598421.995774001</v>
      </c>
      <c r="I121" s="20">
        <f t="shared" si="35"/>
        <v>5.5895250616014042E-4</v>
      </c>
      <c r="J121" s="20">
        <f t="shared" si="36"/>
        <v>0.10976057078176081</v>
      </c>
      <c r="K121" s="20">
        <f t="shared" si="37"/>
        <v>0.11254289833866717</v>
      </c>
      <c r="L121" s="30">
        <v>15120819.561310999</v>
      </c>
      <c r="M121" s="30">
        <v>104101.98981</v>
      </c>
      <c r="N121" s="30">
        <v>111184726</v>
      </c>
      <c r="O121" s="30">
        <v>116046432</v>
      </c>
      <c r="P121" s="30">
        <v>10221167</v>
      </c>
      <c r="Q121" s="30">
        <v>10480264</v>
      </c>
      <c r="R121" s="30">
        <v>93122392.924896091</v>
      </c>
      <c r="S121" s="30">
        <v>97450648.163430452</v>
      </c>
      <c r="T121" s="30">
        <v>17404181472122</v>
      </c>
      <c r="U121" s="30">
        <v>15598421995774</v>
      </c>
      <c r="V121" s="64"/>
    </row>
    <row r="122" spans="1:22" x14ac:dyDescent="0.45">
      <c r="A122" s="63" t="s">
        <v>277</v>
      </c>
      <c r="B122" s="63">
        <v>11384</v>
      </c>
      <c r="C122" s="63" t="s">
        <v>22</v>
      </c>
      <c r="D122" s="20">
        <f t="shared" si="32"/>
        <v>1.7789097874574975</v>
      </c>
      <c r="E122" s="20">
        <f t="shared" si="33"/>
        <v>9.1858770289659566E-2</v>
      </c>
      <c r="F122" s="20">
        <f t="shared" si="34"/>
        <v>0.36570273670419934</v>
      </c>
      <c r="G122" s="47">
        <f t="shared" si="38"/>
        <v>586388.84975599998</v>
      </c>
      <c r="H122" s="47">
        <f t="shared" si="39"/>
        <v>633933.97409999999</v>
      </c>
      <c r="I122" s="20">
        <f t="shared" si="35"/>
        <v>0.18424285704130436</v>
      </c>
      <c r="J122" s="20">
        <f t="shared" si="36"/>
        <v>3.9409769211352479E-4</v>
      </c>
      <c r="K122" s="20">
        <f t="shared" si="37"/>
        <v>1.035892526836805E-2</v>
      </c>
      <c r="L122" s="30">
        <v>2877317.6210329998</v>
      </c>
      <c r="M122" s="30">
        <v>245907.91761299997</v>
      </c>
      <c r="N122" s="30">
        <v>74289</v>
      </c>
      <c r="O122" s="30">
        <v>295755</v>
      </c>
      <c r="P122" s="30">
        <v>263</v>
      </c>
      <c r="Q122" s="30">
        <v>6913</v>
      </c>
      <c r="R122" s="30">
        <v>667347.22192749998</v>
      </c>
      <c r="S122" s="30">
        <v>808730.61729156005</v>
      </c>
      <c r="T122" s="30">
        <v>586388849756</v>
      </c>
      <c r="U122" s="30">
        <v>633933974100</v>
      </c>
      <c r="V122" s="64"/>
    </row>
    <row r="123" spans="1:22" x14ac:dyDescent="0.45">
      <c r="A123" s="63" t="s">
        <v>279</v>
      </c>
      <c r="B123" s="63">
        <v>11341</v>
      </c>
      <c r="C123" s="63" t="s">
        <v>22</v>
      </c>
      <c r="D123" s="20">
        <f t="shared" si="32"/>
        <v>0.49991125447691825</v>
      </c>
      <c r="E123" s="20">
        <f t="shared" si="33"/>
        <v>0.394586950241467</v>
      </c>
      <c r="F123" s="20">
        <f t="shared" si="34"/>
        <v>0.29003203541558598</v>
      </c>
      <c r="G123" s="47">
        <f t="shared" si="38"/>
        <v>10630532.325562</v>
      </c>
      <c r="H123" s="47">
        <f t="shared" si="39"/>
        <v>9791759.7488490008</v>
      </c>
      <c r="I123" s="20">
        <f t="shared" si="35"/>
        <v>3.3693308554752471E-2</v>
      </c>
      <c r="J123" s="20">
        <f t="shared" si="36"/>
        <v>2.746287882853117E-2</v>
      </c>
      <c r="K123" s="20">
        <f t="shared" si="37"/>
        <v>3.7897770107849449E-2</v>
      </c>
      <c r="L123" s="30">
        <v>11303172.169588</v>
      </c>
      <c r="M123" s="30">
        <v>801105.10037</v>
      </c>
      <c r="N123" s="30">
        <v>4460876</v>
      </c>
      <c r="O123" s="30">
        <v>3278864</v>
      </c>
      <c r="P123" s="30">
        <v>326484</v>
      </c>
      <c r="Q123" s="30">
        <v>450536</v>
      </c>
      <c r="R123" s="30">
        <v>11888192.85984017</v>
      </c>
      <c r="S123" s="30">
        <v>11305178.737589199</v>
      </c>
      <c r="T123" s="30">
        <v>10630532325562</v>
      </c>
      <c r="U123" s="30">
        <v>9791759748849</v>
      </c>
      <c r="V123" s="64"/>
    </row>
    <row r="124" spans="1:22" x14ac:dyDescent="0.45">
      <c r="A124" s="63" t="s">
        <v>283</v>
      </c>
      <c r="B124" s="63">
        <v>11383</v>
      </c>
      <c r="C124" s="63" t="s">
        <v>19</v>
      </c>
      <c r="D124" s="20">
        <f t="shared" si="32"/>
        <v>7.5188692724501099E-2</v>
      </c>
      <c r="E124" s="20">
        <f t="shared" si="33"/>
        <v>3.6184233820259265E-3</v>
      </c>
      <c r="F124" s="20">
        <f t="shared" si="34"/>
        <v>0.33007752009676761</v>
      </c>
      <c r="G124" s="47">
        <f t="shared" si="38"/>
        <v>9473473.4762830008</v>
      </c>
      <c r="H124" s="47">
        <f t="shared" si="39"/>
        <v>8141541.814859</v>
      </c>
      <c r="I124" s="20">
        <f t="shared" si="35"/>
        <v>1.7812152668295557E-3</v>
      </c>
      <c r="J124" s="20">
        <f t="shared" si="36"/>
        <v>4.6861366056707564E-4</v>
      </c>
      <c r="K124" s="20">
        <f t="shared" si="37"/>
        <v>2.063547843995165E-2</v>
      </c>
      <c r="L124" s="30">
        <v>4740406.1549140001</v>
      </c>
      <c r="M124" s="30">
        <v>98804.011794999999</v>
      </c>
      <c r="N124" s="30">
        <v>114065</v>
      </c>
      <c r="O124" s="30">
        <v>10405165</v>
      </c>
      <c r="P124" s="30">
        <v>12997</v>
      </c>
      <c r="Q124" s="30">
        <v>572325</v>
      </c>
      <c r="R124" s="30">
        <v>27735000.264977671</v>
      </c>
      <c r="S124" s="30">
        <v>31523397.888318948</v>
      </c>
      <c r="T124" s="30">
        <v>9473473476283</v>
      </c>
      <c r="U124" s="30">
        <v>8141541814859</v>
      </c>
      <c r="V124" s="64"/>
    </row>
    <row r="125" spans="1:22" x14ac:dyDescent="0.45">
      <c r="A125" s="63" t="s">
        <v>285</v>
      </c>
      <c r="B125" s="63">
        <v>11380</v>
      </c>
      <c r="C125" s="63" t="s">
        <v>19</v>
      </c>
      <c r="D125" s="20">
        <f t="shared" si="32"/>
        <v>0.17444731041142097</v>
      </c>
      <c r="E125" s="20">
        <f t="shared" si="33"/>
        <v>0.10265306516674359</v>
      </c>
      <c r="F125" s="20">
        <f t="shared" si="34"/>
        <v>0.21443851961761928</v>
      </c>
      <c r="G125" s="47">
        <f t="shared" si="38"/>
        <v>40129.650876</v>
      </c>
      <c r="H125" s="47">
        <f t="shared" si="39"/>
        <v>38624.071814000003</v>
      </c>
      <c r="I125" s="20">
        <f t="shared" si="35"/>
        <v>9.8674092780216728E-6</v>
      </c>
      <c r="J125" s="20">
        <f t="shared" si="36"/>
        <v>0</v>
      </c>
      <c r="K125" s="20">
        <f t="shared" si="37"/>
        <v>0</v>
      </c>
      <c r="L125" s="30">
        <v>103074.634435</v>
      </c>
      <c r="M125" s="30">
        <v>5.4165000000000001</v>
      </c>
      <c r="N125" s="30">
        <v>30327</v>
      </c>
      <c r="O125" s="30">
        <v>63352</v>
      </c>
      <c r="P125" s="30">
        <v>0</v>
      </c>
      <c r="Q125" s="30">
        <v>0</v>
      </c>
      <c r="R125" s="30">
        <v>274464.1398459333</v>
      </c>
      <c r="S125" s="30">
        <v>295431.99660661479</v>
      </c>
      <c r="T125" s="30">
        <v>40129650876</v>
      </c>
      <c r="U125" s="30">
        <v>38624071814</v>
      </c>
      <c r="V125" s="64"/>
    </row>
    <row r="126" spans="1:22" x14ac:dyDescent="0.45">
      <c r="A126" s="63" t="s">
        <v>287</v>
      </c>
      <c r="B126" s="63">
        <v>11391</v>
      </c>
      <c r="C126" s="63" t="s">
        <v>19</v>
      </c>
      <c r="D126" s="20">
        <f t="shared" si="32"/>
        <v>0.1289334247996233</v>
      </c>
      <c r="E126" s="20">
        <f t="shared" si="33"/>
        <v>0.68144718914393665</v>
      </c>
      <c r="F126" s="20">
        <f t="shared" si="34"/>
        <v>0.9319997282921838</v>
      </c>
      <c r="G126" s="47">
        <f t="shared" si="38"/>
        <v>29044.096710999998</v>
      </c>
      <c r="H126" s="47">
        <f t="shared" si="39"/>
        <v>24068.721346999999</v>
      </c>
      <c r="I126" s="20">
        <f t="shared" si="35"/>
        <v>6.752288397451546E-3</v>
      </c>
      <c r="J126" s="20">
        <f t="shared" si="36"/>
        <v>1.1830932662201428E-3</v>
      </c>
      <c r="K126" s="20">
        <f t="shared" si="37"/>
        <v>3.9983830518242607E-2</v>
      </c>
      <c r="L126" s="30">
        <v>117554.39262900001</v>
      </c>
      <c r="M126" s="30">
        <v>5148</v>
      </c>
      <c r="N126" s="30">
        <v>310653</v>
      </c>
      <c r="O126" s="30">
        <v>424873</v>
      </c>
      <c r="P126" s="30">
        <v>451</v>
      </c>
      <c r="Q126" s="30">
        <v>15242</v>
      </c>
      <c r="R126" s="30">
        <v>381204.09681723325</v>
      </c>
      <c r="S126" s="30">
        <v>455872.45049796993</v>
      </c>
      <c r="T126" s="30">
        <v>29044096711</v>
      </c>
      <c r="U126" s="30">
        <v>24068721347</v>
      </c>
      <c r="V126" s="64"/>
    </row>
    <row r="127" spans="1:22" x14ac:dyDescent="0.45">
      <c r="A127" s="63" t="s">
        <v>289</v>
      </c>
      <c r="B127" s="63">
        <v>11381</v>
      </c>
      <c r="C127" s="63" t="s">
        <v>32</v>
      </c>
      <c r="D127" s="20">
        <f t="shared" si="32"/>
        <v>7.187302841312955E-2</v>
      </c>
      <c r="E127" s="20">
        <f t="shared" si="33"/>
        <v>6.9078576093290899E-4</v>
      </c>
      <c r="F127" s="20">
        <f t="shared" si="34"/>
        <v>9.3055579391100846E-2</v>
      </c>
      <c r="G127" s="47">
        <f t="shared" si="38"/>
        <v>689829.25119500002</v>
      </c>
      <c r="H127" s="47">
        <f t="shared" si="39"/>
        <v>672854.13721199997</v>
      </c>
      <c r="I127" s="20">
        <f t="shared" si="35"/>
        <v>2.6092553412240546E-3</v>
      </c>
      <c r="J127" s="20">
        <f t="shared" si="36"/>
        <v>0</v>
      </c>
      <c r="K127" s="20">
        <f t="shared" si="37"/>
        <v>0</v>
      </c>
      <c r="L127" s="30">
        <v>177085.14169999998</v>
      </c>
      <c r="M127" s="30">
        <v>6055.4351999999999</v>
      </c>
      <c r="N127" s="30">
        <v>851</v>
      </c>
      <c r="O127" s="30">
        <v>114638</v>
      </c>
      <c r="P127" s="30">
        <v>0</v>
      </c>
      <c r="Q127" s="30">
        <v>0</v>
      </c>
      <c r="R127" s="30">
        <v>1160376.1242392</v>
      </c>
      <c r="S127" s="30">
        <v>1231930.4307180869</v>
      </c>
      <c r="T127" s="30">
        <v>689829251195</v>
      </c>
      <c r="U127" s="30">
        <v>672854137212</v>
      </c>
      <c r="V127" s="64"/>
    </row>
    <row r="128" spans="1:22" x14ac:dyDescent="0.45">
      <c r="A128" s="63" t="s">
        <v>291</v>
      </c>
      <c r="B128" s="63">
        <v>11394</v>
      </c>
      <c r="C128" s="63" t="s">
        <v>19</v>
      </c>
      <c r="D128" s="20">
        <f t="shared" si="32"/>
        <v>4.2315408154345507E-2</v>
      </c>
      <c r="E128" s="20">
        <f t="shared" si="33"/>
        <v>1.377678279811235</v>
      </c>
      <c r="F128" s="20">
        <f t="shared" si="34"/>
        <v>1.0474738852158449</v>
      </c>
      <c r="G128" s="47">
        <f t="shared" si="38"/>
        <v>1196471.0426320001</v>
      </c>
      <c r="H128" s="47">
        <f t="shared" si="39"/>
        <v>1253712.5153280001</v>
      </c>
      <c r="I128" s="20">
        <f t="shared" si="35"/>
        <v>1.8384923765579419E-3</v>
      </c>
      <c r="J128" s="20">
        <f t="shared" si="36"/>
        <v>0.16712930828588035</v>
      </c>
      <c r="K128" s="20">
        <f t="shared" si="37"/>
        <v>0.14903153410326012</v>
      </c>
      <c r="L128" s="30">
        <v>891040.17094899993</v>
      </c>
      <c r="M128" s="30">
        <v>43238.531949999997</v>
      </c>
      <c r="N128" s="30">
        <v>14504961</v>
      </c>
      <c r="O128" s="30">
        <v>11028386</v>
      </c>
      <c r="P128" s="30">
        <v>1965313</v>
      </c>
      <c r="Q128" s="30">
        <v>1752497</v>
      </c>
      <c r="R128" s="30">
        <v>11759236.12774287</v>
      </c>
      <c r="S128" s="30">
        <v>10528554.607094061</v>
      </c>
      <c r="T128" s="30">
        <v>1196471042632</v>
      </c>
      <c r="U128" s="30">
        <v>1253712515328</v>
      </c>
      <c r="V128" s="64"/>
    </row>
    <row r="129" spans="1:22" x14ac:dyDescent="0.45">
      <c r="A129" s="63" t="s">
        <v>293</v>
      </c>
      <c r="B129" s="63">
        <v>11405</v>
      </c>
      <c r="C129" s="63" t="s">
        <v>19</v>
      </c>
      <c r="D129" s="20">
        <f t="shared" si="32"/>
        <v>5.8729942974302715E-2</v>
      </c>
      <c r="E129" s="20">
        <f t="shared" si="33"/>
        <v>1.9616612636937931</v>
      </c>
      <c r="F129" s="20">
        <f t="shared" si="34"/>
        <v>1.2346676341886966</v>
      </c>
      <c r="G129" s="47">
        <f t="shared" si="38"/>
        <v>10048615.472699</v>
      </c>
      <c r="H129" s="47">
        <f t="shared" si="39"/>
        <v>10179993.458684999</v>
      </c>
      <c r="I129" s="20">
        <f t="shared" si="35"/>
        <v>1.9903659454244358E-4</v>
      </c>
      <c r="J129" s="20">
        <f t="shared" si="36"/>
        <v>0.22011420571651641</v>
      </c>
      <c r="K129" s="20">
        <f t="shared" si="37"/>
        <v>0.11183515160890925</v>
      </c>
      <c r="L129" s="30">
        <v>8566338.1077810004</v>
      </c>
      <c r="M129" s="30">
        <v>38653.123</v>
      </c>
      <c r="N129" s="30">
        <v>143063766</v>
      </c>
      <c r="O129" s="30">
        <v>90044191</v>
      </c>
      <c r="P129" s="30">
        <v>21373209</v>
      </c>
      <c r="Q129" s="30">
        <v>10859254</v>
      </c>
      <c r="R129" s="30">
        <v>97100543.46754162</v>
      </c>
      <c r="S129" s="30">
        <v>72929903.163103715</v>
      </c>
      <c r="T129" s="30">
        <v>10048615472699</v>
      </c>
      <c r="U129" s="30">
        <v>10179993458685</v>
      </c>
      <c r="V129" s="64"/>
    </row>
    <row r="130" spans="1:22" x14ac:dyDescent="0.45">
      <c r="A130" s="63" t="s">
        <v>300</v>
      </c>
      <c r="B130" s="63">
        <v>11409</v>
      </c>
      <c r="C130" s="63" t="s">
        <v>19</v>
      </c>
      <c r="D130" s="20">
        <f t="shared" si="32"/>
        <v>0.16783697111446483</v>
      </c>
      <c r="E130" s="20">
        <f t="shared" si="33"/>
        <v>0.97392204332830545</v>
      </c>
      <c r="F130" s="20">
        <f t="shared" si="34"/>
        <v>1.1333973884117496</v>
      </c>
      <c r="G130" s="47">
        <f t="shared" si="38"/>
        <v>1859080.792653</v>
      </c>
      <c r="H130" s="47">
        <f t="shared" si="39"/>
        <v>2047208.3367409999</v>
      </c>
      <c r="I130" s="20">
        <f t="shared" si="35"/>
        <v>1.3158193400457359E-2</v>
      </c>
      <c r="J130" s="20">
        <f t="shared" si="36"/>
        <v>2.5278285595872859E-2</v>
      </c>
      <c r="K130" s="20">
        <f t="shared" si="37"/>
        <v>2.8421357917738033E-2</v>
      </c>
      <c r="L130" s="30">
        <v>4369982.2043639999</v>
      </c>
      <c r="M130" s="30">
        <v>329872.46267599997</v>
      </c>
      <c r="N130" s="30">
        <v>12679036</v>
      </c>
      <c r="O130" s="30">
        <v>14755171</v>
      </c>
      <c r="P130" s="30">
        <v>316860</v>
      </c>
      <c r="Q130" s="30">
        <v>356258</v>
      </c>
      <c r="R130" s="30">
        <v>12534869.05978043</v>
      </c>
      <c r="S130" s="30">
        <v>13018532.7325279</v>
      </c>
      <c r="T130" s="30">
        <v>1859080792653</v>
      </c>
      <c r="U130" s="30">
        <v>2047208336741</v>
      </c>
      <c r="V130" s="64"/>
    </row>
    <row r="131" spans="1:22" x14ac:dyDescent="0.45">
      <c r="A131" s="63" t="s">
        <v>298</v>
      </c>
      <c r="B131" s="63">
        <v>11411</v>
      </c>
      <c r="C131" s="63" t="s">
        <v>19</v>
      </c>
      <c r="D131" s="20">
        <f t="shared" si="32"/>
        <v>0.84906034949149423</v>
      </c>
      <c r="E131" s="20">
        <f t="shared" si="33"/>
        <v>0.89740393159288356</v>
      </c>
      <c r="F131" s="20">
        <f t="shared" si="34"/>
        <v>1.6605687198052808</v>
      </c>
      <c r="G131" s="47">
        <f t="shared" si="38"/>
        <v>84972.993430000002</v>
      </c>
      <c r="H131" s="47">
        <f t="shared" si="39"/>
        <v>87802.533293999993</v>
      </c>
      <c r="I131" s="20">
        <f t="shared" si="35"/>
        <v>3.0317993115535066E-2</v>
      </c>
      <c r="J131" s="20">
        <f t="shared" si="36"/>
        <v>8.2354546487559393E-3</v>
      </c>
      <c r="K131" s="20">
        <f t="shared" si="37"/>
        <v>0.23121100020259516</v>
      </c>
      <c r="L131" s="30">
        <v>1005533.2062039999</v>
      </c>
      <c r="M131" s="30">
        <v>24812.628120000001</v>
      </c>
      <c r="N131" s="30">
        <v>531393</v>
      </c>
      <c r="O131" s="30">
        <v>983297</v>
      </c>
      <c r="P131" s="30">
        <v>3370</v>
      </c>
      <c r="Q131" s="30">
        <v>94613</v>
      </c>
      <c r="R131" s="30">
        <v>409206.3090298333</v>
      </c>
      <c r="S131" s="30">
        <v>592144.72022290167</v>
      </c>
      <c r="T131" s="30">
        <v>84972993430</v>
      </c>
      <c r="U131" s="30">
        <v>87802533294</v>
      </c>
      <c r="V131" s="64"/>
    </row>
    <row r="132" spans="1:22" x14ac:dyDescent="0.45">
      <c r="A132" s="63" t="s">
        <v>301</v>
      </c>
      <c r="B132" s="63">
        <v>11420</v>
      </c>
      <c r="C132" s="63" t="s">
        <v>19</v>
      </c>
      <c r="D132" s="20">
        <f t="shared" si="32"/>
        <v>0.2311381911843837</v>
      </c>
      <c r="E132" s="20">
        <f t="shared" si="33"/>
        <v>0.17446287226048526</v>
      </c>
      <c r="F132" s="20">
        <f t="shared" si="34"/>
        <v>0.74262090663670011</v>
      </c>
      <c r="G132" s="47">
        <f t="shared" si="38"/>
        <v>27225.391662000002</v>
      </c>
      <c r="H132" s="47">
        <f t="shared" si="39"/>
        <v>24992.133169000001</v>
      </c>
      <c r="I132" s="20">
        <f t="shared" si="35"/>
        <v>5.9037483188262053E-3</v>
      </c>
      <c r="J132" s="20">
        <f t="shared" si="36"/>
        <v>0</v>
      </c>
      <c r="K132" s="20">
        <f t="shared" si="37"/>
        <v>4.5219819514348298E-3</v>
      </c>
      <c r="L132" s="30">
        <v>102276.237069</v>
      </c>
      <c r="M132" s="30">
        <v>2021.0170000000001</v>
      </c>
      <c r="N132" s="30">
        <v>38599</v>
      </c>
      <c r="O132" s="30">
        <v>164301</v>
      </c>
      <c r="P132" s="30">
        <v>0</v>
      </c>
      <c r="Q132" s="30">
        <v>774</v>
      </c>
      <c r="R132" s="30">
        <v>171163.88528583333</v>
      </c>
      <c r="S132" s="30">
        <v>221244.78119544539</v>
      </c>
      <c r="T132" s="30">
        <v>27225391662</v>
      </c>
      <c r="U132" s="30">
        <v>24992133169</v>
      </c>
      <c r="V132" s="64"/>
    </row>
    <row r="133" spans="1:22" x14ac:dyDescent="0.45">
      <c r="A133" s="63" t="s">
        <v>305</v>
      </c>
      <c r="B133" s="63">
        <v>11421</v>
      </c>
      <c r="C133" s="63" t="s">
        <v>19</v>
      </c>
      <c r="D133" s="20">
        <f t="shared" si="32"/>
        <v>0.25507120106830589</v>
      </c>
      <c r="E133" s="20">
        <f t="shared" si="33"/>
        <v>0.67549728887251115</v>
      </c>
      <c r="F133" s="20">
        <f t="shared" si="34"/>
        <v>0.7143286568180327</v>
      </c>
      <c r="G133" s="47">
        <f t="shared" si="38"/>
        <v>234416.133967</v>
      </c>
      <c r="H133" s="47">
        <f t="shared" si="39"/>
        <v>318077.65975300001</v>
      </c>
      <c r="I133" s="20">
        <f t="shared" si="35"/>
        <v>3.8999650013708413E-2</v>
      </c>
      <c r="J133" s="20">
        <f t="shared" si="36"/>
        <v>0.19746351955007935</v>
      </c>
      <c r="K133" s="20">
        <f t="shared" si="37"/>
        <v>2.419769390518043E-2</v>
      </c>
      <c r="L133" s="30">
        <v>925751.69388300006</v>
      </c>
      <c r="M133" s="30">
        <v>142155.98990499999</v>
      </c>
      <c r="N133" s="30">
        <v>1225820</v>
      </c>
      <c r="O133" s="30">
        <v>1296287</v>
      </c>
      <c r="P133" s="30">
        <v>359883</v>
      </c>
      <c r="Q133" s="30">
        <v>44101</v>
      </c>
      <c r="R133" s="30">
        <v>1822529.0464790331</v>
      </c>
      <c r="S133" s="30">
        <v>1814692.7015000249</v>
      </c>
      <c r="T133" s="30">
        <v>234416133967</v>
      </c>
      <c r="U133" s="30">
        <v>318077659753</v>
      </c>
      <c r="V133" s="64"/>
    </row>
    <row r="134" spans="1:22" x14ac:dyDescent="0.45">
      <c r="A134" s="63" t="s">
        <v>309</v>
      </c>
      <c r="B134" s="63">
        <v>11427</v>
      </c>
      <c r="C134" s="63" t="s">
        <v>19</v>
      </c>
      <c r="D134" s="20">
        <f t="shared" si="32"/>
        <v>0.19425713180451709</v>
      </c>
      <c r="E134" s="20">
        <f t="shared" si="33"/>
        <v>1.3039666500406042</v>
      </c>
      <c r="F134" s="20">
        <f t="shared" si="34"/>
        <v>8.8815443135532135E-2</v>
      </c>
      <c r="G134" s="47">
        <f t="shared" si="38"/>
        <v>3051.4811979999999</v>
      </c>
      <c r="H134" s="47">
        <f t="shared" si="39"/>
        <v>2934.2048960000002</v>
      </c>
      <c r="I134" s="20">
        <f t="shared" si="35"/>
        <v>0</v>
      </c>
      <c r="J134" s="20">
        <f t="shared" si="36"/>
        <v>0</v>
      </c>
      <c r="K134" s="20">
        <f t="shared" si="37"/>
        <v>0</v>
      </c>
      <c r="L134" s="30">
        <v>3188.9375110000001</v>
      </c>
      <c r="M134" s="30">
        <v>0</v>
      </c>
      <c r="N134" s="30">
        <v>10703</v>
      </c>
      <c r="O134" s="30">
        <v>729</v>
      </c>
      <c r="P134" s="30">
        <v>0</v>
      </c>
      <c r="Q134" s="30">
        <v>0</v>
      </c>
      <c r="R134" s="30">
        <v>12753.659454000001</v>
      </c>
      <c r="S134" s="30">
        <v>8208.0320073114744</v>
      </c>
      <c r="T134" s="30">
        <v>3051481198</v>
      </c>
      <c r="U134" s="30">
        <v>2934204896</v>
      </c>
      <c r="V134" s="64"/>
    </row>
    <row r="135" spans="1:22" x14ac:dyDescent="0.45">
      <c r="A135" s="63" t="s">
        <v>315</v>
      </c>
      <c r="B135" s="63">
        <v>11378</v>
      </c>
      <c r="C135" s="63" t="s">
        <v>22</v>
      </c>
      <c r="D135" s="20">
        <f t="shared" si="32"/>
        <v>0.55451449231012329</v>
      </c>
      <c r="E135" s="20">
        <f t="shared" si="33"/>
        <v>0</v>
      </c>
      <c r="F135" s="20">
        <f t="shared" si="34"/>
        <v>0.10049999560316732</v>
      </c>
      <c r="G135" s="47">
        <f t="shared" si="38"/>
        <v>2360087.4653989999</v>
      </c>
      <c r="H135" s="47">
        <f t="shared" si="39"/>
        <v>2306323.9176210002</v>
      </c>
      <c r="I135" s="20">
        <f t="shared" si="35"/>
        <v>3.4899779034525285E-3</v>
      </c>
      <c r="J135" s="20">
        <f t="shared" si="36"/>
        <v>0</v>
      </c>
      <c r="K135" s="20">
        <f t="shared" si="37"/>
        <v>6.6951862939157772E-4</v>
      </c>
      <c r="L135" s="30">
        <v>3256903.7695610002</v>
      </c>
      <c r="M135" s="30">
        <v>17879.44903</v>
      </c>
      <c r="N135" s="30">
        <v>0</v>
      </c>
      <c r="O135" s="30">
        <v>295140</v>
      </c>
      <c r="P135" s="30">
        <v>0</v>
      </c>
      <c r="Q135" s="30">
        <v>1715</v>
      </c>
      <c r="R135" s="30">
        <v>2561541.8671150333</v>
      </c>
      <c r="S135" s="30">
        <v>2936716.54639056</v>
      </c>
      <c r="T135" s="30">
        <v>2360087465399</v>
      </c>
      <c r="U135" s="30">
        <v>2306323917621</v>
      </c>
      <c r="V135" s="64"/>
    </row>
    <row r="136" spans="1:22" x14ac:dyDescent="0.45">
      <c r="A136" s="63" t="s">
        <v>313</v>
      </c>
      <c r="B136" s="63">
        <v>11442</v>
      </c>
      <c r="C136" s="63" t="s">
        <v>19</v>
      </c>
      <c r="D136" s="20">
        <f t="shared" si="32"/>
        <v>1.0098265381776903</v>
      </c>
      <c r="E136" s="20">
        <f t="shared" si="33"/>
        <v>1.6576643663152686</v>
      </c>
      <c r="F136" s="20">
        <f t="shared" si="34"/>
        <v>2.6401122563208959</v>
      </c>
      <c r="G136" s="47">
        <f t="shared" si="38"/>
        <v>39083.615271000002</v>
      </c>
      <c r="H136" s="47">
        <f t="shared" si="39"/>
        <v>33361.760291999999</v>
      </c>
      <c r="I136" s="20">
        <f t="shared" si="35"/>
        <v>7.2899161629842099E-2</v>
      </c>
      <c r="J136" s="20">
        <f t="shared" si="36"/>
        <v>3.9940574465388193E-2</v>
      </c>
      <c r="K136" s="20">
        <f t="shared" si="37"/>
        <v>9.7324857412828425E-2</v>
      </c>
      <c r="L136" s="30">
        <v>1492359.1836699999</v>
      </c>
      <c r="M136" s="30">
        <v>58657.975951</v>
      </c>
      <c r="N136" s="30">
        <v>1224879</v>
      </c>
      <c r="O136" s="30">
        <v>1950828</v>
      </c>
      <c r="P136" s="30">
        <v>16069</v>
      </c>
      <c r="Q136" s="30">
        <v>39156</v>
      </c>
      <c r="R136" s="30">
        <v>402322.70604733331</v>
      </c>
      <c r="S136" s="30">
        <v>738918.58019649447</v>
      </c>
      <c r="T136" s="30">
        <v>39083615271</v>
      </c>
      <c r="U136" s="30">
        <v>33361760292</v>
      </c>
      <c r="V136" s="64"/>
    </row>
    <row r="137" spans="1:22" x14ac:dyDescent="0.45">
      <c r="A137" s="63" t="s">
        <v>316</v>
      </c>
      <c r="B137" s="63">
        <v>11416</v>
      </c>
      <c r="C137" s="63" t="s">
        <v>19</v>
      </c>
      <c r="D137" s="20">
        <f t="shared" si="32"/>
        <v>3.5149197787621593E-2</v>
      </c>
      <c r="E137" s="20">
        <f t="shared" si="33"/>
        <v>0.57339536234643118</v>
      </c>
      <c r="F137" s="20">
        <f t="shared" si="34"/>
        <v>0.27325736808172013</v>
      </c>
      <c r="G137" s="47">
        <f t="shared" si="38"/>
        <v>5210099.3199850004</v>
      </c>
      <c r="H137" s="47">
        <f t="shared" si="39"/>
        <v>5239773.6106390003</v>
      </c>
      <c r="I137" s="20">
        <f t="shared" si="35"/>
        <v>1.8154389951893449E-2</v>
      </c>
      <c r="J137" s="20">
        <f t="shared" si="36"/>
        <v>4.8403214439681513E-2</v>
      </c>
      <c r="K137" s="20">
        <f t="shared" si="37"/>
        <v>4.6977555069062697E-2</v>
      </c>
      <c r="L137" s="30">
        <v>2761613.8905910002</v>
      </c>
      <c r="M137" s="30">
        <v>1624352.934501</v>
      </c>
      <c r="N137" s="30">
        <v>22525359</v>
      </c>
      <c r="O137" s="30">
        <v>10734688</v>
      </c>
      <c r="P137" s="30">
        <v>2165424</v>
      </c>
      <c r="Q137" s="30">
        <v>2101644</v>
      </c>
      <c r="R137" s="30">
        <v>44737194.1113225</v>
      </c>
      <c r="S137" s="30">
        <v>39284166.701004356</v>
      </c>
      <c r="T137" s="30">
        <v>5210099319985</v>
      </c>
      <c r="U137" s="30">
        <v>5239773610639</v>
      </c>
      <c r="V137" s="64"/>
    </row>
    <row r="138" spans="1:22" x14ac:dyDescent="0.45">
      <c r="A138" s="63" t="s">
        <v>322</v>
      </c>
      <c r="B138" s="63">
        <v>11449</v>
      </c>
      <c r="C138" s="63" t="s">
        <v>19</v>
      </c>
      <c r="D138" s="20">
        <f t="shared" si="32"/>
        <v>0.15700294895066252</v>
      </c>
      <c r="E138" s="20">
        <f t="shared" si="33"/>
        <v>1.0308784099544752</v>
      </c>
      <c r="F138" s="20">
        <f t="shared" si="34"/>
        <v>1.2468438398027846</v>
      </c>
      <c r="G138" s="47">
        <f t="shared" si="38"/>
        <v>710558.34907400003</v>
      </c>
      <c r="H138" s="47">
        <f t="shared" si="39"/>
        <v>669734.62540599995</v>
      </c>
      <c r="I138" s="20">
        <f t="shared" si="35"/>
        <v>3.7532389763653491E-3</v>
      </c>
      <c r="J138" s="20">
        <f t="shared" si="36"/>
        <v>0.21688253639111055</v>
      </c>
      <c r="K138" s="20">
        <f t="shared" si="37"/>
        <v>0.21699677799015962</v>
      </c>
      <c r="L138" s="30">
        <v>1116119.2494020001</v>
      </c>
      <c r="M138" s="30">
        <v>25560.040720000001</v>
      </c>
      <c r="N138" s="30">
        <v>3664209</v>
      </c>
      <c r="O138" s="30">
        <v>4431848</v>
      </c>
      <c r="P138" s="30">
        <v>738499</v>
      </c>
      <c r="Q138" s="30">
        <v>738888</v>
      </c>
      <c r="R138" s="30">
        <v>3405064.3831841</v>
      </c>
      <c r="S138" s="30">
        <v>3554453.1388156782</v>
      </c>
      <c r="T138" s="30">
        <v>710558349074</v>
      </c>
      <c r="U138" s="30">
        <v>669734625406</v>
      </c>
      <c r="V138" s="64"/>
    </row>
    <row r="139" spans="1:22" x14ac:dyDescent="0.45">
      <c r="A139" s="63" t="s">
        <v>326</v>
      </c>
      <c r="B139" s="63">
        <v>11463</v>
      </c>
      <c r="C139" s="63" t="s">
        <v>22</v>
      </c>
      <c r="D139" s="20">
        <f t="shared" ref="D139:D158" si="40">(L139/2)/S139</f>
        <v>3.8303388347273937</v>
      </c>
      <c r="E139" s="20">
        <f t="shared" ref="E139:E158" si="41">(N139)/S139</f>
        <v>0.53749128559546766</v>
      </c>
      <c r="F139" s="20">
        <f t="shared" ref="F139:F158" si="42">(O139)/S139</f>
        <v>0.70869176616175356</v>
      </c>
      <c r="G139" s="47">
        <f t="shared" si="38"/>
        <v>162935.58454499999</v>
      </c>
      <c r="H139" s="47">
        <f t="shared" si="39"/>
        <v>167710.65224600001</v>
      </c>
      <c r="I139" s="20">
        <f t="shared" ref="I139:I158" si="43">(M139/2)/R139</f>
        <v>0.13687795119705923</v>
      </c>
      <c r="J139" s="20">
        <f t="shared" ref="J139:J158" si="44">(P139)/R139</f>
        <v>7.736946028150464E-5</v>
      </c>
      <c r="K139" s="20">
        <f t="shared" ref="K139:K158" si="45">(Q139)/R139</f>
        <v>3.9934544499145861E-3</v>
      </c>
      <c r="L139" s="30">
        <v>1521884.2105700001</v>
      </c>
      <c r="M139" s="30">
        <v>45997.822889999996</v>
      </c>
      <c r="N139" s="30">
        <v>106779</v>
      </c>
      <c r="O139" s="30">
        <v>140790</v>
      </c>
      <c r="P139" s="30">
        <v>13</v>
      </c>
      <c r="Q139" s="30">
        <v>671</v>
      </c>
      <c r="R139" s="30">
        <v>168024.95393789999</v>
      </c>
      <c r="S139" s="30">
        <v>198661.8255246749</v>
      </c>
      <c r="T139" s="30">
        <v>162935584545</v>
      </c>
      <c r="U139" s="30">
        <v>167710652246</v>
      </c>
      <c r="V139" s="64"/>
    </row>
    <row r="140" spans="1:22" x14ac:dyDescent="0.45">
      <c r="A140" s="63" t="s">
        <v>328</v>
      </c>
      <c r="B140" s="63">
        <v>11461</v>
      </c>
      <c r="C140" s="63" t="s">
        <v>22</v>
      </c>
      <c r="D140" s="20">
        <f t="shared" si="40"/>
        <v>0.90326252062250922</v>
      </c>
      <c r="E140" s="20">
        <f t="shared" si="41"/>
        <v>0.20333883515351286</v>
      </c>
      <c r="F140" s="20">
        <f t="shared" si="42"/>
        <v>0.39932202304386466</v>
      </c>
      <c r="G140" s="47">
        <f t="shared" si="38"/>
        <v>2596900.595369</v>
      </c>
      <c r="H140" s="47">
        <f t="shared" si="39"/>
        <v>2507593.753207</v>
      </c>
      <c r="I140" s="20">
        <f t="shared" si="43"/>
        <v>2.3556766770335615E-2</v>
      </c>
      <c r="J140" s="20">
        <f t="shared" si="44"/>
        <v>1.4385011765414332E-4</v>
      </c>
      <c r="K140" s="20">
        <f t="shared" si="45"/>
        <v>6.526959338360663E-3</v>
      </c>
      <c r="L140" s="30">
        <v>5309316.3584969994</v>
      </c>
      <c r="M140" s="30">
        <v>122819.33004900001</v>
      </c>
      <c r="N140" s="30">
        <v>597606</v>
      </c>
      <c r="O140" s="30">
        <v>1173594</v>
      </c>
      <c r="P140" s="30">
        <v>375</v>
      </c>
      <c r="Q140" s="30">
        <v>17015</v>
      </c>
      <c r="R140" s="30">
        <v>2606880.0367727671</v>
      </c>
      <c r="S140" s="30">
        <v>2938966.3786990363</v>
      </c>
      <c r="T140" s="30">
        <v>2596900595369</v>
      </c>
      <c r="U140" s="30">
        <v>2507593753207</v>
      </c>
      <c r="V140" s="64"/>
    </row>
    <row r="141" spans="1:22" x14ac:dyDescent="0.45">
      <c r="A141" s="63" t="s">
        <v>330</v>
      </c>
      <c r="B141" s="63">
        <v>11470</v>
      </c>
      <c r="C141" s="63" t="s">
        <v>22</v>
      </c>
      <c r="D141" s="20">
        <f t="shared" si="40"/>
        <v>0.7716020400344249</v>
      </c>
      <c r="E141" s="20">
        <f t="shared" si="41"/>
        <v>1.3471581340064016</v>
      </c>
      <c r="F141" s="20">
        <f t="shared" si="42"/>
        <v>6.0683589364308316E-2</v>
      </c>
      <c r="G141" s="47">
        <f t="shared" si="38"/>
        <v>1024581.406206</v>
      </c>
      <c r="H141" s="47">
        <f t="shared" si="39"/>
        <v>1059378.332401</v>
      </c>
      <c r="I141" s="20">
        <f t="shared" si="43"/>
        <v>4.3781000138173917E-2</v>
      </c>
      <c r="J141" s="20">
        <f t="shared" si="44"/>
        <v>0</v>
      </c>
      <c r="K141" s="20">
        <f t="shared" si="45"/>
        <v>0</v>
      </c>
      <c r="L141" s="30">
        <v>1582784.1258179999</v>
      </c>
      <c r="M141" s="30">
        <v>95962.574817000001</v>
      </c>
      <c r="N141" s="30">
        <v>1381710</v>
      </c>
      <c r="O141" s="30">
        <v>62240</v>
      </c>
      <c r="P141" s="30">
        <v>0</v>
      </c>
      <c r="Q141" s="30">
        <v>0</v>
      </c>
      <c r="R141" s="30">
        <v>1095938.5865345669</v>
      </c>
      <c r="S141" s="30">
        <v>1025647.9659821689</v>
      </c>
      <c r="T141" s="30">
        <v>1024581406206</v>
      </c>
      <c r="U141" s="30">
        <v>1059378332401</v>
      </c>
      <c r="V141" s="64"/>
    </row>
    <row r="142" spans="1:22" x14ac:dyDescent="0.45">
      <c r="A142" s="63" t="s">
        <v>332</v>
      </c>
      <c r="B142" s="63">
        <v>11459</v>
      </c>
      <c r="C142" s="63" t="s">
        <v>19</v>
      </c>
      <c r="D142" s="20">
        <f t="shared" si="40"/>
        <v>9.7452036598338204E-2</v>
      </c>
      <c r="E142" s="20">
        <f t="shared" si="41"/>
        <v>1.7224548886159534</v>
      </c>
      <c r="F142" s="20">
        <f t="shared" si="42"/>
        <v>1.413167992183529</v>
      </c>
      <c r="G142" s="47">
        <f t="shared" si="38"/>
        <v>6037734.2481249999</v>
      </c>
      <c r="H142" s="47">
        <f t="shared" si="39"/>
        <v>6086302.1699940003</v>
      </c>
      <c r="I142" s="20">
        <f t="shared" si="43"/>
        <v>1.2188926440660329E-2</v>
      </c>
      <c r="J142" s="20">
        <f t="shared" si="44"/>
        <v>5.279948623935464E-2</v>
      </c>
      <c r="K142" s="20">
        <f t="shared" si="45"/>
        <v>0.10050569104111294</v>
      </c>
      <c r="L142" s="30">
        <v>8168987.5177230006</v>
      </c>
      <c r="M142" s="30">
        <v>1143714.2561889999</v>
      </c>
      <c r="N142" s="30">
        <v>72193014</v>
      </c>
      <c r="O142" s="30">
        <v>59229915</v>
      </c>
      <c r="P142" s="30">
        <v>2477147</v>
      </c>
      <c r="Q142" s="30">
        <v>4715337</v>
      </c>
      <c r="R142" s="30">
        <v>46916119.387419969</v>
      </c>
      <c r="S142" s="30">
        <v>41912861.972257137</v>
      </c>
      <c r="T142" s="30">
        <v>6037734248125</v>
      </c>
      <c r="U142" s="30">
        <v>6086302169994</v>
      </c>
      <c r="V142" s="64"/>
    </row>
    <row r="143" spans="1:22" x14ac:dyDescent="0.45">
      <c r="A143" s="63" t="s">
        <v>334</v>
      </c>
      <c r="B143" s="63">
        <v>11460</v>
      </c>
      <c r="C143" s="63" t="s">
        <v>19</v>
      </c>
      <c r="D143" s="20">
        <f t="shared" si="40"/>
        <v>4.8199369640917804E-2</v>
      </c>
      <c r="E143" s="20">
        <f t="shared" si="41"/>
        <v>1.0248924429683237</v>
      </c>
      <c r="F143" s="20">
        <f t="shared" si="42"/>
        <v>0.95839619522588204</v>
      </c>
      <c r="G143" s="47">
        <f t="shared" si="38"/>
        <v>11089565.889653999</v>
      </c>
      <c r="H143" s="47">
        <f t="shared" si="39"/>
        <v>9523821.4984070007</v>
      </c>
      <c r="I143" s="20">
        <f t="shared" si="43"/>
        <v>4.7446344606434825E-5</v>
      </c>
      <c r="J143" s="20">
        <f t="shared" si="44"/>
        <v>0</v>
      </c>
      <c r="K143" s="20">
        <f t="shared" si="45"/>
        <v>3.5274496168469102E-2</v>
      </c>
      <c r="L143" s="30">
        <v>7442415.6567540001</v>
      </c>
      <c r="M143" s="30">
        <v>6185.17634</v>
      </c>
      <c r="N143" s="30">
        <v>79126300</v>
      </c>
      <c r="O143" s="30">
        <v>73992491</v>
      </c>
      <c r="P143" s="30">
        <v>0</v>
      </c>
      <c r="Q143" s="30">
        <v>2299218</v>
      </c>
      <c r="R143" s="30">
        <v>65180746.707736328</v>
      </c>
      <c r="S143" s="30">
        <v>77204491.596046969</v>
      </c>
      <c r="T143" s="30">
        <v>11089565889654</v>
      </c>
      <c r="U143" s="30">
        <v>9523821498407</v>
      </c>
      <c r="V143" s="64"/>
    </row>
    <row r="144" spans="1:22" x14ac:dyDescent="0.45">
      <c r="A144" s="63" t="s">
        <v>336</v>
      </c>
      <c r="B144" s="63">
        <v>11454</v>
      </c>
      <c r="C144" s="63" t="s">
        <v>22</v>
      </c>
      <c r="D144" s="20">
        <f t="shared" si="40"/>
        <v>1.0803840039083068</v>
      </c>
      <c r="E144" s="20">
        <f t="shared" si="41"/>
        <v>0.4285607118608179</v>
      </c>
      <c r="F144" s="20">
        <f t="shared" si="42"/>
        <v>0.6493552828708643</v>
      </c>
      <c r="G144" s="47">
        <f t="shared" si="38"/>
        <v>1932358.9883900001</v>
      </c>
      <c r="H144" s="47">
        <f t="shared" si="39"/>
        <v>1863158.4386450001</v>
      </c>
      <c r="I144" s="20">
        <f t="shared" si="43"/>
        <v>5.2423186615225839E-2</v>
      </c>
      <c r="J144" s="20">
        <f t="shared" si="44"/>
        <v>2.8447108891446183E-2</v>
      </c>
      <c r="K144" s="20">
        <f t="shared" si="45"/>
        <v>4.4055466171445928E-2</v>
      </c>
      <c r="L144" s="30">
        <v>4721589.9124069996</v>
      </c>
      <c r="M144" s="30">
        <v>195299.44123</v>
      </c>
      <c r="N144" s="30">
        <v>936467</v>
      </c>
      <c r="O144" s="30">
        <v>1418935</v>
      </c>
      <c r="P144" s="30">
        <v>52989</v>
      </c>
      <c r="Q144" s="30">
        <v>82063</v>
      </c>
      <c r="R144" s="30">
        <v>1862720.046603167</v>
      </c>
      <c r="S144" s="30">
        <v>2185144.3076381041</v>
      </c>
      <c r="T144" s="30">
        <v>1932358988390</v>
      </c>
      <c r="U144" s="30">
        <v>1863158438645</v>
      </c>
      <c r="V144" s="64"/>
    </row>
    <row r="145" spans="1:22" x14ac:dyDescent="0.45">
      <c r="A145" s="63" t="s">
        <v>338</v>
      </c>
      <c r="B145" s="63">
        <v>11477</v>
      </c>
      <c r="C145" s="63" t="s">
        <v>22</v>
      </c>
      <c r="D145" s="20">
        <f t="shared" si="40"/>
        <v>0.44994267131093224</v>
      </c>
      <c r="E145" s="20">
        <f t="shared" si="41"/>
        <v>0.43592067231132708</v>
      </c>
      <c r="F145" s="20">
        <f t="shared" si="42"/>
        <v>0.47531469254592862</v>
      </c>
      <c r="G145" s="47">
        <f t="shared" si="38"/>
        <v>4328700.9709740002</v>
      </c>
      <c r="H145" s="47">
        <f t="shared" si="39"/>
        <v>4126976.165577</v>
      </c>
      <c r="I145" s="20">
        <f t="shared" si="43"/>
        <v>8.841813355102545E-3</v>
      </c>
      <c r="J145" s="20">
        <f t="shared" si="44"/>
        <v>1.0775057517678316E-2</v>
      </c>
      <c r="K145" s="20">
        <f t="shared" si="45"/>
        <v>4.1854373504559762E-2</v>
      </c>
      <c r="L145" s="30">
        <v>4140283.667628</v>
      </c>
      <c r="M145" s="30">
        <v>70103.922630000001</v>
      </c>
      <c r="N145" s="30">
        <v>2005628</v>
      </c>
      <c r="O145" s="30">
        <v>2186876</v>
      </c>
      <c r="P145" s="30">
        <v>42716</v>
      </c>
      <c r="Q145" s="30">
        <v>165925</v>
      </c>
      <c r="R145" s="30">
        <v>3964340.7870368329</v>
      </c>
      <c r="S145" s="30">
        <v>4600901.3276792131</v>
      </c>
      <c r="T145" s="30">
        <v>4328700970974</v>
      </c>
      <c r="U145" s="30">
        <v>4126976165577</v>
      </c>
      <c r="V145" s="64"/>
    </row>
    <row r="146" spans="1:22" x14ac:dyDescent="0.45">
      <c r="A146" s="63" t="s">
        <v>340</v>
      </c>
      <c r="B146" s="63">
        <v>11476</v>
      </c>
      <c r="C146" s="63" t="s">
        <v>19</v>
      </c>
      <c r="D146" s="20">
        <f t="shared" si="40"/>
        <v>0.22970702700648368</v>
      </c>
      <c r="E146" s="20">
        <f t="shared" si="41"/>
        <v>0.27751328877760056</v>
      </c>
      <c r="F146" s="20">
        <f t="shared" si="42"/>
        <v>0.24357987537386275</v>
      </c>
      <c r="G146" s="47">
        <f t="shared" si="38"/>
        <v>74199.324519999995</v>
      </c>
      <c r="H146" s="47">
        <f t="shared" si="39"/>
        <v>62564.850257999999</v>
      </c>
      <c r="I146" s="20">
        <f t="shared" si="43"/>
        <v>1.8224549919488346E-2</v>
      </c>
      <c r="J146" s="20">
        <f t="shared" si="44"/>
        <v>7.6407509466468104E-3</v>
      </c>
      <c r="K146" s="20">
        <f t="shared" si="45"/>
        <v>1.3609565143480315E-2</v>
      </c>
      <c r="L146" s="30">
        <v>134344.446983</v>
      </c>
      <c r="M146" s="30">
        <v>10900.262777</v>
      </c>
      <c r="N146" s="30">
        <v>81152</v>
      </c>
      <c r="O146" s="30">
        <v>71229</v>
      </c>
      <c r="P146" s="30">
        <v>2285</v>
      </c>
      <c r="Q146" s="30">
        <v>4070</v>
      </c>
      <c r="R146" s="30">
        <v>299054.37514656672</v>
      </c>
      <c r="S146" s="30">
        <v>292425.63611083612</v>
      </c>
      <c r="T146" s="30">
        <v>74199324520</v>
      </c>
      <c r="U146" s="30">
        <v>62564850258</v>
      </c>
      <c r="V146" s="64"/>
    </row>
    <row r="147" spans="1:22" x14ac:dyDescent="0.45">
      <c r="A147" s="63" t="s">
        <v>342</v>
      </c>
      <c r="B147" s="63">
        <v>11500</v>
      </c>
      <c r="C147" s="63" t="s">
        <v>246</v>
      </c>
      <c r="D147" s="20">
        <f t="shared" si="40"/>
        <v>7.0903313741988466E-2</v>
      </c>
      <c r="E147" s="20">
        <f t="shared" si="41"/>
        <v>1.3080685670464431</v>
      </c>
      <c r="F147" s="20">
        <f t="shared" si="42"/>
        <v>1.9008740799576783E-2</v>
      </c>
      <c r="G147" s="47">
        <f t="shared" si="38"/>
        <v>1709585.822811</v>
      </c>
      <c r="H147" s="47">
        <f t="shared" si="39"/>
        <v>1654800.1042299999</v>
      </c>
      <c r="I147" s="20">
        <f t="shared" si="43"/>
        <v>1.2266321530230038E-3</v>
      </c>
      <c r="J147" s="20">
        <f t="shared" si="44"/>
        <v>3.5698338186719733E-2</v>
      </c>
      <c r="K147" s="20">
        <f t="shared" si="45"/>
        <v>0</v>
      </c>
      <c r="L147" s="30">
        <v>2316457.6544459998</v>
      </c>
      <c r="M147" s="30">
        <v>63120</v>
      </c>
      <c r="N147" s="30">
        <v>21367728</v>
      </c>
      <c r="O147" s="30">
        <v>310514</v>
      </c>
      <c r="P147" s="30">
        <v>918482</v>
      </c>
      <c r="Q147" s="30">
        <v>0</v>
      </c>
      <c r="R147" s="30">
        <v>25728984.783434201</v>
      </c>
      <c r="S147" s="30">
        <v>16335327.167326801</v>
      </c>
      <c r="T147" s="30">
        <v>1709585822811</v>
      </c>
      <c r="U147" s="30">
        <v>1654800104230</v>
      </c>
      <c r="V147" s="64"/>
    </row>
    <row r="148" spans="1:22" x14ac:dyDescent="0.45">
      <c r="A148" s="63" t="s">
        <v>344</v>
      </c>
      <c r="B148" s="63">
        <v>11499</v>
      </c>
      <c r="C148" s="63" t="s">
        <v>19</v>
      </c>
      <c r="D148" s="20">
        <f t="shared" si="40"/>
        <v>5.7938613673116909E-2</v>
      </c>
      <c r="E148" s="20">
        <f t="shared" si="41"/>
        <v>0.77845298994279533</v>
      </c>
      <c r="F148" s="20">
        <f t="shared" si="42"/>
        <v>0.62084510382582914</v>
      </c>
      <c r="G148" s="47">
        <f t="shared" si="38"/>
        <v>1521116.0439549999</v>
      </c>
      <c r="H148" s="47">
        <f t="shared" si="39"/>
        <v>813474.46880000003</v>
      </c>
      <c r="I148" s="20">
        <f t="shared" si="43"/>
        <v>1.0639041721299537E-6</v>
      </c>
      <c r="J148" s="20">
        <f t="shared" si="44"/>
        <v>0</v>
      </c>
      <c r="K148" s="20">
        <f t="shared" si="45"/>
        <v>0</v>
      </c>
      <c r="L148" s="30">
        <v>583989.06265900005</v>
      </c>
      <c r="M148" s="30">
        <v>11.904</v>
      </c>
      <c r="N148" s="30">
        <v>3923187</v>
      </c>
      <c r="O148" s="30">
        <v>3128887</v>
      </c>
      <c r="P148" s="30">
        <v>0</v>
      </c>
      <c r="Q148" s="30">
        <v>0</v>
      </c>
      <c r="R148" s="30">
        <v>5594488.8232593331</v>
      </c>
      <c r="S148" s="30">
        <v>5039722.437559519</v>
      </c>
      <c r="T148" s="30">
        <v>1521116043955</v>
      </c>
      <c r="U148" s="30">
        <v>813474468800</v>
      </c>
      <c r="V148" s="64"/>
    </row>
    <row r="149" spans="1:22" x14ac:dyDescent="0.45">
      <c r="A149" s="63" t="s">
        <v>346</v>
      </c>
      <c r="B149" s="63">
        <v>11495</v>
      </c>
      <c r="C149" s="63" t="s">
        <v>19</v>
      </c>
      <c r="D149" s="20">
        <f t="shared" si="40"/>
        <v>9.9240832184611397E-2</v>
      </c>
      <c r="E149" s="20">
        <f t="shared" si="41"/>
        <v>0.60822213564699412</v>
      </c>
      <c r="F149" s="20">
        <f t="shared" si="42"/>
        <v>1.1656741682992997</v>
      </c>
      <c r="G149" s="47">
        <f t="shared" si="38"/>
        <v>4383859.5337389996</v>
      </c>
      <c r="H149" s="47">
        <f t="shared" si="39"/>
        <v>3898715.3958239998</v>
      </c>
      <c r="I149" s="20">
        <f t="shared" si="43"/>
        <v>1.1354673050483146E-2</v>
      </c>
      <c r="J149" s="20">
        <f t="shared" si="44"/>
        <v>0.176671453560413</v>
      </c>
      <c r="K149" s="20">
        <f t="shared" si="45"/>
        <v>0.28509421726405693</v>
      </c>
      <c r="L149" s="30">
        <v>7702628.9039500002</v>
      </c>
      <c r="M149" s="30">
        <v>533699.17717399995</v>
      </c>
      <c r="N149" s="30">
        <v>23603739</v>
      </c>
      <c r="O149" s="30">
        <v>45237204</v>
      </c>
      <c r="P149" s="30">
        <v>4152009</v>
      </c>
      <c r="Q149" s="30">
        <v>6700085</v>
      </c>
      <c r="R149" s="30">
        <v>23501300.9534119</v>
      </c>
      <c r="S149" s="30">
        <v>38807760.547701225</v>
      </c>
      <c r="T149" s="30">
        <v>4383859533739</v>
      </c>
      <c r="U149" s="30">
        <v>3898715395824</v>
      </c>
      <c r="V149" s="64"/>
    </row>
    <row r="150" spans="1:22" x14ac:dyDescent="0.45">
      <c r="A150" s="63" t="s">
        <v>351</v>
      </c>
      <c r="B150" s="63">
        <v>11517</v>
      </c>
      <c r="C150" s="63" t="s">
        <v>19</v>
      </c>
      <c r="D150" s="20">
        <f t="shared" si="40"/>
        <v>2.6292629216738559E-2</v>
      </c>
      <c r="E150" s="20">
        <f t="shared" si="41"/>
        <v>0.88567753496454349</v>
      </c>
      <c r="F150" s="20">
        <f t="shared" si="42"/>
        <v>0.81516536757232583</v>
      </c>
      <c r="G150" s="47">
        <f t="shared" si="38"/>
        <v>11261524.802578</v>
      </c>
      <c r="H150" s="47">
        <f t="shared" si="39"/>
        <v>11430945.636992</v>
      </c>
      <c r="I150" s="20">
        <f t="shared" si="43"/>
        <v>3.9433640101773403E-3</v>
      </c>
      <c r="J150" s="20">
        <f t="shared" si="44"/>
        <v>0.10823656492274716</v>
      </c>
      <c r="K150" s="20">
        <f t="shared" si="45"/>
        <v>7.9034208885559509E-2</v>
      </c>
      <c r="L150" s="30">
        <v>5190064.3880430004</v>
      </c>
      <c r="M150" s="30">
        <v>797613.09036999999</v>
      </c>
      <c r="N150" s="30">
        <v>87414678</v>
      </c>
      <c r="O150" s="30">
        <v>80455262</v>
      </c>
      <c r="P150" s="30">
        <v>10946352</v>
      </c>
      <c r="Q150" s="30">
        <v>7993013</v>
      </c>
      <c r="R150" s="30">
        <v>101133586.4900448</v>
      </c>
      <c r="S150" s="30">
        <v>98698086.548508301</v>
      </c>
      <c r="T150" s="30">
        <v>11261524802578</v>
      </c>
      <c r="U150" s="30">
        <v>11430945636992</v>
      </c>
      <c r="V150" s="64"/>
    </row>
    <row r="151" spans="1:22" x14ac:dyDescent="0.45">
      <c r="A151" s="63" t="s">
        <v>353</v>
      </c>
      <c r="B151" s="63">
        <v>11513</v>
      </c>
      <c r="C151" s="63" t="s">
        <v>19</v>
      </c>
      <c r="D151" s="20">
        <f t="shared" si="40"/>
        <v>6.0448379989855798E-2</v>
      </c>
      <c r="E151" s="20">
        <f t="shared" si="41"/>
        <v>1.4625655971949398</v>
      </c>
      <c r="F151" s="20">
        <f t="shared" si="42"/>
        <v>1.1690559062923047</v>
      </c>
      <c r="G151" s="47">
        <f t="shared" si="38"/>
        <v>17919985.542693999</v>
      </c>
      <c r="H151" s="47">
        <f t="shared" si="39"/>
        <v>16473380.196628001</v>
      </c>
      <c r="I151" s="20">
        <f t="shared" si="43"/>
        <v>7.4684809955210137E-6</v>
      </c>
      <c r="J151" s="20">
        <f t="shared" si="44"/>
        <v>0.2210976871760951</v>
      </c>
      <c r="K151" s="20">
        <f t="shared" si="45"/>
        <v>6.4414654445803618E-2</v>
      </c>
      <c r="L151" s="30">
        <v>13079011.712752001</v>
      </c>
      <c r="M151" s="30">
        <v>1682.8</v>
      </c>
      <c r="N151" s="30">
        <v>158225188</v>
      </c>
      <c r="O151" s="30">
        <v>126472338</v>
      </c>
      <c r="P151" s="30">
        <v>24908893</v>
      </c>
      <c r="Q151" s="30">
        <v>7256963</v>
      </c>
      <c r="R151" s="30">
        <v>112660124.66318159</v>
      </c>
      <c r="S151" s="30">
        <v>108183310.4125112</v>
      </c>
      <c r="T151" s="30">
        <v>17919985542694</v>
      </c>
      <c r="U151" s="30">
        <v>16473380196628</v>
      </c>
      <c r="V151" s="64"/>
    </row>
    <row r="152" spans="1:22" x14ac:dyDescent="0.45">
      <c r="A152" s="63" t="s">
        <v>357</v>
      </c>
      <c r="B152" s="63">
        <v>11521</v>
      </c>
      <c r="C152" s="63" t="s">
        <v>19</v>
      </c>
      <c r="D152" s="20">
        <f t="shared" si="40"/>
        <v>3.2606720610392236E-2</v>
      </c>
      <c r="E152" s="20">
        <f t="shared" si="41"/>
        <v>0.87530110398554406</v>
      </c>
      <c r="F152" s="20">
        <f t="shared" si="42"/>
        <v>0.6774743400215435</v>
      </c>
      <c r="G152" s="47">
        <f t="shared" si="38"/>
        <v>264434.19794799999</v>
      </c>
      <c r="H152" s="47">
        <f t="shared" si="39"/>
        <v>267212.66301700001</v>
      </c>
      <c r="I152" s="20">
        <f t="shared" si="43"/>
        <v>0</v>
      </c>
      <c r="J152" s="20">
        <f t="shared" si="44"/>
        <v>5.9593172513722613E-2</v>
      </c>
      <c r="K152" s="20">
        <f t="shared" si="45"/>
        <v>6.6049420623481958E-2</v>
      </c>
      <c r="L152" s="30">
        <v>206884.89246399998</v>
      </c>
      <c r="M152" s="30">
        <v>0</v>
      </c>
      <c r="N152" s="30">
        <v>2776829</v>
      </c>
      <c r="O152" s="30">
        <v>2149238</v>
      </c>
      <c r="P152" s="30">
        <v>211891</v>
      </c>
      <c r="Q152" s="30">
        <v>234847</v>
      </c>
      <c r="R152" s="30">
        <v>3555625.4359710002</v>
      </c>
      <c r="S152" s="30">
        <v>3172427.1651848168</v>
      </c>
      <c r="T152" s="30">
        <v>264434197948</v>
      </c>
      <c r="U152" s="30">
        <v>267212663017</v>
      </c>
      <c r="V152" s="64"/>
    </row>
    <row r="153" spans="1:22" x14ac:dyDescent="0.45">
      <c r="A153" s="63" t="s">
        <v>362</v>
      </c>
      <c r="B153" s="63">
        <v>11518</v>
      </c>
      <c r="C153" s="63" t="s">
        <v>19</v>
      </c>
      <c r="D153" s="20">
        <f t="shared" si="40"/>
        <v>0.51272708895562835</v>
      </c>
      <c r="E153" s="20">
        <f t="shared" si="41"/>
        <v>0</v>
      </c>
      <c r="F153" s="20">
        <f t="shared" si="42"/>
        <v>0.17591674768839108</v>
      </c>
      <c r="G153" s="47">
        <f t="shared" si="38"/>
        <v>485474.75550799997</v>
      </c>
      <c r="H153" s="47">
        <f t="shared" si="39"/>
        <v>514613.546822</v>
      </c>
      <c r="I153" s="20">
        <f t="shared" si="43"/>
        <v>2.0961569823743909E-2</v>
      </c>
      <c r="J153" s="20">
        <f t="shared" si="44"/>
        <v>0</v>
      </c>
      <c r="K153" s="20">
        <f t="shared" si="45"/>
        <v>0</v>
      </c>
      <c r="L153" s="30">
        <v>2244096.8658690001</v>
      </c>
      <c r="M153" s="30">
        <v>86786.917969000002</v>
      </c>
      <c r="N153" s="30">
        <v>0</v>
      </c>
      <c r="O153" s="30">
        <v>384975</v>
      </c>
      <c r="P153" s="30">
        <v>0</v>
      </c>
      <c r="Q153" s="30">
        <v>0</v>
      </c>
      <c r="R153" s="30">
        <v>2070143.569845933</v>
      </c>
      <c r="S153" s="30">
        <v>2188393.1181010851</v>
      </c>
      <c r="T153" s="30">
        <v>485474755508</v>
      </c>
      <c r="U153" s="30">
        <v>514613546822</v>
      </c>
      <c r="V153" s="64"/>
    </row>
    <row r="154" spans="1:22" x14ac:dyDescent="0.45">
      <c r="A154" s="63" t="s">
        <v>366</v>
      </c>
      <c r="B154" s="63">
        <v>11551</v>
      </c>
      <c r="C154" s="63" t="s">
        <v>19</v>
      </c>
      <c r="D154" s="20">
        <f t="shared" si="40"/>
        <v>0.18036688714888033</v>
      </c>
      <c r="E154" s="20">
        <f t="shared" si="41"/>
        <v>3.5821304414709241</v>
      </c>
      <c r="F154" s="20">
        <f t="shared" si="42"/>
        <v>3.9883838353443681</v>
      </c>
      <c r="G154" s="47">
        <f t="shared" si="38"/>
        <v>592088.07210999995</v>
      </c>
      <c r="H154" s="47">
        <f t="shared" si="39"/>
        <v>730168.41766000004</v>
      </c>
      <c r="I154" s="20">
        <f t="shared" si="43"/>
        <v>1.6536230370032812E-2</v>
      </c>
      <c r="J154" s="20">
        <f t="shared" si="44"/>
        <v>0.37523732126361858</v>
      </c>
      <c r="K154" s="20">
        <f t="shared" si="45"/>
        <v>0.32350050224376298</v>
      </c>
      <c r="L154" s="30">
        <v>3783038.762501</v>
      </c>
      <c r="M154" s="30">
        <v>299426.45124600001</v>
      </c>
      <c r="N154" s="30">
        <v>37566037</v>
      </c>
      <c r="O154" s="30">
        <v>41826443</v>
      </c>
      <c r="P154" s="30">
        <v>3397267</v>
      </c>
      <c r="Q154" s="30">
        <v>2928860</v>
      </c>
      <c r="R154" s="30">
        <v>9053649.0042078998</v>
      </c>
      <c r="S154" s="30">
        <v>10487065.62024981</v>
      </c>
      <c r="T154" s="30">
        <v>592088072110</v>
      </c>
      <c r="U154" s="30">
        <v>730168417660</v>
      </c>
      <c r="V154" s="64"/>
    </row>
    <row r="155" spans="1:22" x14ac:dyDescent="0.45">
      <c r="A155" s="63" t="s">
        <v>368</v>
      </c>
      <c r="B155" s="63">
        <v>11562</v>
      </c>
      <c r="C155" s="63" t="s">
        <v>19</v>
      </c>
      <c r="D155" s="20">
        <f t="shared" si="40"/>
        <v>6.7218654073953416E-2</v>
      </c>
      <c r="E155" s="20">
        <f t="shared" si="41"/>
        <v>2.4842291783474777</v>
      </c>
      <c r="F155" s="20">
        <f t="shared" si="42"/>
        <v>1.8319470527576116</v>
      </c>
      <c r="G155" s="47">
        <f t="shared" si="38"/>
        <v>637685.49038600002</v>
      </c>
      <c r="H155" s="47">
        <f t="shared" si="39"/>
        <v>509794.58704399999</v>
      </c>
      <c r="I155" s="20">
        <f t="shared" si="43"/>
        <v>2.0341272030768242E-3</v>
      </c>
      <c r="J155" s="20">
        <f t="shared" si="44"/>
        <v>0.23912130095364356</v>
      </c>
      <c r="K155" s="20">
        <f t="shared" si="45"/>
        <v>0.21012769449357332</v>
      </c>
      <c r="L155" s="30">
        <v>542906.85682899994</v>
      </c>
      <c r="M155" s="30">
        <v>22670.646269999997</v>
      </c>
      <c r="N155" s="30">
        <v>10032223</v>
      </c>
      <c r="O155" s="30">
        <v>7398070</v>
      </c>
      <c r="P155" s="30">
        <v>1332521</v>
      </c>
      <c r="Q155" s="30">
        <v>1170952</v>
      </c>
      <c r="R155" s="30">
        <v>5572573.3955350332</v>
      </c>
      <c r="S155" s="30">
        <v>4038364.5307126967</v>
      </c>
      <c r="T155" s="30">
        <v>637685490386</v>
      </c>
      <c r="U155" s="30">
        <v>509794587044</v>
      </c>
      <c r="V155" s="64"/>
    </row>
    <row r="156" spans="1:22" x14ac:dyDescent="0.45">
      <c r="A156" s="63" t="s">
        <v>370</v>
      </c>
      <c r="B156" s="63">
        <v>11233</v>
      </c>
      <c r="C156" s="63" t="s">
        <v>22</v>
      </c>
      <c r="D156" s="20">
        <f t="shared" si="40"/>
        <v>0.32058341610663871</v>
      </c>
      <c r="E156" s="20">
        <f t="shared" si="41"/>
        <v>8.1621990495122906E-2</v>
      </c>
      <c r="F156" s="20">
        <f t="shared" si="42"/>
        <v>6.7057501827895521E-2</v>
      </c>
      <c r="G156" s="47">
        <f t="shared" si="38"/>
        <v>3160590.0894320002</v>
      </c>
      <c r="H156" s="47">
        <f t="shared" si="39"/>
        <v>3116965.4527560002</v>
      </c>
      <c r="I156" s="20">
        <f t="shared" si="43"/>
        <v>1.0813383049778084E-2</v>
      </c>
      <c r="J156" s="20">
        <f t="shared" si="44"/>
        <v>0</v>
      </c>
      <c r="K156" s="20">
        <f t="shared" si="45"/>
        <v>0</v>
      </c>
      <c r="L156" s="30">
        <v>2376956.9072770001</v>
      </c>
      <c r="M156" s="30">
        <v>73504.615843000007</v>
      </c>
      <c r="N156" s="30">
        <v>302592</v>
      </c>
      <c r="O156" s="30">
        <v>248598</v>
      </c>
      <c r="P156" s="30">
        <v>0</v>
      </c>
      <c r="Q156" s="30">
        <v>0</v>
      </c>
      <c r="R156" s="30">
        <v>3398779.8039073674</v>
      </c>
      <c r="S156" s="30">
        <v>3707236.2259785929</v>
      </c>
      <c r="T156" s="30">
        <v>3160590089432</v>
      </c>
      <c r="U156" s="30">
        <v>3116965452756</v>
      </c>
      <c r="V156" s="64"/>
    </row>
    <row r="157" spans="1:22" x14ac:dyDescent="0.45">
      <c r="A157" s="63" t="s">
        <v>372</v>
      </c>
      <c r="B157" s="63">
        <v>11569</v>
      </c>
      <c r="C157" s="63" t="s">
        <v>19</v>
      </c>
      <c r="D157" s="20">
        <f t="shared" si="40"/>
        <v>0.35466028775993574</v>
      </c>
      <c r="E157" s="20">
        <f t="shared" si="41"/>
        <v>1.0516448312956501</v>
      </c>
      <c r="F157" s="20">
        <f t="shared" si="42"/>
        <v>1.1467315761857413</v>
      </c>
      <c r="G157" s="47">
        <f t="shared" si="38"/>
        <v>944740.35043899994</v>
      </c>
      <c r="H157" s="47">
        <f t="shared" si="39"/>
        <v>187448.09213</v>
      </c>
      <c r="I157" s="20">
        <f t="shared" si="43"/>
        <v>2.950058052140116E-2</v>
      </c>
      <c r="J157" s="20">
        <f t="shared" si="44"/>
        <v>0.299076478621978</v>
      </c>
      <c r="K157" s="20">
        <f t="shared" si="45"/>
        <v>0.16200085920060586</v>
      </c>
      <c r="L157" s="30">
        <v>2691750.760059</v>
      </c>
      <c r="M157" s="30">
        <v>268200.009616</v>
      </c>
      <c r="N157" s="30">
        <v>3990813</v>
      </c>
      <c r="O157" s="30">
        <v>4351651</v>
      </c>
      <c r="P157" s="30">
        <v>1359504</v>
      </c>
      <c r="Q157" s="30">
        <v>736403</v>
      </c>
      <c r="R157" s="30">
        <v>4545673.4219422331</v>
      </c>
      <c r="S157" s="30">
        <v>3794829.6622950439</v>
      </c>
      <c r="T157" s="30">
        <v>944740350439</v>
      </c>
      <c r="U157" s="30">
        <v>187448092130</v>
      </c>
      <c r="V157" s="64"/>
    </row>
    <row r="158" spans="1:22" x14ac:dyDescent="0.45">
      <c r="A158" s="63" t="s">
        <v>376</v>
      </c>
      <c r="B158" s="63">
        <v>11588</v>
      </c>
      <c r="C158" s="63" t="s">
        <v>19</v>
      </c>
      <c r="D158" s="20">
        <f t="shared" si="40"/>
        <v>0.14080565579769783</v>
      </c>
      <c r="E158" s="20">
        <f t="shared" si="41"/>
        <v>1.3964805671909517</v>
      </c>
      <c r="F158" s="20">
        <f t="shared" si="42"/>
        <v>1.7730248394401968</v>
      </c>
      <c r="G158" s="47">
        <f t="shared" si="38"/>
        <v>4523459.1458249995</v>
      </c>
      <c r="H158" s="47">
        <f t="shared" si="39"/>
        <v>3628802.7321779998</v>
      </c>
      <c r="I158" s="20">
        <f t="shared" si="43"/>
        <v>6.0591435060031554E-6</v>
      </c>
      <c r="J158" s="20">
        <f t="shared" si="44"/>
        <v>5.6447349659803275E-2</v>
      </c>
      <c r="K158" s="20">
        <f t="shared" si="45"/>
        <v>0.29898761747616426</v>
      </c>
      <c r="L158" s="30">
        <v>5379085.2266099993</v>
      </c>
      <c r="M158" s="30">
        <v>214.9007</v>
      </c>
      <c r="N158" s="30">
        <v>26674312</v>
      </c>
      <c r="O158" s="30">
        <v>33866721</v>
      </c>
      <c r="P158" s="30">
        <v>1001014</v>
      </c>
      <c r="Q158" s="30">
        <v>5302123</v>
      </c>
      <c r="R158" s="30">
        <v>17733587.246042699</v>
      </c>
      <c r="S158" s="30">
        <v>19101097.878974359</v>
      </c>
      <c r="T158" s="30">
        <v>4523459145825</v>
      </c>
      <c r="U158" s="30">
        <v>3628802732178</v>
      </c>
      <c r="V158" s="64"/>
    </row>
    <row r="159" spans="1:22" x14ac:dyDescent="0.45">
      <c r="A159" s="63" t="s">
        <v>386</v>
      </c>
      <c r="B159" s="63">
        <v>11621</v>
      </c>
      <c r="C159" s="63" t="s">
        <v>19</v>
      </c>
      <c r="D159" s="20">
        <f t="shared" ref="D159:D163" si="46">(L159/2)/S159</f>
        <v>0.61634668061490128</v>
      </c>
      <c r="E159" s="20">
        <f t="shared" ref="E159:E163" si="47">(N159)/S159</f>
        <v>0.12128250133634144</v>
      </c>
      <c r="F159" s="20">
        <f t="shared" ref="F159:F163" si="48">(O159)/S159</f>
        <v>1.2788578254830092</v>
      </c>
      <c r="G159" s="47">
        <f t="shared" si="38"/>
        <v>23714.061431999999</v>
      </c>
      <c r="H159" s="47">
        <f t="shared" si="39"/>
        <v>32053.600385000002</v>
      </c>
      <c r="I159" s="20">
        <f t="shared" ref="I159:I163" si="49">(M159/2)/R159</f>
        <v>2.0487974804017827E-2</v>
      </c>
      <c r="J159" s="20">
        <f t="shared" ref="J159:J163" si="50">(P159)/R159</f>
        <v>1.0577595866415126E-3</v>
      </c>
      <c r="K159" s="20">
        <f t="shared" ref="K159:K163" si="51">(Q159)/R159</f>
        <v>8.6140094337587916E-2</v>
      </c>
      <c r="L159" s="30">
        <v>1427589.654104</v>
      </c>
      <c r="M159" s="30">
        <v>8522.4554120000012</v>
      </c>
      <c r="N159" s="30">
        <v>140458</v>
      </c>
      <c r="O159" s="30">
        <v>1481053</v>
      </c>
      <c r="P159" s="30">
        <v>220</v>
      </c>
      <c r="Q159" s="30">
        <v>17916</v>
      </c>
      <c r="R159" s="30">
        <v>207986.7701303667</v>
      </c>
      <c r="S159" s="30">
        <v>1158106.0618999021</v>
      </c>
      <c r="T159" s="30">
        <v>23714061432</v>
      </c>
      <c r="U159" s="30">
        <v>32053600385</v>
      </c>
      <c r="V159" s="64"/>
    </row>
    <row r="160" spans="1:22" x14ac:dyDescent="0.45">
      <c r="A160" s="63" t="s">
        <v>388</v>
      </c>
      <c r="B160" s="63">
        <v>11626</v>
      </c>
      <c r="C160" s="63" t="s">
        <v>19</v>
      </c>
      <c r="D160" s="20">
        <f t="shared" si="46"/>
        <v>0.17128501716089584</v>
      </c>
      <c r="E160" s="20">
        <f t="shared" si="47"/>
        <v>0.37300219175494986</v>
      </c>
      <c r="F160" s="20">
        <f t="shared" si="48"/>
        <v>0.53398523770919659</v>
      </c>
      <c r="G160" s="47">
        <f t="shared" si="38"/>
        <v>1317803.725109</v>
      </c>
      <c r="H160" s="47">
        <f t="shared" si="39"/>
        <v>1301490.857846</v>
      </c>
      <c r="I160" s="20">
        <f t="shared" si="49"/>
        <v>1.9514991118580623E-2</v>
      </c>
      <c r="J160" s="20">
        <f t="shared" si="50"/>
        <v>0</v>
      </c>
      <c r="K160" s="20">
        <f t="shared" si="51"/>
        <v>0.11695313434095762</v>
      </c>
      <c r="L160" s="30">
        <v>2661604.7432730002</v>
      </c>
      <c r="M160" s="30">
        <v>333635.49914000003</v>
      </c>
      <c r="N160" s="30">
        <v>2898048</v>
      </c>
      <c r="O160" s="30">
        <v>4148809</v>
      </c>
      <c r="P160" s="30">
        <v>0</v>
      </c>
      <c r="Q160" s="30">
        <v>999737</v>
      </c>
      <c r="R160" s="30">
        <v>8548184.7548047006</v>
      </c>
      <c r="S160" s="30">
        <v>7769520.0298016537</v>
      </c>
      <c r="T160" s="30">
        <v>1317803725109</v>
      </c>
      <c r="U160" s="30">
        <v>1301490857846</v>
      </c>
      <c r="V160" s="64"/>
    </row>
    <row r="161" spans="1:22" x14ac:dyDescent="0.45">
      <c r="A161" s="63" t="s">
        <v>392</v>
      </c>
      <c r="B161" s="63">
        <v>11649</v>
      </c>
      <c r="C161" s="63" t="s">
        <v>22</v>
      </c>
      <c r="D161" s="20">
        <f t="shared" si="46"/>
        <v>1.3469203733411712</v>
      </c>
      <c r="E161" s="20">
        <f t="shared" si="47"/>
        <v>0.65690866930895142</v>
      </c>
      <c r="F161" s="20">
        <f t="shared" si="48"/>
        <v>0.41551643966449514</v>
      </c>
      <c r="G161" s="47">
        <f t="shared" si="38"/>
        <v>7932976.9910150003</v>
      </c>
      <c r="H161" s="47">
        <f t="shared" si="39"/>
        <v>6927340.8112939997</v>
      </c>
      <c r="I161" s="20">
        <f t="shared" si="49"/>
        <v>6.5803757832491705E-2</v>
      </c>
      <c r="J161" s="20">
        <f t="shared" si="50"/>
        <v>3.9874456125793732E-2</v>
      </c>
      <c r="K161" s="20">
        <f t="shared" si="51"/>
        <v>7.3790155797911344E-2</v>
      </c>
      <c r="L161" s="30">
        <v>20522448.760019001</v>
      </c>
      <c r="M161" s="30">
        <v>1061693.5475039999</v>
      </c>
      <c r="N161" s="30">
        <v>5004518</v>
      </c>
      <c r="O161" s="30">
        <v>3165523</v>
      </c>
      <c r="P161" s="30">
        <v>321672</v>
      </c>
      <c r="Q161" s="30">
        <v>595274</v>
      </c>
      <c r="R161" s="30">
        <v>8067119.4356910335</v>
      </c>
      <c r="S161" s="30">
        <v>7618285.8193432055</v>
      </c>
      <c r="T161" s="30">
        <v>7932976991015</v>
      </c>
      <c r="U161" s="30">
        <v>6927340811294</v>
      </c>
      <c r="V161" s="64"/>
    </row>
    <row r="162" spans="1:22" x14ac:dyDescent="0.45">
      <c r="A162" s="63" t="s">
        <v>396</v>
      </c>
      <c r="B162" s="63">
        <v>11661</v>
      </c>
      <c r="C162" s="63" t="s">
        <v>19</v>
      </c>
      <c r="D162" s="20">
        <f t="shared" si="46"/>
        <v>1.2862217053842051</v>
      </c>
      <c r="E162" s="20">
        <f t="shared" si="47"/>
        <v>0.73205289815438823</v>
      </c>
      <c r="F162" s="20">
        <f t="shared" si="48"/>
        <v>2.8739631765042457</v>
      </c>
      <c r="G162" s="47">
        <f t="shared" ref="G162:G163" si="52">T162/1000000</f>
        <v>22091.739887</v>
      </c>
      <c r="H162" s="47">
        <f t="shared" ref="H162:H163" si="53">U162/1000000</f>
        <v>20094.033743</v>
      </c>
      <c r="I162" s="20">
        <f t="shared" si="49"/>
        <v>2.4948268454921645E-2</v>
      </c>
      <c r="J162" s="20">
        <f t="shared" si="50"/>
        <v>2.7115025533939879E-2</v>
      </c>
      <c r="K162" s="20">
        <f t="shared" si="51"/>
        <v>0.22455885092053612</v>
      </c>
      <c r="L162" s="30">
        <v>757055.44964000001</v>
      </c>
      <c r="M162" s="30">
        <v>4598.61067</v>
      </c>
      <c r="N162" s="30">
        <v>215439</v>
      </c>
      <c r="O162" s="30">
        <v>845791</v>
      </c>
      <c r="P162" s="30">
        <v>2499</v>
      </c>
      <c r="Q162" s="30">
        <v>20696</v>
      </c>
      <c r="R162" s="30">
        <v>92162.92261543333</v>
      </c>
      <c r="S162" s="30">
        <v>294294.30652231968</v>
      </c>
      <c r="T162" s="30">
        <v>22091739887</v>
      </c>
      <c r="U162" s="30">
        <v>20094033743</v>
      </c>
      <c r="V162" s="64"/>
    </row>
    <row r="163" spans="1:22" x14ac:dyDescent="0.45">
      <c r="A163" s="63" t="s">
        <v>400</v>
      </c>
      <c r="B163" s="63">
        <v>11660</v>
      </c>
      <c r="C163" s="63" t="s">
        <v>19</v>
      </c>
      <c r="D163" s="20">
        <f t="shared" si="46"/>
        <v>0.20177872085867526</v>
      </c>
      <c r="E163" s="20">
        <f t="shared" si="47"/>
        <v>1.9290046162202139E-2</v>
      </c>
      <c r="F163" s="20">
        <f t="shared" si="48"/>
        <v>0.46856853921643177</v>
      </c>
      <c r="G163" s="47">
        <f t="shared" si="52"/>
        <v>676229.20758599997</v>
      </c>
      <c r="H163" s="47">
        <f t="shared" si="53"/>
        <v>169147.48551299999</v>
      </c>
      <c r="I163" s="20">
        <f t="shared" si="49"/>
        <v>1.579388647254831E-2</v>
      </c>
      <c r="J163" s="20">
        <f t="shared" si="50"/>
        <v>0</v>
      </c>
      <c r="K163" s="20">
        <f t="shared" si="51"/>
        <v>0</v>
      </c>
      <c r="L163" s="30">
        <v>1405397.456892</v>
      </c>
      <c r="M163" s="30">
        <v>96635.309769</v>
      </c>
      <c r="N163" s="30">
        <v>67178</v>
      </c>
      <c r="O163" s="30">
        <v>1631800</v>
      </c>
      <c r="P163" s="30">
        <v>0</v>
      </c>
      <c r="Q163" s="30">
        <v>0</v>
      </c>
      <c r="R163" s="30">
        <v>3059263.1502374001</v>
      </c>
      <c r="S163" s="30">
        <v>3482521.4742944399</v>
      </c>
      <c r="T163" s="30">
        <v>676229207586</v>
      </c>
      <c r="U163" s="30">
        <v>169147485513</v>
      </c>
      <c r="V163" s="64"/>
    </row>
    <row r="164" spans="1:22" x14ac:dyDescent="0.45">
      <c r="A164" s="63" t="s">
        <v>404</v>
      </c>
      <c r="B164" s="63">
        <v>11665</v>
      </c>
      <c r="C164" s="63" t="s">
        <v>19</v>
      </c>
      <c r="D164" s="20">
        <f t="shared" ref="D164:D199" si="54">(L164/2)/S164</f>
        <v>0.1957433389404189</v>
      </c>
      <c r="E164" s="20">
        <f t="shared" ref="E164:E199" si="55">(N164)/S164</f>
        <v>1.8143320842817552</v>
      </c>
      <c r="F164" s="20">
        <f t="shared" ref="F164:F199" si="56">(O164)/S164</f>
        <v>0.81013273423110832</v>
      </c>
      <c r="G164" s="47">
        <f t="shared" ref="G164:G199" si="57">T164/1000000</f>
        <v>245372.206389</v>
      </c>
      <c r="H164" s="47">
        <f t="shared" ref="H164:H199" si="58">U164/1000000</f>
        <v>280913.11347899999</v>
      </c>
      <c r="I164" s="20">
        <f t="shared" ref="I164:I199" si="59">(M164/2)/R164</f>
        <v>1.6623950669600311E-2</v>
      </c>
      <c r="J164" s="20">
        <f t="shared" ref="J164:J199" si="60">(P164)/R164</f>
        <v>5.1800680448923164E-2</v>
      </c>
      <c r="K164" s="20">
        <f t="shared" ref="K164:K199" si="61">(Q164)/R164</f>
        <v>5.3106179188431205E-2</v>
      </c>
      <c r="L164" s="30">
        <v>656364.36916700006</v>
      </c>
      <c r="M164" s="30">
        <v>80171.960529999997</v>
      </c>
      <c r="N164" s="30">
        <v>3041899</v>
      </c>
      <c r="O164" s="30">
        <v>1358264</v>
      </c>
      <c r="P164" s="30">
        <v>124909</v>
      </c>
      <c r="Q164" s="30">
        <v>128057</v>
      </c>
      <c r="R164" s="30">
        <v>2411338.9808298671</v>
      </c>
      <c r="S164" s="30">
        <v>1676594.393249792</v>
      </c>
      <c r="T164" s="30">
        <v>245372206389</v>
      </c>
      <c r="U164" s="30">
        <v>280913113479</v>
      </c>
      <c r="V164" s="64"/>
    </row>
    <row r="165" spans="1:22" x14ac:dyDescent="0.45">
      <c r="A165" s="63" t="s">
        <v>408</v>
      </c>
      <c r="B165" s="63">
        <v>11673</v>
      </c>
      <c r="C165" s="63" t="s">
        <v>19</v>
      </c>
      <c r="D165" s="20">
        <f t="shared" si="54"/>
        <v>0.18403222863249522</v>
      </c>
      <c r="E165" s="20">
        <f t="shared" si="55"/>
        <v>0.28920187256295055</v>
      </c>
      <c r="F165" s="20">
        <f t="shared" si="56"/>
        <v>1.2504966870122747</v>
      </c>
      <c r="G165" s="47">
        <f t="shared" si="57"/>
        <v>91534.664953</v>
      </c>
      <c r="H165" s="47">
        <f t="shared" si="58"/>
        <v>74198.220782999997</v>
      </c>
      <c r="I165" s="20">
        <f t="shared" si="59"/>
        <v>2.7968881140517331E-2</v>
      </c>
      <c r="J165" s="20">
        <f t="shared" si="60"/>
        <v>0</v>
      </c>
      <c r="K165" s="20">
        <f t="shared" si="61"/>
        <v>2.6445403538653996E-2</v>
      </c>
      <c r="L165" s="30">
        <v>561172.48467799998</v>
      </c>
      <c r="M165" s="30">
        <v>39478.406661000001</v>
      </c>
      <c r="N165" s="30">
        <v>440934</v>
      </c>
      <c r="O165" s="30">
        <v>1906580</v>
      </c>
      <c r="P165" s="30">
        <v>0</v>
      </c>
      <c r="Q165" s="30">
        <v>18664</v>
      </c>
      <c r="R165" s="30">
        <v>705755.91606003337</v>
      </c>
      <c r="S165" s="30">
        <v>1524658.1776679952</v>
      </c>
      <c r="T165" s="30">
        <v>91534664953</v>
      </c>
      <c r="U165" s="30">
        <v>74198220783</v>
      </c>
      <c r="V165" s="64"/>
    </row>
    <row r="166" spans="1:22" x14ac:dyDescent="0.45">
      <c r="A166" s="63" t="s">
        <v>416</v>
      </c>
      <c r="B166" s="63">
        <v>11692</v>
      </c>
      <c r="C166" s="63" t="s">
        <v>19</v>
      </c>
      <c r="D166" s="20">
        <f t="shared" si="54"/>
        <v>0.18279010563276665</v>
      </c>
      <c r="E166" s="20">
        <f t="shared" si="55"/>
        <v>4.2622763203861993</v>
      </c>
      <c r="F166" s="20">
        <f t="shared" si="56"/>
        <v>2.5469549978648112</v>
      </c>
      <c r="G166" s="47">
        <f t="shared" si="57"/>
        <v>2458730.918575</v>
      </c>
      <c r="H166" s="47">
        <f t="shared" si="58"/>
        <v>3117216.6778489999</v>
      </c>
      <c r="I166" s="20">
        <f t="shared" si="59"/>
        <v>2.3233707729783944E-2</v>
      </c>
      <c r="J166" s="20">
        <f t="shared" si="60"/>
        <v>0.17029585428311364</v>
      </c>
      <c r="K166" s="20">
        <f t="shared" si="61"/>
        <v>0.14307499480314015</v>
      </c>
      <c r="L166" s="30">
        <v>3999500.5225120001</v>
      </c>
      <c r="M166" s="30">
        <v>1079182.744704</v>
      </c>
      <c r="N166" s="30">
        <v>46629921</v>
      </c>
      <c r="O166" s="30">
        <v>27864057</v>
      </c>
      <c r="P166" s="30">
        <v>3955037</v>
      </c>
      <c r="Q166" s="30">
        <v>3322846</v>
      </c>
      <c r="R166" s="30">
        <v>23224505.47401363</v>
      </c>
      <c r="S166" s="30">
        <v>10940145.005843949</v>
      </c>
      <c r="T166" s="30">
        <v>2458730918575</v>
      </c>
      <c r="U166" s="30">
        <v>3117216677849</v>
      </c>
      <c r="V166" s="64"/>
    </row>
    <row r="167" spans="1:22" x14ac:dyDescent="0.45">
      <c r="A167" s="63" t="s">
        <v>418</v>
      </c>
      <c r="B167" s="63">
        <v>11698</v>
      </c>
      <c r="C167" s="63" t="s">
        <v>19</v>
      </c>
      <c r="D167" s="20">
        <f t="shared" si="54"/>
        <v>0.2285205646930106</v>
      </c>
      <c r="E167" s="20">
        <f t="shared" si="55"/>
        <v>0.37767299031569168</v>
      </c>
      <c r="F167" s="20">
        <f t="shared" si="56"/>
        <v>0.72140567710421166</v>
      </c>
      <c r="G167" s="47">
        <f t="shared" si="57"/>
        <v>1594891.379551</v>
      </c>
      <c r="H167" s="47">
        <f t="shared" si="58"/>
        <v>695631.09223299997</v>
      </c>
      <c r="I167" s="20">
        <f t="shared" si="59"/>
        <v>1.4626442768206138E-2</v>
      </c>
      <c r="J167" s="20">
        <f t="shared" si="60"/>
        <v>3.411424381381342E-3</v>
      </c>
      <c r="K167" s="20">
        <f t="shared" si="61"/>
        <v>9.3807926122740456E-2</v>
      </c>
      <c r="L167" s="30">
        <v>14978749.417775001</v>
      </c>
      <c r="M167" s="30">
        <v>847928.02360499999</v>
      </c>
      <c r="N167" s="30">
        <v>12377593</v>
      </c>
      <c r="O167" s="30">
        <v>23642850</v>
      </c>
      <c r="P167" s="30">
        <v>98884</v>
      </c>
      <c r="Q167" s="30">
        <v>2719129</v>
      </c>
      <c r="R167" s="30">
        <v>28986132.754307229</v>
      </c>
      <c r="S167" s="30">
        <v>32773307.378040828</v>
      </c>
      <c r="T167" s="30">
        <v>1594891379551</v>
      </c>
      <c r="U167" s="30">
        <v>695631092233</v>
      </c>
      <c r="V167" s="64"/>
    </row>
    <row r="168" spans="1:22" x14ac:dyDescent="0.45">
      <c r="A168" s="63" t="s">
        <v>422</v>
      </c>
      <c r="B168" s="63">
        <v>11706</v>
      </c>
      <c r="C168" s="63" t="s">
        <v>22</v>
      </c>
      <c r="D168" s="20">
        <f t="shared" si="54"/>
        <v>1.0097235347082878</v>
      </c>
      <c r="E168" s="20">
        <f t="shared" si="55"/>
        <v>0.90220571553946893</v>
      </c>
      <c r="F168" s="20">
        <f t="shared" si="56"/>
        <v>1.5237667122525911</v>
      </c>
      <c r="G168" s="47">
        <f t="shared" si="57"/>
        <v>467766.69867800002</v>
      </c>
      <c r="H168" s="47">
        <f t="shared" si="58"/>
        <v>479374.148782</v>
      </c>
      <c r="I168" s="20">
        <f t="shared" si="59"/>
        <v>2.1249849910955316E-2</v>
      </c>
      <c r="J168" s="20">
        <f t="shared" si="60"/>
        <v>6.48639208955272E-2</v>
      </c>
      <c r="K168" s="20">
        <f t="shared" si="61"/>
        <v>8.3466693463300781E-2</v>
      </c>
      <c r="L168" s="30">
        <v>1352662.829871</v>
      </c>
      <c r="M168" s="30">
        <v>20490.483680000001</v>
      </c>
      <c r="N168" s="30">
        <v>604314</v>
      </c>
      <c r="O168" s="30">
        <v>1020647</v>
      </c>
      <c r="P168" s="30">
        <v>31273</v>
      </c>
      <c r="Q168" s="30">
        <v>40242</v>
      </c>
      <c r="R168" s="30">
        <v>482132.4330727667</v>
      </c>
      <c r="S168" s="30">
        <v>669818.41235471866</v>
      </c>
      <c r="T168" s="30">
        <v>467766698678</v>
      </c>
      <c r="U168" s="30">
        <v>479374148782</v>
      </c>
      <c r="V168" s="64"/>
    </row>
    <row r="169" spans="1:22" x14ac:dyDescent="0.45">
      <c r="A169" s="63" t="s">
        <v>429</v>
      </c>
      <c r="B169" s="63">
        <v>11691</v>
      </c>
      <c r="C169" s="63" t="s">
        <v>32</v>
      </c>
      <c r="D169" s="20">
        <f t="shared" si="54"/>
        <v>1.1745283848058747</v>
      </c>
      <c r="E169" s="20">
        <f t="shared" si="55"/>
        <v>1.8906545253415121E-3</v>
      </c>
      <c r="F169" s="20">
        <f t="shared" si="56"/>
        <v>0</v>
      </c>
      <c r="G169" s="47">
        <f t="shared" si="57"/>
        <v>18271.63408</v>
      </c>
      <c r="H169" s="47">
        <f t="shared" si="58"/>
        <v>11166.723635</v>
      </c>
      <c r="I169" s="20">
        <f t="shared" si="59"/>
        <v>8.9563126247974426E-2</v>
      </c>
      <c r="J169" s="20">
        <f t="shared" si="60"/>
        <v>0</v>
      </c>
      <c r="K169" s="20">
        <f t="shared" si="61"/>
        <v>0</v>
      </c>
      <c r="L169" s="30">
        <v>95669.181669999991</v>
      </c>
      <c r="M169" s="30">
        <v>6783.5318280000001</v>
      </c>
      <c r="N169" s="30">
        <v>77</v>
      </c>
      <c r="O169" s="30">
        <v>0</v>
      </c>
      <c r="P169" s="30">
        <v>0</v>
      </c>
      <c r="Q169" s="30">
        <v>0</v>
      </c>
      <c r="R169" s="30">
        <v>37870.11525936667</v>
      </c>
      <c r="S169" s="30">
        <v>40726.636711215848</v>
      </c>
      <c r="T169" s="30">
        <v>18271634080</v>
      </c>
      <c r="U169" s="30">
        <v>11166723635</v>
      </c>
      <c r="V169" s="64"/>
    </row>
    <row r="170" spans="1:22" x14ac:dyDescent="0.45">
      <c r="A170" s="63" t="s">
        <v>431</v>
      </c>
      <c r="B170" s="63">
        <v>11709</v>
      </c>
      <c r="C170" s="63" t="s">
        <v>22</v>
      </c>
      <c r="D170" s="20">
        <f t="shared" si="54"/>
        <v>0</v>
      </c>
      <c r="E170" s="20">
        <f t="shared" si="55"/>
        <v>0</v>
      </c>
      <c r="F170" s="20">
        <f t="shared" si="56"/>
        <v>0</v>
      </c>
      <c r="G170" s="47">
        <f t="shared" si="57"/>
        <v>76953186.454465002</v>
      </c>
      <c r="H170" s="47">
        <f t="shared" si="58"/>
        <v>84306268.586175993</v>
      </c>
      <c r="I170" s="20">
        <f t="shared" si="59"/>
        <v>0</v>
      </c>
      <c r="J170" s="20">
        <f t="shared" si="60"/>
        <v>0</v>
      </c>
      <c r="K170" s="20">
        <f t="shared" si="61"/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80661435.864738464</v>
      </c>
      <c r="S170" s="30">
        <v>97433635.030277535</v>
      </c>
      <c r="T170" s="30">
        <v>76953186454465</v>
      </c>
      <c r="U170" s="30">
        <v>84306268586176</v>
      </c>
      <c r="V170" s="64"/>
    </row>
    <row r="171" spans="1:22" x14ac:dyDescent="0.45">
      <c r="A171" s="63" t="s">
        <v>433</v>
      </c>
      <c r="B171" s="63">
        <v>11712</v>
      </c>
      <c r="C171" s="63" t="s">
        <v>22</v>
      </c>
      <c r="D171" s="20">
        <f t="shared" si="54"/>
        <v>2.0298780316492531</v>
      </c>
      <c r="E171" s="20">
        <f t="shared" si="55"/>
        <v>0</v>
      </c>
      <c r="F171" s="20">
        <f t="shared" si="56"/>
        <v>7.1370749146613219E-2</v>
      </c>
      <c r="G171" s="47">
        <f t="shared" si="57"/>
        <v>3217931.2262869999</v>
      </c>
      <c r="H171" s="47">
        <f t="shared" si="58"/>
        <v>3371351.2748489999</v>
      </c>
      <c r="I171" s="20">
        <f t="shared" si="59"/>
        <v>0.10959568307010945</v>
      </c>
      <c r="J171" s="20">
        <f t="shared" si="60"/>
        <v>0</v>
      </c>
      <c r="K171" s="20">
        <f t="shared" si="61"/>
        <v>2.9625640273959516E-2</v>
      </c>
      <c r="L171" s="30">
        <v>16375542.764301</v>
      </c>
      <c r="M171" s="30">
        <v>773852.72847099998</v>
      </c>
      <c r="N171" s="30">
        <v>0</v>
      </c>
      <c r="O171" s="30">
        <v>287883</v>
      </c>
      <c r="P171" s="30">
        <v>0</v>
      </c>
      <c r="Q171" s="30">
        <v>104593</v>
      </c>
      <c r="R171" s="30">
        <v>3530489.097713633</v>
      </c>
      <c r="S171" s="30">
        <v>4033627.2694660518</v>
      </c>
      <c r="T171" s="30">
        <v>3217931226287</v>
      </c>
      <c r="U171" s="30">
        <v>3371351274849</v>
      </c>
      <c r="V171" s="64"/>
    </row>
    <row r="172" spans="1:22" x14ac:dyDescent="0.45">
      <c r="A172" s="63" t="s">
        <v>435</v>
      </c>
      <c r="B172" s="63">
        <v>11725</v>
      </c>
      <c r="C172" s="63" t="s">
        <v>19</v>
      </c>
      <c r="D172" s="20">
        <f t="shared" si="54"/>
        <v>0.31866082329147938</v>
      </c>
      <c r="E172" s="20">
        <f t="shared" si="55"/>
        <v>1.3686455199965015</v>
      </c>
      <c r="F172" s="20">
        <f t="shared" si="56"/>
        <v>1.6399406139393755</v>
      </c>
      <c r="G172" s="47">
        <f t="shared" si="57"/>
        <v>382263.44992699998</v>
      </c>
      <c r="H172" s="47">
        <f t="shared" si="58"/>
        <v>162726.15063799999</v>
      </c>
      <c r="I172" s="20">
        <f t="shared" si="59"/>
        <v>4.5191824834300696E-2</v>
      </c>
      <c r="J172" s="20">
        <f t="shared" si="60"/>
        <v>1.073973254797862E-5</v>
      </c>
      <c r="K172" s="20">
        <f t="shared" si="61"/>
        <v>0.66618292501797671</v>
      </c>
      <c r="L172" s="30">
        <v>750119.765656</v>
      </c>
      <c r="M172" s="30">
        <v>100989.83295700001</v>
      </c>
      <c r="N172" s="30">
        <v>1610879</v>
      </c>
      <c r="O172" s="30">
        <v>1930190</v>
      </c>
      <c r="P172" s="30">
        <v>12</v>
      </c>
      <c r="Q172" s="30">
        <v>744357</v>
      </c>
      <c r="R172" s="30">
        <v>1117346.260383233</v>
      </c>
      <c r="S172" s="30">
        <v>1176987.741869142</v>
      </c>
      <c r="T172" s="30">
        <v>382263449927</v>
      </c>
      <c r="U172" s="30">
        <v>162726150638</v>
      </c>
      <c r="V172" s="64"/>
    </row>
    <row r="173" spans="1:22" x14ac:dyDescent="0.45">
      <c r="A173" s="63" t="s">
        <v>437</v>
      </c>
      <c r="B173" s="63">
        <v>11701</v>
      </c>
      <c r="C173" s="63" t="s">
        <v>19</v>
      </c>
      <c r="D173" s="20">
        <f t="shared" si="54"/>
        <v>0.40155626688913476</v>
      </c>
      <c r="E173" s="20">
        <f t="shared" si="55"/>
        <v>4.2053022214267983</v>
      </c>
      <c r="F173" s="20">
        <f t="shared" si="56"/>
        <v>3.6986824046296563</v>
      </c>
      <c r="G173" s="47">
        <f t="shared" si="57"/>
        <v>106509.754757</v>
      </c>
      <c r="H173" s="47">
        <f t="shared" si="58"/>
        <v>77788.559150999994</v>
      </c>
      <c r="I173" s="20">
        <f t="shared" si="59"/>
        <v>3.6419159000616132E-2</v>
      </c>
      <c r="J173" s="20">
        <f t="shared" si="60"/>
        <v>9.3422281340466082E-2</v>
      </c>
      <c r="K173" s="20">
        <f t="shared" si="61"/>
        <v>0.72321217977523355</v>
      </c>
      <c r="L173" s="30">
        <v>295210.78063699999</v>
      </c>
      <c r="M173" s="30">
        <v>41811.229863</v>
      </c>
      <c r="N173" s="30">
        <v>1545799</v>
      </c>
      <c r="O173" s="30">
        <v>1359574</v>
      </c>
      <c r="P173" s="30">
        <v>53627</v>
      </c>
      <c r="Q173" s="30">
        <v>415144</v>
      </c>
      <c r="R173" s="30">
        <v>574027.94312593329</v>
      </c>
      <c r="S173" s="30">
        <v>367583.3313771995</v>
      </c>
      <c r="T173" s="30">
        <v>106509754757</v>
      </c>
      <c r="U173" s="30">
        <v>77788559151</v>
      </c>
      <c r="V173" s="64"/>
    </row>
    <row r="174" spans="1:22" x14ac:dyDescent="0.45">
      <c r="A174" s="63" t="s">
        <v>439</v>
      </c>
      <c r="B174" s="63">
        <v>11729</v>
      </c>
      <c r="C174" s="63" t="s">
        <v>22</v>
      </c>
      <c r="D174" s="20">
        <f t="shared" si="54"/>
        <v>1.2459214127025318</v>
      </c>
      <c r="E174" s="20">
        <f t="shared" si="55"/>
        <v>0</v>
      </c>
      <c r="F174" s="20">
        <f t="shared" si="56"/>
        <v>1.5260667723923311</v>
      </c>
      <c r="G174" s="47">
        <f t="shared" si="57"/>
        <v>726705.32054800005</v>
      </c>
      <c r="H174" s="47">
        <f t="shared" si="58"/>
        <v>726896.03645000001</v>
      </c>
      <c r="I174" s="20">
        <f t="shared" si="59"/>
        <v>0</v>
      </c>
      <c r="J174" s="20">
        <f t="shared" si="60"/>
        <v>0</v>
      </c>
      <c r="K174" s="20">
        <f t="shared" si="61"/>
        <v>1.6090662823409964E-2</v>
      </c>
      <c r="L174" s="30">
        <v>4189791.5950929997</v>
      </c>
      <c r="M174" s="30">
        <v>0</v>
      </c>
      <c r="N174" s="30">
        <v>0</v>
      </c>
      <c r="O174" s="30">
        <v>2565933</v>
      </c>
      <c r="P174" s="30">
        <v>0</v>
      </c>
      <c r="Q174" s="30">
        <v>11796</v>
      </c>
      <c r="R174" s="30">
        <v>733095.96562040003</v>
      </c>
      <c r="S174" s="30">
        <v>1681402.8366383521</v>
      </c>
      <c r="T174" s="30">
        <v>726705320548</v>
      </c>
      <c r="U174" s="30">
        <v>726896036450</v>
      </c>
      <c r="V174" s="64"/>
    </row>
    <row r="175" spans="1:22" x14ac:dyDescent="0.45">
      <c r="A175" s="63" t="s">
        <v>441</v>
      </c>
      <c r="B175" s="63">
        <v>11736</v>
      </c>
      <c r="C175" s="63" t="s">
        <v>22</v>
      </c>
      <c r="D175" s="20">
        <f t="shared" si="54"/>
        <v>0.40808763830427897</v>
      </c>
      <c r="E175" s="20">
        <f t="shared" si="55"/>
        <v>1.2248812381783344E-2</v>
      </c>
      <c r="F175" s="20">
        <f t="shared" si="56"/>
        <v>3.3893510733923937E-2</v>
      </c>
      <c r="G175" s="47">
        <f t="shared" si="57"/>
        <v>3798299.2705780002</v>
      </c>
      <c r="H175" s="47">
        <f t="shared" si="58"/>
        <v>3445037.2382209999</v>
      </c>
      <c r="I175" s="20">
        <f t="shared" si="59"/>
        <v>4.7581743606430478E-2</v>
      </c>
      <c r="J175" s="20">
        <f t="shared" si="60"/>
        <v>0</v>
      </c>
      <c r="K175" s="20">
        <f t="shared" si="61"/>
        <v>8.3586410618200161E-3</v>
      </c>
      <c r="L175" s="30">
        <v>3330584.5297030001</v>
      </c>
      <c r="M175" s="30">
        <v>350761.78721600003</v>
      </c>
      <c r="N175" s="30">
        <v>49984</v>
      </c>
      <c r="O175" s="30">
        <v>138310</v>
      </c>
      <c r="P175" s="30">
        <v>0</v>
      </c>
      <c r="Q175" s="30">
        <v>30809</v>
      </c>
      <c r="R175" s="30">
        <v>3685886.2310438328</v>
      </c>
      <c r="S175" s="30">
        <v>4080722.1502010361</v>
      </c>
      <c r="T175" s="30">
        <v>3798299270578</v>
      </c>
      <c r="U175" s="30">
        <v>3445037238221</v>
      </c>
      <c r="V175" s="64"/>
    </row>
    <row r="176" spans="1:22" x14ac:dyDescent="0.45">
      <c r="A176" s="63" t="s">
        <v>443</v>
      </c>
      <c r="B176" s="63">
        <v>11738</v>
      </c>
      <c r="C176" s="63" t="s">
        <v>19</v>
      </c>
      <c r="D176" s="20">
        <f t="shared" si="54"/>
        <v>0.14450768565050812</v>
      </c>
      <c r="E176" s="20">
        <f t="shared" si="55"/>
        <v>2.52220321200222</v>
      </c>
      <c r="F176" s="20">
        <f t="shared" si="56"/>
        <v>2.1281581114952095</v>
      </c>
      <c r="G176" s="47">
        <f t="shared" si="57"/>
        <v>516518.47410200001</v>
      </c>
      <c r="H176" s="47">
        <f t="shared" si="58"/>
        <v>472932.88222700002</v>
      </c>
      <c r="I176" s="20">
        <f t="shared" si="59"/>
        <v>9.2328622679481373E-3</v>
      </c>
      <c r="J176" s="20">
        <f t="shared" si="60"/>
        <v>0.31601824965453484</v>
      </c>
      <c r="K176" s="20">
        <f t="shared" si="61"/>
        <v>0.28058338587547832</v>
      </c>
      <c r="L176" s="30">
        <v>750816.33476200001</v>
      </c>
      <c r="M176" s="30">
        <v>67070.416616000002</v>
      </c>
      <c r="N176" s="30">
        <v>6552286</v>
      </c>
      <c r="O176" s="30">
        <v>5528619</v>
      </c>
      <c r="P176" s="30">
        <v>1147828</v>
      </c>
      <c r="Q176" s="30">
        <v>1019123</v>
      </c>
      <c r="R176" s="30">
        <v>3632157.3239988</v>
      </c>
      <c r="S176" s="30">
        <v>2597842.223346686</v>
      </c>
      <c r="T176" s="30">
        <v>516518474102</v>
      </c>
      <c r="U176" s="30">
        <v>472932882227</v>
      </c>
      <c r="V176" s="64"/>
    </row>
    <row r="177" spans="1:22" x14ac:dyDescent="0.45">
      <c r="A177" s="63" t="s">
        <v>445</v>
      </c>
      <c r="B177" s="63">
        <v>11722</v>
      </c>
      <c r="C177" s="63" t="s">
        <v>19</v>
      </c>
      <c r="D177" s="20">
        <f t="shared" si="54"/>
        <v>1.8504875680292399</v>
      </c>
      <c r="E177" s="20">
        <f t="shared" si="55"/>
        <v>2.8296910192561611</v>
      </c>
      <c r="F177" s="20">
        <f t="shared" si="56"/>
        <v>0.21454211753038541</v>
      </c>
      <c r="G177" s="47">
        <f t="shared" si="57"/>
        <v>870533.39266600006</v>
      </c>
      <c r="H177" s="47">
        <f t="shared" si="58"/>
        <v>909477.00285299995</v>
      </c>
      <c r="I177" s="20">
        <f t="shared" si="59"/>
        <v>1.9654687717307946E-2</v>
      </c>
      <c r="J177" s="20">
        <f t="shared" si="60"/>
        <v>0.15517233341386014</v>
      </c>
      <c r="K177" s="20">
        <f t="shared" si="61"/>
        <v>0</v>
      </c>
      <c r="L177" s="30">
        <v>10084928.325950999</v>
      </c>
      <c r="M177" s="30">
        <v>304391.14454200002</v>
      </c>
      <c r="N177" s="30">
        <v>7710733</v>
      </c>
      <c r="O177" s="30">
        <v>584614</v>
      </c>
      <c r="P177" s="30">
        <v>1201573</v>
      </c>
      <c r="Q177" s="30">
        <v>0</v>
      </c>
      <c r="R177" s="30">
        <v>7743474.4555608667</v>
      </c>
      <c r="S177" s="30">
        <v>2724938.1460831421</v>
      </c>
      <c r="T177" s="30">
        <v>870533392666</v>
      </c>
      <c r="U177" s="30">
        <v>909477002853</v>
      </c>
      <c r="V177" s="64"/>
    </row>
    <row r="178" spans="1:22" x14ac:dyDescent="0.45">
      <c r="A178" s="63" t="s">
        <v>446</v>
      </c>
      <c r="B178" s="63">
        <v>11741</v>
      </c>
      <c r="C178" s="63" t="s">
        <v>19</v>
      </c>
      <c r="D178" s="20">
        <f t="shared" si="54"/>
        <v>0.57513313232003527</v>
      </c>
      <c r="E178" s="20">
        <f t="shared" si="55"/>
        <v>1.9525009162433449</v>
      </c>
      <c r="F178" s="20">
        <f t="shared" si="56"/>
        <v>1.6553697936562453</v>
      </c>
      <c r="G178" s="47">
        <f t="shared" si="57"/>
        <v>326378.92162500002</v>
      </c>
      <c r="H178" s="47">
        <f t="shared" si="58"/>
        <v>190741.991985</v>
      </c>
      <c r="I178" s="20">
        <f t="shared" si="59"/>
        <v>3.2705064482851313E-2</v>
      </c>
      <c r="J178" s="20">
        <f t="shared" si="60"/>
        <v>4.6819553992387783E-2</v>
      </c>
      <c r="K178" s="20">
        <f t="shared" si="61"/>
        <v>7.5581074541573062E-2</v>
      </c>
      <c r="L178" s="30">
        <v>2286405.4207540001</v>
      </c>
      <c r="M178" s="30">
        <v>131584.30359600001</v>
      </c>
      <c r="N178" s="30">
        <v>3881022</v>
      </c>
      <c r="O178" s="30">
        <v>3290409</v>
      </c>
      <c r="P178" s="30">
        <v>94186</v>
      </c>
      <c r="Q178" s="30">
        <v>152045</v>
      </c>
      <c r="R178" s="30">
        <v>2011680.846325733</v>
      </c>
      <c r="S178" s="30">
        <v>1987718.4014167699</v>
      </c>
      <c r="T178" s="30">
        <v>326378921625</v>
      </c>
      <c r="U178" s="30">
        <v>190741991985</v>
      </c>
      <c r="V178" s="64"/>
    </row>
    <row r="179" spans="1:22" x14ac:dyDescent="0.45">
      <c r="A179" s="63" t="s">
        <v>456</v>
      </c>
      <c r="B179" s="63">
        <v>11745</v>
      </c>
      <c r="C179" s="63" t="s">
        <v>22</v>
      </c>
      <c r="D179" s="20">
        <f t="shared" si="54"/>
        <v>0</v>
      </c>
      <c r="E179" s="20">
        <f t="shared" si="55"/>
        <v>0</v>
      </c>
      <c r="F179" s="20">
        <f t="shared" si="56"/>
        <v>0</v>
      </c>
      <c r="G179" s="47">
        <f t="shared" si="57"/>
        <v>94115365.209609002</v>
      </c>
      <c r="H179" s="47">
        <f t="shared" si="58"/>
        <v>97982536.424787998</v>
      </c>
      <c r="I179" s="20">
        <f t="shared" si="59"/>
        <v>0</v>
      </c>
      <c r="J179" s="20">
        <f t="shared" si="60"/>
        <v>0</v>
      </c>
      <c r="K179" s="20">
        <f t="shared" si="61"/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106832012.9686854</v>
      </c>
      <c r="S179" s="30">
        <v>103824670.7460645</v>
      </c>
      <c r="T179" s="30">
        <v>94115365209609</v>
      </c>
      <c r="U179" s="30">
        <v>97982536424788</v>
      </c>
      <c r="V179" s="64"/>
    </row>
    <row r="180" spans="1:22" x14ac:dyDescent="0.45">
      <c r="A180" s="63" t="s">
        <v>460</v>
      </c>
      <c r="B180" s="63">
        <v>11753</v>
      </c>
      <c r="C180" s="63" t="s">
        <v>19</v>
      </c>
      <c r="D180" s="20">
        <f t="shared" si="54"/>
        <v>0.25869163697607667</v>
      </c>
      <c r="E180" s="20">
        <f t="shared" si="55"/>
        <v>1.838700576377613</v>
      </c>
      <c r="F180" s="20">
        <f t="shared" si="56"/>
        <v>1.0120624979321606</v>
      </c>
      <c r="G180" s="47">
        <f t="shared" si="57"/>
        <v>83187.276540000006</v>
      </c>
      <c r="H180" s="47">
        <f t="shared" si="58"/>
        <v>87090.365288999994</v>
      </c>
      <c r="I180" s="20">
        <f t="shared" si="59"/>
        <v>5.6380682240337915E-4</v>
      </c>
      <c r="J180" s="20">
        <f t="shared" si="60"/>
        <v>0.35230306064628086</v>
      </c>
      <c r="K180" s="20">
        <f t="shared" si="61"/>
        <v>0</v>
      </c>
      <c r="L180" s="30">
        <v>758419.148346</v>
      </c>
      <c r="M180" s="30">
        <v>2301</v>
      </c>
      <c r="N180" s="30">
        <v>2695305</v>
      </c>
      <c r="O180" s="30">
        <v>1483557</v>
      </c>
      <c r="P180" s="30">
        <v>718907</v>
      </c>
      <c r="Q180" s="30">
        <v>0</v>
      </c>
      <c r="R180" s="30">
        <v>2040592.5474538999</v>
      </c>
      <c r="S180" s="30">
        <v>1465874.887204292</v>
      </c>
      <c r="T180" s="30">
        <v>83187276540</v>
      </c>
      <c r="U180" s="30">
        <v>87090365289</v>
      </c>
      <c r="V180" s="64"/>
    </row>
    <row r="181" spans="1:22" x14ac:dyDescent="0.45">
      <c r="A181" s="63" t="s">
        <v>468</v>
      </c>
      <c r="B181" s="63">
        <v>11776</v>
      </c>
      <c r="C181" s="63" t="s">
        <v>19</v>
      </c>
      <c r="D181" s="20">
        <f t="shared" si="54"/>
        <v>0.18607174858611711</v>
      </c>
      <c r="E181" s="20">
        <f t="shared" si="55"/>
        <v>2.8541430463043551</v>
      </c>
      <c r="F181" s="20">
        <f t="shared" si="56"/>
        <v>1.5483816465674687</v>
      </c>
      <c r="G181" s="47">
        <f t="shared" si="57"/>
        <v>2724562.6813030001</v>
      </c>
      <c r="H181" s="47">
        <f t="shared" si="58"/>
        <v>3305144.9902880001</v>
      </c>
      <c r="I181" s="20">
        <f t="shared" si="59"/>
        <v>1.5850021343929398E-2</v>
      </c>
      <c r="J181" s="20">
        <f t="shared" si="60"/>
        <v>0.23123752566093772</v>
      </c>
      <c r="K181" s="20">
        <f t="shared" si="61"/>
        <v>0.14855860149466479</v>
      </c>
      <c r="L181" s="30">
        <v>3781944.7060839999</v>
      </c>
      <c r="M181" s="30">
        <v>590343.52852599998</v>
      </c>
      <c r="N181" s="30">
        <v>29005508</v>
      </c>
      <c r="O181" s="30">
        <v>15735580</v>
      </c>
      <c r="P181" s="30">
        <v>4306290</v>
      </c>
      <c r="Q181" s="30">
        <v>2766577</v>
      </c>
      <c r="R181" s="30">
        <v>18622799.165885769</v>
      </c>
      <c r="S181" s="30">
        <v>10162597.854917381</v>
      </c>
      <c r="T181" s="30">
        <v>2724562681303</v>
      </c>
      <c r="U181" s="30">
        <v>3305144990288</v>
      </c>
      <c r="V181" s="64"/>
    </row>
    <row r="182" spans="1:22" x14ac:dyDescent="0.45">
      <c r="A182" s="63" t="s">
        <v>470</v>
      </c>
      <c r="B182" s="63">
        <v>11774</v>
      </c>
      <c r="C182" s="63" t="s">
        <v>22</v>
      </c>
      <c r="D182" s="20">
        <f t="shared" si="54"/>
        <v>0.34169252440347314</v>
      </c>
      <c r="E182" s="20">
        <f t="shared" si="55"/>
        <v>0.19677732143619564</v>
      </c>
      <c r="F182" s="20">
        <f t="shared" si="56"/>
        <v>0.46229410251226971</v>
      </c>
      <c r="G182" s="47">
        <f t="shared" si="57"/>
        <v>955186.73296299996</v>
      </c>
      <c r="H182" s="47">
        <f t="shared" si="58"/>
        <v>830923.34416099999</v>
      </c>
      <c r="I182" s="20">
        <f t="shared" si="59"/>
        <v>4.8015336914735876E-2</v>
      </c>
      <c r="J182" s="20">
        <f t="shared" si="60"/>
        <v>0</v>
      </c>
      <c r="K182" s="20">
        <f t="shared" si="61"/>
        <v>0.11947730305677885</v>
      </c>
      <c r="L182" s="30">
        <v>718414.92558500008</v>
      </c>
      <c r="M182" s="30">
        <v>86810.538004000002</v>
      </c>
      <c r="N182" s="30">
        <v>206864</v>
      </c>
      <c r="O182" s="30">
        <v>485991</v>
      </c>
      <c r="P182" s="30">
        <v>0</v>
      </c>
      <c r="Q182" s="30">
        <v>108006</v>
      </c>
      <c r="R182" s="30">
        <v>903987.59627736674</v>
      </c>
      <c r="S182" s="30">
        <v>1051259.3549408331</v>
      </c>
      <c r="T182" s="30">
        <v>955186732963</v>
      </c>
      <c r="U182" s="30">
        <v>830923344161</v>
      </c>
      <c r="V182" s="64"/>
    </row>
    <row r="183" spans="1:22" x14ac:dyDescent="0.45">
      <c r="A183" s="63" t="s">
        <v>474</v>
      </c>
      <c r="B183" s="63">
        <v>11763</v>
      </c>
      <c r="C183" s="63" t="s">
        <v>22</v>
      </c>
      <c r="D183" s="20">
        <f t="shared" si="54"/>
        <v>1.5997426317750461</v>
      </c>
      <c r="E183" s="20">
        <f t="shared" si="55"/>
        <v>0.86552395714436792</v>
      </c>
      <c r="F183" s="20">
        <f t="shared" si="56"/>
        <v>0</v>
      </c>
      <c r="G183" s="47">
        <f t="shared" si="57"/>
        <v>1002741.671388</v>
      </c>
      <c r="H183" s="47">
        <f t="shared" si="58"/>
        <v>991755.78316899994</v>
      </c>
      <c r="I183" s="20">
        <f t="shared" si="59"/>
        <v>0.17864942731945416</v>
      </c>
      <c r="J183" s="20">
        <f t="shared" si="60"/>
        <v>0</v>
      </c>
      <c r="K183" s="20">
        <f t="shared" si="61"/>
        <v>0</v>
      </c>
      <c r="L183" s="30">
        <v>3696587.7572079999</v>
      </c>
      <c r="M183" s="30">
        <v>405386.29463300004</v>
      </c>
      <c r="N183" s="30">
        <v>1000000</v>
      </c>
      <c r="O183" s="30">
        <v>0</v>
      </c>
      <c r="P183" s="30">
        <v>0</v>
      </c>
      <c r="Q183" s="30">
        <v>0</v>
      </c>
      <c r="R183" s="30">
        <v>1134586.045742267</v>
      </c>
      <c r="S183" s="30">
        <v>1155369.521254282</v>
      </c>
      <c r="T183" s="30">
        <v>1002741671388</v>
      </c>
      <c r="U183" s="30">
        <v>991755783169</v>
      </c>
      <c r="V183" s="64"/>
    </row>
    <row r="184" spans="1:22" x14ac:dyDescent="0.45">
      <c r="A184" s="63" t="s">
        <v>478</v>
      </c>
      <c r="B184" s="63">
        <v>11773</v>
      </c>
      <c r="C184" s="63" t="s">
        <v>22</v>
      </c>
      <c r="D184" s="20">
        <f t="shared" si="54"/>
        <v>1.0053993651613411</v>
      </c>
      <c r="E184" s="20">
        <f t="shared" si="55"/>
        <v>1.3596629384053189</v>
      </c>
      <c r="F184" s="20">
        <f t="shared" si="56"/>
        <v>8.4959308008002096E-2</v>
      </c>
      <c r="G184" s="47">
        <f t="shared" si="57"/>
        <v>847870.51731499995</v>
      </c>
      <c r="H184" s="47">
        <f t="shared" si="58"/>
        <v>858968.23194500001</v>
      </c>
      <c r="I184" s="20">
        <f t="shared" si="59"/>
        <v>4.6328220211685985E-2</v>
      </c>
      <c r="J184" s="20">
        <f t="shared" si="60"/>
        <v>0</v>
      </c>
      <c r="K184" s="20">
        <f t="shared" si="61"/>
        <v>0</v>
      </c>
      <c r="L184" s="30">
        <v>1287125.212235</v>
      </c>
      <c r="M184" s="30">
        <v>74746.201780999996</v>
      </c>
      <c r="N184" s="30">
        <v>870329</v>
      </c>
      <c r="O184" s="30">
        <v>54383</v>
      </c>
      <c r="P184" s="30">
        <v>0</v>
      </c>
      <c r="Q184" s="30">
        <v>0</v>
      </c>
      <c r="R184" s="30">
        <v>806702.71207769995</v>
      </c>
      <c r="S184" s="30">
        <v>640106.43771813449</v>
      </c>
      <c r="T184" s="30">
        <v>847870517315</v>
      </c>
      <c r="U184" s="30">
        <v>858968231945</v>
      </c>
      <c r="V184" s="64"/>
    </row>
    <row r="185" spans="1:22" x14ac:dyDescent="0.45">
      <c r="A185" s="63" t="s">
        <v>480</v>
      </c>
      <c r="B185" s="63">
        <v>11820</v>
      </c>
      <c r="C185" s="63" t="s">
        <v>19</v>
      </c>
      <c r="D185" s="20">
        <f t="shared" si="54"/>
        <v>0.2023003283171951</v>
      </c>
      <c r="E185" s="20">
        <f t="shared" si="55"/>
        <v>2.4146849569942135</v>
      </c>
      <c r="F185" s="20">
        <f t="shared" si="56"/>
        <v>0.8787878323718773</v>
      </c>
      <c r="G185" s="47">
        <f t="shared" si="57"/>
        <v>5111919.3305660002</v>
      </c>
      <c r="H185" s="47">
        <f t="shared" si="58"/>
        <v>7192558.7058579996</v>
      </c>
      <c r="I185" s="20">
        <f t="shared" si="59"/>
        <v>3.1756538516394837E-2</v>
      </c>
      <c r="J185" s="20">
        <f t="shared" si="60"/>
        <v>0.24466527135310193</v>
      </c>
      <c r="K185" s="20">
        <f t="shared" si="61"/>
        <v>0.16882194028783737</v>
      </c>
      <c r="L185" s="30">
        <v>8314235.0413060002</v>
      </c>
      <c r="M185" s="30">
        <v>2091319.9070629999</v>
      </c>
      <c r="N185" s="30">
        <v>49619935</v>
      </c>
      <c r="O185" s="30">
        <v>18058420</v>
      </c>
      <c r="P185" s="30">
        <v>8056189</v>
      </c>
      <c r="Q185" s="30">
        <v>5558866</v>
      </c>
      <c r="R185" s="30">
        <v>32927390.779434629</v>
      </c>
      <c r="S185" s="30">
        <v>20549237.637098059</v>
      </c>
      <c r="T185" s="30">
        <v>5111919330566</v>
      </c>
      <c r="U185" s="30">
        <v>7192558705858</v>
      </c>
      <c r="V185" s="64"/>
    </row>
    <row r="186" spans="1:22" x14ac:dyDescent="0.45">
      <c r="A186" s="63" t="s">
        <v>493</v>
      </c>
      <c r="B186" s="63">
        <v>11823</v>
      </c>
      <c r="C186" s="63" t="s">
        <v>22</v>
      </c>
      <c r="D186" s="20">
        <f t="shared" si="54"/>
        <v>1.1436489459022587</v>
      </c>
      <c r="E186" s="20">
        <f t="shared" si="55"/>
        <v>0.93879376942517312</v>
      </c>
      <c r="F186" s="20">
        <f t="shared" si="56"/>
        <v>6.4719406808714214E-2</v>
      </c>
      <c r="G186" s="47">
        <f t="shared" si="57"/>
        <v>124155.929777</v>
      </c>
      <c r="H186" s="47">
        <f t="shared" si="58"/>
        <v>90152.979028999995</v>
      </c>
      <c r="I186" s="20">
        <f t="shared" si="59"/>
        <v>0.12732860757522338</v>
      </c>
      <c r="J186" s="20">
        <f t="shared" si="60"/>
        <v>0</v>
      </c>
      <c r="K186" s="20">
        <f t="shared" si="61"/>
        <v>0</v>
      </c>
      <c r="L186" s="30">
        <v>315601.937363</v>
      </c>
      <c r="M186" s="30">
        <v>30273.569029999999</v>
      </c>
      <c r="N186" s="30">
        <v>129535</v>
      </c>
      <c r="O186" s="30">
        <v>8930</v>
      </c>
      <c r="P186" s="30">
        <v>0</v>
      </c>
      <c r="Q186" s="30">
        <v>0</v>
      </c>
      <c r="R186" s="30">
        <v>118879.68307560001</v>
      </c>
      <c r="S186" s="30">
        <v>137980.25106122589</v>
      </c>
      <c r="T186" s="30">
        <v>124155929777</v>
      </c>
      <c r="U186" s="30">
        <v>90152979029</v>
      </c>
      <c r="V186" s="64"/>
    </row>
    <row r="187" spans="1:22" x14ac:dyDescent="0.45">
      <c r="A187" s="63" t="s">
        <v>496</v>
      </c>
      <c r="B187" s="63">
        <v>11842</v>
      </c>
      <c r="C187" s="63" t="s">
        <v>32</v>
      </c>
      <c r="D187" s="20">
        <f t="shared" si="54"/>
        <v>0.70619379532511295</v>
      </c>
      <c r="E187" s="20">
        <f t="shared" si="55"/>
        <v>1.4167678463605264</v>
      </c>
      <c r="F187" s="20">
        <f t="shared" si="56"/>
        <v>0.42780741482109574</v>
      </c>
      <c r="G187" s="47">
        <f t="shared" si="57"/>
        <v>119908.807038</v>
      </c>
      <c r="H187" s="47">
        <f t="shared" si="58"/>
        <v>138897.73462800001</v>
      </c>
      <c r="I187" s="20">
        <f t="shared" si="59"/>
        <v>0.15073363726461414</v>
      </c>
      <c r="J187" s="20">
        <f t="shared" si="60"/>
        <v>0.17392758467887895</v>
      </c>
      <c r="K187" s="20">
        <f t="shared" si="61"/>
        <v>0.10035812415771694</v>
      </c>
      <c r="L187" s="30">
        <v>496232.02925700002</v>
      </c>
      <c r="M187" s="30">
        <v>98603.509874999989</v>
      </c>
      <c r="N187" s="30">
        <v>497771</v>
      </c>
      <c r="O187" s="30">
        <v>150307</v>
      </c>
      <c r="P187" s="30">
        <v>56888</v>
      </c>
      <c r="Q187" s="30">
        <v>32825</v>
      </c>
      <c r="R187" s="30">
        <v>327078.65233126673</v>
      </c>
      <c r="S187" s="30">
        <v>351342.6714748661</v>
      </c>
      <c r="T187" s="30">
        <v>119908807038</v>
      </c>
      <c r="U187" s="30">
        <v>138897734628</v>
      </c>
      <c r="V187" s="64"/>
    </row>
    <row r="188" spans="1:22" x14ac:dyDescent="0.45">
      <c r="A188" s="63" t="s">
        <v>500</v>
      </c>
      <c r="B188" s="63">
        <v>11838</v>
      </c>
      <c r="C188" s="63" t="s">
        <v>246</v>
      </c>
      <c r="D188" s="20">
        <f t="shared" si="54"/>
        <v>0.11550762686348984</v>
      </c>
      <c r="E188" s="20">
        <f t="shared" si="55"/>
        <v>2.5654992386269435</v>
      </c>
      <c r="F188" s="20">
        <f t="shared" si="56"/>
        <v>0.30949849246141908</v>
      </c>
      <c r="G188" s="47">
        <f t="shared" si="57"/>
        <v>289077.03450200002</v>
      </c>
      <c r="H188" s="47">
        <f t="shared" si="58"/>
        <v>283146.52802999999</v>
      </c>
      <c r="I188" s="20">
        <f t="shared" si="59"/>
        <v>1.461716776932957E-3</v>
      </c>
      <c r="J188" s="20">
        <f t="shared" si="60"/>
        <v>0.26746931404583441</v>
      </c>
      <c r="K188" s="20">
        <f t="shared" si="61"/>
        <v>0</v>
      </c>
      <c r="L188" s="30">
        <v>335396.968543</v>
      </c>
      <c r="M188" s="30">
        <v>8984.911399999999</v>
      </c>
      <c r="N188" s="30">
        <v>3724692</v>
      </c>
      <c r="O188" s="30">
        <v>449342</v>
      </c>
      <c r="P188" s="30">
        <v>822043</v>
      </c>
      <c r="Q188" s="30">
        <v>0</v>
      </c>
      <c r="R188" s="30">
        <v>3073410.5066689332</v>
      </c>
      <c r="S188" s="30">
        <v>1451839.0588154909</v>
      </c>
      <c r="T188" s="30">
        <v>289077034502</v>
      </c>
      <c r="U188" s="30">
        <v>283146528030</v>
      </c>
      <c r="V188" s="64"/>
    </row>
    <row r="189" spans="1:22" x14ac:dyDescent="0.45">
      <c r="A189" s="63" t="s">
        <v>504</v>
      </c>
      <c r="B189" s="63">
        <v>11841</v>
      </c>
      <c r="C189" s="63" t="s">
        <v>19</v>
      </c>
      <c r="D189" s="20">
        <f t="shared" si="54"/>
        <v>0.29905702141253904</v>
      </c>
      <c r="E189" s="20">
        <f t="shared" si="55"/>
        <v>1.0588827770952025</v>
      </c>
      <c r="F189" s="20">
        <f t="shared" si="56"/>
        <v>8.6269040760189958E-2</v>
      </c>
      <c r="G189" s="47">
        <f t="shared" si="57"/>
        <v>131873.462738</v>
      </c>
      <c r="H189" s="47">
        <f t="shared" si="58"/>
        <v>123538.050588</v>
      </c>
      <c r="I189" s="20">
        <f t="shared" si="59"/>
        <v>3.7280908059940786E-3</v>
      </c>
      <c r="J189" s="20">
        <f t="shared" si="60"/>
        <v>0</v>
      </c>
      <c r="K189" s="20">
        <f t="shared" si="61"/>
        <v>0</v>
      </c>
      <c r="L189" s="30">
        <v>686732.96392100002</v>
      </c>
      <c r="M189" s="30">
        <v>8395.3716000000004</v>
      </c>
      <c r="N189" s="30">
        <v>1215771</v>
      </c>
      <c r="O189" s="30">
        <v>99051</v>
      </c>
      <c r="P189" s="30">
        <v>0</v>
      </c>
      <c r="Q189" s="30">
        <v>0</v>
      </c>
      <c r="R189" s="30">
        <v>1125961.254283533</v>
      </c>
      <c r="S189" s="30">
        <v>1148163.9198393459</v>
      </c>
      <c r="T189" s="30">
        <v>131873462738</v>
      </c>
      <c r="U189" s="30">
        <v>123538050588</v>
      </c>
      <c r="V189" s="64"/>
    </row>
    <row r="190" spans="1:22" x14ac:dyDescent="0.45">
      <c r="A190" s="63" t="s">
        <v>502</v>
      </c>
      <c r="B190" s="63">
        <v>11767</v>
      </c>
      <c r="C190" s="63" t="s">
        <v>246</v>
      </c>
      <c r="D190" s="20">
        <f t="shared" si="54"/>
        <v>9.0897074058110712E-3</v>
      </c>
      <c r="E190" s="20">
        <f t="shared" si="55"/>
        <v>1.6346237074756731</v>
      </c>
      <c r="F190" s="20">
        <f t="shared" si="56"/>
        <v>0.10746636573370753</v>
      </c>
      <c r="G190" s="47">
        <f t="shared" si="57"/>
        <v>0</v>
      </c>
      <c r="H190" s="47">
        <f t="shared" si="58"/>
        <v>0</v>
      </c>
      <c r="I190" s="20">
        <f t="shared" si="59"/>
        <v>0</v>
      </c>
      <c r="J190" s="20">
        <f t="shared" si="60"/>
        <v>0.2053884313663096</v>
      </c>
      <c r="K190" s="20">
        <f t="shared" si="61"/>
        <v>1.6418351828011931E-2</v>
      </c>
      <c r="L190" s="30">
        <v>73236.744523000001</v>
      </c>
      <c r="M190" s="30">
        <v>0</v>
      </c>
      <c r="N190" s="30">
        <v>6585169</v>
      </c>
      <c r="O190" s="30">
        <v>432934</v>
      </c>
      <c r="P190" s="30">
        <v>1132627</v>
      </c>
      <c r="Q190" s="30">
        <v>90540</v>
      </c>
      <c r="R190" s="30">
        <v>5514560.8370705331</v>
      </c>
      <c r="S190" s="30">
        <v>4028553.4645581432</v>
      </c>
      <c r="T190" s="30">
        <v>0</v>
      </c>
      <c r="U190" s="30">
        <v>0</v>
      </c>
      <c r="V190" s="64"/>
    </row>
    <row r="191" spans="1:22" x14ac:dyDescent="0.45">
      <c r="A191" s="63" t="s">
        <v>505</v>
      </c>
      <c r="B191" s="63">
        <v>11853</v>
      </c>
      <c r="C191" s="63" t="s">
        <v>22</v>
      </c>
      <c r="D191" s="20">
        <f t="shared" si="54"/>
        <v>0.48637134430625267</v>
      </c>
      <c r="E191" s="20">
        <f t="shared" si="55"/>
        <v>1.3776722244812762</v>
      </c>
      <c r="F191" s="20">
        <f t="shared" si="56"/>
        <v>0.26878046562037311</v>
      </c>
      <c r="G191" s="47">
        <f t="shared" si="57"/>
        <v>726411.65513199999</v>
      </c>
      <c r="H191" s="47">
        <f t="shared" si="58"/>
        <v>682448.38958800002</v>
      </c>
      <c r="I191" s="20">
        <f t="shared" si="59"/>
        <v>4.0467985910899874E-2</v>
      </c>
      <c r="J191" s="20">
        <f t="shared" si="60"/>
        <v>2.4531775481849018E-2</v>
      </c>
      <c r="K191" s="20">
        <f t="shared" si="61"/>
        <v>5.0026334825014132E-2</v>
      </c>
      <c r="L191" s="30">
        <v>869940.54138399998</v>
      </c>
      <c r="M191" s="30">
        <v>75826.205149999994</v>
      </c>
      <c r="N191" s="30">
        <v>1232076</v>
      </c>
      <c r="O191" s="30">
        <v>240375</v>
      </c>
      <c r="P191" s="30">
        <v>22983</v>
      </c>
      <c r="Q191" s="30">
        <v>46868</v>
      </c>
      <c r="R191" s="30">
        <v>936866.55566389998</v>
      </c>
      <c r="S191" s="30">
        <v>894317.22445003456</v>
      </c>
      <c r="T191" s="30">
        <v>726411655132</v>
      </c>
      <c r="U191" s="30">
        <v>682448389588</v>
      </c>
      <c r="V191" s="64"/>
    </row>
    <row r="192" spans="1:22" x14ac:dyDescent="0.45">
      <c r="A192" s="63" t="s">
        <v>507</v>
      </c>
      <c r="B192" s="63">
        <v>11859</v>
      </c>
      <c r="C192" s="63" t="s">
        <v>19</v>
      </c>
      <c r="D192" s="20">
        <f t="shared" si="54"/>
        <v>7.1703867897083606E-2</v>
      </c>
      <c r="E192" s="20">
        <f t="shared" si="55"/>
        <v>1.604787102506011</v>
      </c>
      <c r="F192" s="20">
        <f t="shared" si="56"/>
        <v>0</v>
      </c>
      <c r="G192" s="47">
        <f t="shared" si="57"/>
        <v>91592.106258999993</v>
      </c>
      <c r="H192" s="47">
        <f t="shared" si="58"/>
        <v>93977.300696999999</v>
      </c>
      <c r="I192" s="20">
        <f t="shared" si="59"/>
        <v>5.8076431439664489E-6</v>
      </c>
      <c r="J192" s="20">
        <f t="shared" si="60"/>
        <v>0.22851592636834114</v>
      </c>
      <c r="K192" s="20">
        <f t="shared" si="61"/>
        <v>0</v>
      </c>
      <c r="L192" s="30">
        <v>96261.250327999995</v>
      </c>
      <c r="M192" s="30">
        <v>11.904</v>
      </c>
      <c r="N192" s="30">
        <v>1077200</v>
      </c>
      <c r="O192" s="30">
        <v>0</v>
      </c>
      <c r="P192" s="30">
        <v>234196</v>
      </c>
      <c r="Q192" s="30">
        <v>0</v>
      </c>
      <c r="R192" s="30">
        <v>1024856.357812467</v>
      </c>
      <c r="S192" s="30">
        <v>671241.68577742239</v>
      </c>
      <c r="T192" s="30">
        <v>91592106259</v>
      </c>
      <c r="U192" s="30">
        <v>93977300697</v>
      </c>
      <c r="V192" s="64"/>
    </row>
    <row r="193" spans="1:22" x14ac:dyDescent="0.45">
      <c r="A193" s="63" t="s">
        <v>511</v>
      </c>
      <c r="B193" s="63">
        <v>11756</v>
      </c>
      <c r="C193" s="63" t="s">
        <v>19</v>
      </c>
      <c r="D193" s="20">
        <f t="shared" si="54"/>
        <v>5.4853665463873755E-2</v>
      </c>
      <c r="E193" s="20">
        <f t="shared" si="55"/>
        <v>1.9083236561337678</v>
      </c>
      <c r="F193" s="20">
        <f t="shared" si="56"/>
        <v>0.72210397111869606</v>
      </c>
      <c r="G193" s="47">
        <f t="shared" si="57"/>
        <v>11212.009614000001</v>
      </c>
      <c r="H193" s="47">
        <f t="shared" si="58"/>
        <v>29285.463967</v>
      </c>
      <c r="I193" s="20">
        <f t="shared" si="59"/>
        <v>3.9552903961427521E-2</v>
      </c>
      <c r="J193" s="20">
        <f t="shared" si="60"/>
        <v>0.61269323842099521</v>
      </c>
      <c r="K193" s="20">
        <f t="shared" si="61"/>
        <v>3.0279989838288099E-2</v>
      </c>
      <c r="L193" s="30">
        <v>36520.596310000001</v>
      </c>
      <c r="M193" s="30">
        <v>24857.728367999996</v>
      </c>
      <c r="N193" s="30">
        <v>635264</v>
      </c>
      <c r="O193" s="30">
        <v>240382</v>
      </c>
      <c r="P193" s="30">
        <v>192529</v>
      </c>
      <c r="Q193" s="30">
        <v>9515</v>
      </c>
      <c r="R193" s="30">
        <v>314233.92315570003</v>
      </c>
      <c r="S193" s="30">
        <v>332891.12041247467</v>
      </c>
      <c r="T193" s="30">
        <v>11212009614</v>
      </c>
      <c r="U193" s="30">
        <v>29285463967</v>
      </c>
      <c r="V193" s="64"/>
    </row>
    <row r="194" spans="1:22" x14ac:dyDescent="0.45">
      <c r="A194" s="63" t="s">
        <v>509</v>
      </c>
      <c r="B194" s="63">
        <v>11874</v>
      </c>
      <c r="C194" s="63" t="s">
        <v>19</v>
      </c>
      <c r="D194" s="20">
        <f t="shared" si="54"/>
        <v>1.2125941131915421E-2</v>
      </c>
      <c r="E194" s="20">
        <f t="shared" si="55"/>
        <v>1.3039696050375953</v>
      </c>
      <c r="F194" s="20">
        <f t="shared" si="56"/>
        <v>0.43259078134117129</v>
      </c>
      <c r="G194" s="47">
        <f t="shared" si="57"/>
        <v>133640.08199999999</v>
      </c>
      <c r="H194" s="47">
        <f t="shared" si="58"/>
        <v>155922.52799999999</v>
      </c>
      <c r="I194" s="20">
        <f t="shared" si="59"/>
        <v>0</v>
      </c>
      <c r="J194" s="20">
        <f t="shared" si="60"/>
        <v>0.32478751577942228</v>
      </c>
      <c r="K194" s="20">
        <f t="shared" si="61"/>
        <v>5.8734847723254248E-2</v>
      </c>
      <c r="L194" s="30">
        <v>121907.82905</v>
      </c>
      <c r="M194" s="30">
        <v>0</v>
      </c>
      <c r="N194" s="30">
        <v>6554712</v>
      </c>
      <c r="O194" s="30">
        <v>2174520</v>
      </c>
      <c r="P194" s="30">
        <v>2623633</v>
      </c>
      <c r="Q194" s="30">
        <v>474460</v>
      </c>
      <c r="R194" s="30">
        <v>8077998.298991967</v>
      </c>
      <c r="S194" s="30">
        <v>5026736.8002117034</v>
      </c>
      <c r="T194" s="30">
        <v>133640082000</v>
      </c>
      <c r="U194" s="30">
        <v>155922528000</v>
      </c>
      <c r="V194" s="64"/>
    </row>
    <row r="195" spans="1:22" x14ac:dyDescent="0.45">
      <c r="A195" s="63" t="s">
        <v>512</v>
      </c>
      <c r="B195" s="63">
        <v>11878</v>
      </c>
      <c r="C195" s="63" t="s">
        <v>22</v>
      </c>
      <c r="D195" s="20">
        <f t="shared" si="54"/>
        <v>0.4312370814400916</v>
      </c>
      <c r="E195" s="20">
        <f t="shared" si="55"/>
        <v>0</v>
      </c>
      <c r="F195" s="20">
        <f t="shared" si="56"/>
        <v>0.33881589563063153</v>
      </c>
      <c r="G195" s="47">
        <f t="shared" si="57"/>
        <v>482542.15097700001</v>
      </c>
      <c r="H195" s="47">
        <f t="shared" si="58"/>
        <v>445838.08947000001</v>
      </c>
      <c r="I195" s="20">
        <f t="shared" si="59"/>
        <v>4.4016379026652862E-2</v>
      </c>
      <c r="J195" s="20">
        <f t="shared" si="60"/>
        <v>0</v>
      </c>
      <c r="K195" s="20">
        <f t="shared" si="61"/>
        <v>2.1831927755332978E-2</v>
      </c>
      <c r="L195" s="30">
        <v>680721.87201099994</v>
      </c>
      <c r="M195" s="30">
        <v>59448.115005</v>
      </c>
      <c r="N195" s="30">
        <v>0</v>
      </c>
      <c r="O195" s="30">
        <v>267416</v>
      </c>
      <c r="P195" s="30">
        <v>0</v>
      </c>
      <c r="Q195" s="30">
        <v>14743</v>
      </c>
      <c r="R195" s="30">
        <v>675295.38230533327</v>
      </c>
      <c r="S195" s="30">
        <v>789266.3934856531</v>
      </c>
      <c r="T195" s="30">
        <v>482542150977</v>
      </c>
      <c r="U195" s="30">
        <v>445838089470</v>
      </c>
      <c r="V195" s="64"/>
    </row>
    <row r="196" spans="1:22" x14ac:dyDescent="0.45">
      <c r="A196" s="63" t="s">
        <v>516</v>
      </c>
      <c r="B196" s="63">
        <v>11888</v>
      </c>
      <c r="C196" s="63" t="s">
        <v>32</v>
      </c>
      <c r="D196" s="20">
        <f t="shared" si="54"/>
        <v>0.46601551773694511</v>
      </c>
      <c r="E196" s="20">
        <f t="shared" si="55"/>
        <v>1.1816101112209307</v>
      </c>
      <c r="F196" s="20">
        <f t="shared" si="56"/>
        <v>0.20925996556454501</v>
      </c>
      <c r="G196" s="47">
        <f t="shared" si="57"/>
        <v>376829.46356</v>
      </c>
      <c r="H196" s="47">
        <f t="shared" si="58"/>
        <v>373643.63018600002</v>
      </c>
      <c r="I196" s="20">
        <f t="shared" si="59"/>
        <v>8.6827505236936872E-2</v>
      </c>
      <c r="J196" s="20">
        <f t="shared" si="60"/>
        <v>0</v>
      </c>
      <c r="K196" s="20">
        <f t="shared" si="61"/>
        <v>2.1345939321526987E-2</v>
      </c>
      <c r="L196" s="30">
        <v>636329.75207599998</v>
      </c>
      <c r="M196" s="30">
        <v>111957.605526</v>
      </c>
      <c r="N196" s="30">
        <v>806726</v>
      </c>
      <c r="O196" s="30">
        <v>142869</v>
      </c>
      <c r="P196" s="30">
        <v>0</v>
      </c>
      <c r="Q196" s="30">
        <v>13762</v>
      </c>
      <c r="R196" s="30">
        <v>644712.78554236668</v>
      </c>
      <c r="S196" s="30">
        <v>682734.5097499449</v>
      </c>
      <c r="T196" s="30">
        <v>376829463560</v>
      </c>
      <c r="U196" s="30">
        <v>373643630186</v>
      </c>
      <c r="V196" s="64"/>
    </row>
    <row r="197" spans="1:22" x14ac:dyDescent="0.45">
      <c r="A197" s="63" t="s">
        <v>518</v>
      </c>
      <c r="B197" s="63">
        <v>11883</v>
      </c>
      <c r="C197" s="63" t="s">
        <v>246</v>
      </c>
      <c r="D197" s="20">
        <f t="shared" si="54"/>
        <v>4.4768247246031607E-4</v>
      </c>
      <c r="E197" s="20">
        <f t="shared" si="55"/>
        <v>3.3859156571716422</v>
      </c>
      <c r="F197" s="20">
        <f t="shared" si="56"/>
        <v>0.22928129456250682</v>
      </c>
      <c r="G197" s="47">
        <f t="shared" si="57"/>
        <v>4970.25</v>
      </c>
      <c r="H197" s="47">
        <f t="shared" si="58"/>
        <v>4970.25</v>
      </c>
      <c r="I197" s="20">
        <f t="shared" si="59"/>
        <v>0</v>
      </c>
      <c r="J197" s="20">
        <f t="shared" si="60"/>
        <v>0.78290946931135819</v>
      </c>
      <c r="K197" s="20">
        <f t="shared" si="61"/>
        <v>7.4090922876024673E-2</v>
      </c>
      <c r="L197" s="30">
        <v>5000</v>
      </c>
      <c r="M197" s="30">
        <v>0</v>
      </c>
      <c r="N197" s="30">
        <v>18908020</v>
      </c>
      <c r="O197" s="30">
        <v>1280379</v>
      </c>
      <c r="P197" s="30">
        <v>10223863</v>
      </c>
      <c r="Q197" s="30">
        <v>967539</v>
      </c>
      <c r="R197" s="30">
        <v>13058806.1592777</v>
      </c>
      <c r="S197" s="30">
        <v>5584315.1201806488</v>
      </c>
      <c r="T197" s="30">
        <v>4970250000</v>
      </c>
      <c r="U197" s="30">
        <v>4970250000</v>
      </c>
      <c r="V197" s="64"/>
    </row>
    <row r="198" spans="1:22" x14ac:dyDescent="0.45">
      <c r="A198" s="63" t="s">
        <v>520</v>
      </c>
      <c r="B198" s="63">
        <v>11886</v>
      </c>
      <c r="C198" s="63" t="s">
        <v>22</v>
      </c>
      <c r="D198" s="20">
        <f t="shared" si="54"/>
        <v>0.75352815774846027</v>
      </c>
      <c r="E198" s="20">
        <f t="shared" si="55"/>
        <v>1.0157517555394748</v>
      </c>
      <c r="F198" s="20">
        <f t="shared" si="56"/>
        <v>0</v>
      </c>
      <c r="G198" s="47">
        <f t="shared" si="57"/>
        <v>164928.924757</v>
      </c>
      <c r="H198" s="47">
        <f t="shared" si="58"/>
        <v>235860.122619</v>
      </c>
      <c r="I198" s="20">
        <f t="shared" si="59"/>
        <v>0.29290399365061742</v>
      </c>
      <c r="J198" s="20">
        <f t="shared" si="60"/>
        <v>0</v>
      </c>
      <c r="K198" s="20">
        <f t="shared" si="61"/>
        <v>0</v>
      </c>
      <c r="L198" s="30">
        <v>519973.96067</v>
      </c>
      <c r="M198" s="30">
        <v>194319.85773399999</v>
      </c>
      <c r="N198" s="30">
        <v>350461</v>
      </c>
      <c r="O198" s="30">
        <v>0</v>
      </c>
      <c r="P198" s="30">
        <v>0</v>
      </c>
      <c r="Q198" s="30">
        <v>0</v>
      </c>
      <c r="R198" s="30">
        <v>331712.54395013332</v>
      </c>
      <c r="S198" s="30">
        <v>345026.23115218448</v>
      </c>
      <c r="T198" s="30">
        <v>164928924757</v>
      </c>
      <c r="U198" s="30">
        <v>235860122619</v>
      </c>
      <c r="V198" s="64"/>
    </row>
    <row r="199" spans="1:22" x14ac:dyDescent="0.45">
      <c r="A199" s="63" t="s">
        <v>522</v>
      </c>
      <c r="B199" s="63">
        <v>11885</v>
      </c>
      <c r="C199" s="63" t="s">
        <v>22</v>
      </c>
      <c r="D199" s="20">
        <f t="shared" si="54"/>
        <v>0.7120031774337312</v>
      </c>
      <c r="E199" s="20">
        <f t="shared" si="55"/>
        <v>1.1365428055343247</v>
      </c>
      <c r="F199" s="20">
        <f t="shared" si="56"/>
        <v>0.20202292909194133</v>
      </c>
      <c r="G199" s="47">
        <f t="shared" si="57"/>
        <v>141988.424978</v>
      </c>
      <c r="H199" s="47">
        <f t="shared" si="58"/>
        <v>122249.535536</v>
      </c>
      <c r="I199" s="20">
        <f t="shared" si="59"/>
        <v>0.22901432984911785</v>
      </c>
      <c r="J199" s="20">
        <f t="shared" si="60"/>
        <v>0</v>
      </c>
      <c r="K199" s="20">
        <f t="shared" si="61"/>
        <v>0</v>
      </c>
      <c r="L199" s="30">
        <v>384621.34525499999</v>
      </c>
      <c r="M199" s="30">
        <v>113916.37196400001</v>
      </c>
      <c r="N199" s="30">
        <v>306978</v>
      </c>
      <c r="O199" s="30">
        <v>54566</v>
      </c>
      <c r="P199" s="30">
        <v>0</v>
      </c>
      <c r="Q199" s="30">
        <v>0</v>
      </c>
      <c r="R199" s="30">
        <v>248710.13975206672</v>
      </c>
      <c r="S199" s="30">
        <v>270098.05394498969</v>
      </c>
      <c r="T199" s="30">
        <v>141988424978</v>
      </c>
      <c r="U199" s="30">
        <v>122249535536</v>
      </c>
      <c r="V199" s="64"/>
    </row>
    <row r="200" spans="1:22" x14ac:dyDescent="0.45">
      <c r="A200" s="63" t="s">
        <v>524</v>
      </c>
      <c r="B200" s="63">
        <v>11889</v>
      </c>
      <c r="C200" s="63" t="s">
        <v>22</v>
      </c>
      <c r="D200" s="20">
        <f t="shared" ref="D200:D207" si="62">(L200/2)/S200</f>
        <v>0.67309474642482281</v>
      </c>
      <c r="E200" s="20">
        <f t="shared" ref="E200:E207" si="63">(N200)/S200</f>
        <v>1.2965173276064397</v>
      </c>
      <c r="F200" s="20">
        <f t="shared" ref="F200:F207" si="64">(O200)/S200</f>
        <v>4.9465349795456762E-3</v>
      </c>
      <c r="G200" s="47">
        <f t="shared" ref="G200:G207" si="65">T200/1000000</f>
        <v>197084.27123799999</v>
      </c>
      <c r="H200" s="47">
        <f t="shared" ref="H200:H207" si="66">U200/1000000</f>
        <v>196362.77575999999</v>
      </c>
      <c r="I200" s="20">
        <f t="shared" ref="I200:I207" si="67">(M200/2)/R200</f>
        <v>4.799638354822381E-2</v>
      </c>
      <c r="J200" s="20">
        <f t="shared" ref="J200:J207" si="68">(P200)/R200</f>
        <v>1.9250278922865936E-2</v>
      </c>
      <c r="K200" s="20">
        <f t="shared" ref="K200:K207" si="69">(Q200)/R200</f>
        <v>0</v>
      </c>
      <c r="L200" s="30">
        <v>269154.35025399999</v>
      </c>
      <c r="M200" s="30">
        <v>23352.083890000002</v>
      </c>
      <c r="N200" s="30">
        <v>259223</v>
      </c>
      <c r="O200" s="30">
        <v>989</v>
      </c>
      <c r="P200" s="30">
        <v>4683</v>
      </c>
      <c r="Q200" s="30">
        <v>0</v>
      </c>
      <c r="R200" s="30">
        <v>243269.20242373331</v>
      </c>
      <c r="S200" s="30">
        <v>199937.9371801868</v>
      </c>
      <c r="T200" s="30">
        <v>197084271238</v>
      </c>
      <c r="U200" s="30">
        <v>196362775760</v>
      </c>
      <c r="V200" s="64"/>
    </row>
    <row r="201" spans="1:22" x14ac:dyDescent="0.45">
      <c r="A201" s="63" t="s">
        <v>530</v>
      </c>
      <c r="B201" s="63">
        <v>11900</v>
      </c>
      <c r="C201" s="63" t="s">
        <v>22</v>
      </c>
      <c r="D201" s="20">
        <f t="shared" si="62"/>
        <v>0.53902940844322267</v>
      </c>
      <c r="E201" s="20">
        <f t="shared" si="63"/>
        <v>1.1436800493533177</v>
      </c>
      <c r="F201" s="20">
        <f t="shared" si="64"/>
        <v>0.10841657742269471</v>
      </c>
      <c r="G201" s="47">
        <f t="shared" si="65"/>
        <v>400013.812744</v>
      </c>
      <c r="H201" s="47">
        <f t="shared" si="66"/>
        <v>395538.01872200001</v>
      </c>
      <c r="I201" s="20">
        <f t="shared" si="67"/>
        <v>7.0025441086204634E-2</v>
      </c>
      <c r="J201" s="20">
        <f t="shared" si="68"/>
        <v>6.5643727777534897E-2</v>
      </c>
      <c r="K201" s="20">
        <f t="shared" si="69"/>
        <v>8.675132303983199E-2</v>
      </c>
      <c r="L201" s="30">
        <v>528973.48583799996</v>
      </c>
      <c r="M201" s="30">
        <v>65833.404309999998</v>
      </c>
      <c r="N201" s="30">
        <v>561172</v>
      </c>
      <c r="O201" s="30">
        <v>53197</v>
      </c>
      <c r="P201" s="30">
        <v>30857</v>
      </c>
      <c r="Q201" s="30">
        <v>40779</v>
      </c>
      <c r="R201" s="30">
        <v>470067.7588660667</v>
      </c>
      <c r="S201" s="30">
        <v>490672.19483045896</v>
      </c>
      <c r="T201" s="30">
        <v>400013812744</v>
      </c>
      <c r="U201" s="30">
        <v>395538018722</v>
      </c>
      <c r="V201" s="64"/>
    </row>
    <row r="202" spans="1:22" x14ac:dyDescent="0.45">
      <c r="A202" s="63" t="s">
        <v>528</v>
      </c>
      <c r="B202" s="63">
        <v>11912</v>
      </c>
      <c r="C202" s="63" t="s">
        <v>22</v>
      </c>
      <c r="D202" s="20">
        <f t="shared" si="62"/>
        <v>0.44304553340315811</v>
      </c>
      <c r="E202" s="20">
        <f t="shared" si="63"/>
        <v>1.0317173099212911</v>
      </c>
      <c r="F202" s="20">
        <f t="shared" si="64"/>
        <v>0</v>
      </c>
      <c r="G202" s="47">
        <f t="shared" si="65"/>
        <v>3098631.553144</v>
      </c>
      <c r="H202" s="47">
        <f t="shared" si="66"/>
        <v>3979854.0745179998</v>
      </c>
      <c r="I202" s="20">
        <f t="shared" si="67"/>
        <v>0.1011348580435886</v>
      </c>
      <c r="J202" s="20">
        <f t="shared" si="68"/>
        <v>0</v>
      </c>
      <c r="K202" s="20">
        <f t="shared" si="69"/>
        <v>0</v>
      </c>
      <c r="L202" s="30">
        <v>4294682.6005110005</v>
      </c>
      <c r="M202" s="30">
        <v>960803.70253500005</v>
      </c>
      <c r="N202" s="30">
        <v>5000500</v>
      </c>
      <c r="O202" s="30">
        <v>0</v>
      </c>
      <c r="P202" s="30">
        <v>0</v>
      </c>
      <c r="Q202" s="30">
        <v>0</v>
      </c>
      <c r="R202" s="30">
        <v>4750111.4903473668</v>
      </c>
      <c r="S202" s="30">
        <v>4846773.3863857379</v>
      </c>
      <c r="T202" s="30">
        <v>3098631553144</v>
      </c>
      <c r="U202" s="30">
        <v>3979854074518</v>
      </c>
      <c r="V202" s="64"/>
    </row>
    <row r="203" spans="1:22" x14ac:dyDescent="0.45">
      <c r="A203" s="63" t="s">
        <v>563</v>
      </c>
      <c r="B203" s="63">
        <v>11803</v>
      </c>
      <c r="C203" s="63" t="s">
        <v>22</v>
      </c>
      <c r="D203" s="20">
        <f t="shared" si="62"/>
        <v>0.47527688877193458</v>
      </c>
      <c r="E203" s="20">
        <f t="shared" si="63"/>
        <v>1.0135978858927028</v>
      </c>
      <c r="F203" s="20">
        <f t="shared" si="64"/>
        <v>0</v>
      </c>
      <c r="G203" s="47">
        <f t="shared" si="65"/>
        <v>0</v>
      </c>
      <c r="H203" s="47">
        <f t="shared" si="66"/>
        <v>118396.739766</v>
      </c>
      <c r="I203" s="20">
        <f t="shared" si="67"/>
        <v>0.4786644674048654</v>
      </c>
      <c r="J203" s="20">
        <f t="shared" si="68"/>
        <v>0</v>
      </c>
      <c r="K203" s="20">
        <f t="shared" si="69"/>
        <v>0</v>
      </c>
      <c r="L203" s="30">
        <v>129591.059859</v>
      </c>
      <c r="M203" s="30">
        <v>129591.059859</v>
      </c>
      <c r="N203" s="30">
        <v>138186</v>
      </c>
      <c r="O203" s="30">
        <v>0</v>
      </c>
      <c r="P203" s="30">
        <v>0</v>
      </c>
      <c r="Q203" s="30">
        <v>0</v>
      </c>
      <c r="R203" s="30">
        <v>135367.3279339</v>
      </c>
      <c r="S203" s="30">
        <v>136332.17069932609</v>
      </c>
      <c r="T203" s="30">
        <v>0</v>
      </c>
      <c r="U203" s="30">
        <v>118396739766</v>
      </c>
      <c r="V203" s="64"/>
    </row>
    <row r="204" spans="1:22" x14ac:dyDescent="0.45">
      <c r="A204" s="63" t="s">
        <v>570</v>
      </c>
      <c r="B204" s="63">
        <v>11793</v>
      </c>
      <c r="C204" s="63" t="s">
        <v>19</v>
      </c>
      <c r="D204" s="20">
        <f t="shared" si="62"/>
        <v>9.2648283924408492E-2</v>
      </c>
      <c r="E204" s="20">
        <f t="shared" si="63"/>
        <v>1.011393781042732</v>
      </c>
      <c r="F204" s="20">
        <f t="shared" si="64"/>
        <v>1.4592838379077152E-3</v>
      </c>
      <c r="G204" s="47">
        <f t="shared" si="65"/>
        <v>0</v>
      </c>
      <c r="H204" s="47">
        <f t="shared" si="66"/>
        <v>62968.897667999998</v>
      </c>
      <c r="I204" s="20">
        <f t="shared" si="67"/>
        <v>9.2125225158768947E-2</v>
      </c>
      <c r="J204" s="20">
        <f t="shared" si="68"/>
        <v>3.1027669667896558E-2</v>
      </c>
      <c r="K204" s="20">
        <f t="shared" si="69"/>
        <v>1.4510452481503863E-3</v>
      </c>
      <c r="L204" s="30">
        <v>65647.493029999998</v>
      </c>
      <c r="M204" s="30">
        <v>65647.493029999998</v>
      </c>
      <c r="N204" s="30">
        <v>358320</v>
      </c>
      <c r="O204" s="30">
        <v>517</v>
      </c>
      <c r="P204" s="30">
        <v>11055</v>
      </c>
      <c r="Q204" s="30">
        <v>517</v>
      </c>
      <c r="R204" s="30">
        <v>356294.88512436667</v>
      </c>
      <c r="S204" s="30">
        <v>354283.3728229744</v>
      </c>
      <c r="T204" s="30">
        <v>0</v>
      </c>
      <c r="U204" s="30">
        <v>62968897668</v>
      </c>
      <c r="V204" s="64"/>
    </row>
    <row r="205" spans="1:22" x14ac:dyDescent="0.45">
      <c r="A205" s="63" t="s">
        <v>572</v>
      </c>
      <c r="B205" s="63">
        <v>11918</v>
      </c>
      <c r="C205" s="63" t="s">
        <v>19</v>
      </c>
      <c r="D205" s="20">
        <v>0</v>
      </c>
      <c r="E205" s="20">
        <v>0</v>
      </c>
      <c r="F205" s="20">
        <v>0</v>
      </c>
      <c r="G205" s="47">
        <v>0</v>
      </c>
      <c r="H205" s="47">
        <v>0</v>
      </c>
      <c r="I205" s="20">
        <v>0</v>
      </c>
      <c r="J205" s="20">
        <v>0</v>
      </c>
      <c r="K205" s="20">
        <v>0</v>
      </c>
      <c r="L205" s="30">
        <v>0</v>
      </c>
      <c r="M205" s="30">
        <v>0</v>
      </c>
      <c r="N205" s="30">
        <v>0</v>
      </c>
      <c r="O205" s="30">
        <v>0</v>
      </c>
      <c r="P205" s="30">
        <v>0</v>
      </c>
      <c r="Q205" s="30">
        <v>0</v>
      </c>
      <c r="R205" s="30" t="e">
        <v>#N/A</v>
      </c>
      <c r="S205" s="30" t="e">
        <v>#N/A</v>
      </c>
      <c r="T205" s="30" t="e">
        <v>#N/A</v>
      </c>
      <c r="U205" s="30" t="e">
        <v>#N/A</v>
      </c>
      <c r="V205" s="64"/>
    </row>
    <row r="206" spans="1:22" x14ac:dyDescent="0.45">
      <c r="A206" s="63" t="s">
        <v>578</v>
      </c>
      <c r="B206" s="63">
        <v>11916</v>
      </c>
      <c r="C206" s="63" t="s">
        <v>19</v>
      </c>
      <c r="D206" s="20">
        <f t="shared" si="62"/>
        <v>0</v>
      </c>
      <c r="E206" s="20">
        <f t="shared" si="63"/>
        <v>0.99661539040409297</v>
      </c>
      <c r="F206" s="20">
        <f t="shared" si="64"/>
        <v>0</v>
      </c>
      <c r="G206" s="47">
        <f t="shared" si="65"/>
        <v>0</v>
      </c>
      <c r="H206" s="47">
        <f t="shared" si="66"/>
        <v>0</v>
      </c>
      <c r="I206" s="20">
        <f t="shared" si="67"/>
        <v>0</v>
      </c>
      <c r="J206" s="20">
        <f t="shared" si="68"/>
        <v>0.99661539040409297</v>
      </c>
      <c r="K206" s="20">
        <f t="shared" si="69"/>
        <v>0</v>
      </c>
      <c r="L206" s="30">
        <v>0</v>
      </c>
      <c r="M206" s="30">
        <v>0</v>
      </c>
      <c r="N206" s="30">
        <v>220916</v>
      </c>
      <c r="O206" s="30">
        <v>0</v>
      </c>
      <c r="P206" s="30">
        <v>220916</v>
      </c>
      <c r="Q206" s="30">
        <v>0</v>
      </c>
      <c r="R206" s="30">
        <v>221666.25372946149</v>
      </c>
      <c r="S206" s="30">
        <v>221666.25372946149</v>
      </c>
      <c r="T206" s="30">
        <v>0</v>
      </c>
      <c r="U206" s="30">
        <v>0</v>
      </c>
      <c r="V206" s="64"/>
    </row>
    <row r="207" spans="1:22" x14ac:dyDescent="0.45">
      <c r="A207" s="63" t="s">
        <v>580</v>
      </c>
      <c r="B207" s="63">
        <v>11922</v>
      </c>
      <c r="C207" s="63" t="s">
        <v>22</v>
      </c>
      <c r="D207" s="20">
        <f t="shared" si="62"/>
        <v>0</v>
      </c>
      <c r="E207" s="20">
        <f t="shared" si="63"/>
        <v>0.99849489936637703</v>
      </c>
      <c r="F207" s="20">
        <f t="shared" si="64"/>
        <v>0</v>
      </c>
      <c r="G207" s="47">
        <f t="shared" si="65"/>
        <v>0</v>
      </c>
      <c r="H207" s="47">
        <f t="shared" si="66"/>
        <v>0</v>
      </c>
      <c r="I207" s="20">
        <f t="shared" si="67"/>
        <v>0</v>
      </c>
      <c r="J207" s="20">
        <f t="shared" si="68"/>
        <v>0.99849489936637703</v>
      </c>
      <c r="K207" s="20">
        <f t="shared" si="69"/>
        <v>0</v>
      </c>
      <c r="L207" s="30">
        <v>0</v>
      </c>
      <c r="M207" s="30">
        <v>0</v>
      </c>
      <c r="N207" s="30">
        <v>433250</v>
      </c>
      <c r="O207" s="30">
        <v>0</v>
      </c>
      <c r="P207" s="30">
        <v>433250</v>
      </c>
      <c r="Q207" s="30">
        <v>0</v>
      </c>
      <c r="R207" s="30">
        <v>433903.06778225</v>
      </c>
      <c r="S207" s="30">
        <v>433903.06778225</v>
      </c>
      <c r="T207" s="30">
        <v>0</v>
      </c>
      <c r="U207" s="30">
        <v>0</v>
      </c>
      <c r="V207" s="64"/>
    </row>
  </sheetData>
  <autoFilter ref="A2:U207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rightToLeft="1" topLeftCell="A61" workbookViewId="0">
      <selection activeCell="A61" sqref="A1:XFD1048576"/>
    </sheetView>
  </sheetViews>
  <sheetFormatPr defaultRowHeight="18" x14ac:dyDescent="0.45"/>
  <cols>
    <col min="1" max="1" width="43.42578125" style="29" bestFit="1" customWidth="1"/>
    <col min="2" max="2" width="15.85546875" style="29" bestFit="1" customWidth="1"/>
    <col min="3" max="3" width="9.85546875" style="29" bestFit="1" customWidth="1"/>
    <col min="4" max="4" width="15.140625" style="29" bestFit="1" customWidth="1"/>
    <col min="5" max="5" width="8.7109375" style="29" bestFit="1" customWidth="1"/>
    <col min="6" max="6" width="15" style="29" bestFit="1" customWidth="1"/>
    <col min="7" max="7" width="8.85546875" style="29" bestFit="1" customWidth="1"/>
    <col min="8" max="8" width="11.140625" style="29" bestFit="1" customWidth="1"/>
    <col min="9" max="9" width="14" style="29" bestFit="1" customWidth="1"/>
    <col min="10" max="10" width="17.5703125" style="29" bestFit="1" customWidth="1"/>
    <col min="11" max="11" width="15" style="29" bestFit="1" customWidth="1"/>
    <col min="12" max="12" width="14" style="29" bestFit="1" customWidth="1"/>
    <col min="13" max="13" width="7" style="29" bestFit="1" customWidth="1"/>
    <col min="14" max="14" width="8.140625" style="29" bestFit="1" customWidth="1"/>
    <col min="15" max="15" width="7" style="29" bestFit="1" customWidth="1"/>
    <col min="16" max="16" width="7.5703125" style="29" bestFit="1" customWidth="1"/>
    <col min="17" max="17" width="7" style="29" bestFit="1" customWidth="1"/>
    <col min="18" max="18" width="6.85546875" style="29" bestFit="1" customWidth="1"/>
    <col min="19" max="20" width="8.85546875" style="29" bestFit="1" customWidth="1"/>
    <col min="21" max="21" width="10.140625" style="30" bestFit="1" customWidth="1"/>
    <col min="22" max="24" width="17.28515625" style="30" bestFit="1" customWidth="1"/>
    <col min="25" max="27" width="16.140625" style="30" bestFit="1" customWidth="1"/>
    <col min="28" max="16384" width="9.140625" style="29"/>
  </cols>
  <sheetData>
    <row r="1" spans="1:27" x14ac:dyDescent="0.45">
      <c r="V1" s="31" t="s">
        <v>540</v>
      </c>
      <c r="W1" s="31"/>
      <c r="X1" s="31"/>
      <c r="Y1" s="31"/>
      <c r="Z1" s="31"/>
      <c r="AA1" s="31"/>
    </row>
    <row r="2" spans="1:27" x14ac:dyDescent="0.45">
      <c r="V2" s="31" t="s">
        <v>587</v>
      </c>
      <c r="W2" s="31"/>
      <c r="X2" s="31"/>
      <c r="Y2" s="32" t="s">
        <v>588</v>
      </c>
      <c r="Z2" s="33"/>
      <c r="AA2" s="34"/>
    </row>
    <row r="3" spans="1:27" ht="78.75" x14ac:dyDescent="0.25">
      <c r="A3" s="35" t="s">
        <v>0</v>
      </c>
      <c r="B3" s="35" t="s">
        <v>1</v>
      </c>
      <c r="C3" s="36" t="s">
        <v>2</v>
      </c>
      <c r="D3" s="35" t="s">
        <v>3</v>
      </c>
      <c r="E3" s="35" t="s">
        <v>4</v>
      </c>
      <c r="F3" s="36" t="s">
        <v>5</v>
      </c>
      <c r="G3" s="37" t="s">
        <v>6</v>
      </c>
      <c r="H3" s="37" t="s">
        <v>531</v>
      </c>
      <c r="I3" s="38" t="s">
        <v>495</v>
      </c>
      <c r="J3" s="39" t="s">
        <v>567</v>
      </c>
      <c r="K3" s="36" t="s">
        <v>7</v>
      </c>
      <c r="L3" s="36" t="s">
        <v>8</v>
      </c>
      <c r="M3" s="24" t="s">
        <v>9</v>
      </c>
      <c r="N3" s="24" t="s">
        <v>10</v>
      </c>
      <c r="O3" s="24" t="s">
        <v>11</v>
      </c>
      <c r="P3" s="24" t="s">
        <v>12</v>
      </c>
      <c r="Q3" s="24" t="s">
        <v>13</v>
      </c>
      <c r="R3" s="40" t="s">
        <v>14</v>
      </c>
      <c r="S3" s="40" t="s">
        <v>15</v>
      </c>
      <c r="T3" s="40" t="s">
        <v>16</v>
      </c>
      <c r="U3" s="41" t="s">
        <v>589</v>
      </c>
      <c r="V3" s="42" t="s">
        <v>561</v>
      </c>
      <c r="W3" s="42" t="s">
        <v>543</v>
      </c>
      <c r="X3" s="42" t="s">
        <v>545</v>
      </c>
      <c r="Y3" s="42" t="s">
        <v>542</v>
      </c>
      <c r="Z3" s="42" t="s">
        <v>562</v>
      </c>
      <c r="AA3" s="42" t="s">
        <v>545</v>
      </c>
    </row>
    <row r="4" spans="1:27" x14ac:dyDescent="0.45">
      <c r="A4" s="21" t="s">
        <v>132</v>
      </c>
      <c r="B4" s="21">
        <v>11091</v>
      </c>
      <c r="C4" s="21" t="s">
        <v>133</v>
      </c>
      <c r="D4" s="21" t="s">
        <v>134</v>
      </c>
      <c r="E4" s="43">
        <v>0</v>
      </c>
      <c r="F4" s="44">
        <v>8000000</v>
      </c>
      <c r="G4" s="44">
        <v>114.53333333333333</v>
      </c>
      <c r="H4" s="44" t="s">
        <v>532</v>
      </c>
      <c r="I4" s="44">
        <v>998140</v>
      </c>
      <c r="J4" s="44">
        <v>1298187</v>
      </c>
      <c r="K4" s="44">
        <v>1048997</v>
      </c>
      <c r="L4" s="44">
        <v>1237551</v>
      </c>
      <c r="M4" s="44">
        <v>10</v>
      </c>
      <c r="N4" s="44">
        <v>82</v>
      </c>
      <c r="O4" s="44">
        <v>35</v>
      </c>
      <c r="P4" s="44">
        <v>18</v>
      </c>
      <c r="Q4" s="44">
        <v>45</v>
      </c>
      <c r="R4" s="21">
        <v>0.82</v>
      </c>
      <c r="S4" s="21">
        <v>145.1</v>
      </c>
      <c r="T4" s="21">
        <v>29.84</v>
      </c>
      <c r="U4" s="45">
        <v>93.12736004528692</v>
      </c>
      <c r="V4" s="45">
        <v>1127893.5890560001</v>
      </c>
      <c r="W4" s="45">
        <v>1342675.1000020001</v>
      </c>
      <c r="X4" s="46">
        <f t="shared" ref="X4:X35" si="0">V4-W4</f>
        <v>-214781.51094599999</v>
      </c>
      <c r="Y4" s="45">
        <v>48956.715415999999</v>
      </c>
      <c r="Z4" s="45">
        <v>83607.890782999995</v>
      </c>
      <c r="AA4" s="46">
        <f t="shared" ref="AA4:AA35" si="1">Y4-Z4</f>
        <v>-34651.175366999996</v>
      </c>
    </row>
    <row r="5" spans="1:27" x14ac:dyDescent="0.45">
      <c r="A5" s="21" t="s">
        <v>211</v>
      </c>
      <c r="B5" s="21">
        <v>11281</v>
      </c>
      <c r="C5" s="21" t="s">
        <v>212</v>
      </c>
      <c r="D5" s="21" t="s">
        <v>134</v>
      </c>
      <c r="E5" s="43">
        <v>0</v>
      </c>
      <c r="F5" s="44">
        <v>5000000</v>
      </c>
      <c r="G5" s="44">
        <v>90.63333333333334</v>
      </c>
      <c r="H5" s="44" t="s">
        <v>532</v>
      </c>
      <c r="I5" s="44">
        <v>2225598</v>
      </c>
      <c r="J5" s="44">
        <v>2128755</v>
      </c>
      <c r="K5" s="44">
        <v>3737460</v>
      </c>
      <c r="L5" s="44">
        <v>569573</v>
      </c>
      <c r="M5" s="44">
        <v>11</v>
      </c>
      <c r="N5" s="44">
        <v>100</v>
      </c>
      <c r="O5" s="44">
        <v>0</v>
      </c>
      <c r="P5" s="44">
        <v>0</v>
      </c>
      <c r="Q5" s="44">
        <v>11</v>
      </c>
      <c r="R5" s="21">
        <v>0.59</v>
      </c>
      <c r="S5" s="21">
        <v>-21.61</v>
      </c>
      <c r="T5" s="21">
        <v>-46.25</v>
      </c>
      <c r="U5" s="45">
        <v>93.850087720044186</v>
      </c>
      <c r="V5" s="45">
        <v>3187238.3832359998</v>
      </c>
      <c r="W5" s="45">
        <v>1711317.4772900001</v>
      </c>
      <c r="X5" s="46">
        <f t="shared" si="0"/>
        <v>1475920.9059459998</v>
      </c>
      <c r="Y5" s="45">
        <v>26659.736947000001</v>
      </c>
      <c r="Z5" s="45">
        <v>28596.250294000001</v>
      </c>
      <c r="AA5" s="46">
        <f t="shared" si="1"/>
        <v>-1936.5133470000001</v>
      </c>
    </row>
    <row r="6" spans="1:27" x14ac:dyDescent="0.45">
      <c r="A6" s="21" t="s">
        <v>213</v>
      </c>
      <c r="B6" s="21">
        <v>11287</v>
      </c>
      <c r="C6" s="21" t="s">
        <v>214</v>
      </c>
      <c r="D6" s="21" t="s">
        <v>134</v>
      </c>
      <c r="E6" s="43">
        <v>0</v>
      </c>
      <c r="F6" s="44">
        <v>50000000</v>
      </c>
      <c r="G6" s="44">
        <v>89.966666666666669</v>
      </c>
      <c r="H6" s="44" t="s">
        <v>532</v>
      </c>
      <c r="I6" s="44">
        <v>9583836</v>
      </c>
      <c r="J6" s="44">
        <v>10397835</v>
      </c>
      <c r="K6" s="44">
        <v>10448146</v>
      </c>
      <c r="L6" s="44">
        <v>995184</v>
      </c>
      <c r="M6" s="44">
        <v>22</v>
      </c>
      <c r="N6" s="44">
        <v>100</v>
      </c>
      <c r="O6" s="44">
        <v>0</v>
      </c>
      <c r="P6" s="44">
        <v>0</v>
      </c>
      <c r="Q6" s="44">
        <v>22</v>
      </c>
      <c r="R6" s="21">
        <v>6.13</v>
      </c>
      <c r="S6" s="21">
        <v>6.72</v>
      </c>
      <c r="T6" s="21">
        <v>-12.29</v>
      </c>
      <c r="U6" s="45">
        <v>95.760051573263524</v>
      </c>
      <c r="V6" s="45">
        <v>8176901.7478120001</v>
      </c>
      <c r="W6" s="45">
        <v>4299657.0786840003</v>
      </c>
      <c r="X6" s="46">
        <f t="shared" si="0"/>
        <v>3877244.6691279998</v>
      </c>
      <c r="Y6" s="45">
        <v>173917.559369</v>
      </c>
      <c r="Z6" s="45">
        <v>11402.185234</v>
      </c>
      <c r="AA6" s="46">
        <f t="shared" si="1"/>
        <v>162515.37413499999</v>
      </c>
    </row>
    <row r="7" spans="1:27" x14ac:dyDescent="0.45">
      <c r="A7" s="21" t="s">
        <v>215</v>
      </c>
      <c r="B7" s="21">
        <v>11286</v>
      </c>
      <c r="C7" s="21" t="s">
        <v>216</v>
      </c>
      <c r="D7" s="21" t="s">
        <v>134</v>
      </c>
      <c r="E7" s="43">
        <v>0</v>
      </c>
      <c r="F7" s="44">
        <v>80000000</v>
      </c>
      <c r="G7" s="44">
        <v>89.833333333333329</v>
      </c>
      <c r="H7" s="44" t="s">
        <v>532</v>
      </c>
      <c r="I7" s="44">
        <v>30648114</v>
      </c>
      <c r="J7" s="44">
        <v>44270616</v>
      </c>
      <c r="K7" s="44">
        <v>43819494</v>
      </c>
      <c r="L7" s="44">
        <v>1010294</v>
      </c>
      <c r="M7" s="44">
        <v>86</v>
      </c>
      <c r="N7" s="44">
        <v>100</v>
      </c>
      <c r="O7" s="44">
        <v>0</v>
      </c>
      <c r="P7" s="44">
        <v>0</v>
      </c>
      <c r="Q7" s="44">
        <v>86</v>
      </c>
      <c r="R7" s="21">
        <v>0.37</v>
      </c>
      <c r="S7" s="21">
        <v>-7.64</v>
      </c>
      <c r="T7" s="21">
        <v>-24.44</v>
      </c>
      <c r="U7" s="45">
        <v>96.725742096700017</v>
      </c>
      <c r="V7" s="45">
        <v>48335138.747768998</v>
      </c>
      <c r="W7" s="45">
        <v>18931011.307057001</v>
      </c>
      <c r="X7" s="46">
        <f t="shared" si="0"/>
        <v>29404127.440711997</v>
      </c>
      <c r="Y7" s="45">
        <v>875535.74540699995</v>
      </c>
      <c r="Z7" s="45">
        <v>579735.65574700001</v>
      </c>
      <c r="AA7" s="46">
        <f t="shared" si="1"/>
        <v>295800.08965999994</v>
      </c>
    </row>
    <row r="8" spans="1:27" x14ac:dyDescent="0.45">
      <c r="A8" s="21" t="s">
        <v>221</v>
      </c>
      <c r="B8" s="21">
        <v>11295</v>
      </c>
      <c r="C8" s="21" t="s">
        <v>222</v>
      </c>
      <c r="D8" s="21" t="s">
        <v>134</v>
      </c>
      <c r="E8" s="43">
        <v>0</v>
      </c>
      <c r="F8" s="44">
        <v>5000000</v>
      </c>
      <c r="G8" s="44">
        <v>88.733333333333334</v>
      </c>
      <c r="H8" s="44" t="s">
        <v>532</v>
      </c>
      <c r="I8" s="44">
        <v>14321951</v>
      </c>
      <c r="J8" s="44">
        <v>10701671</v>
      </c>
      <c r="K8" s="44">
        <v>1428171</v>
      </c>
      <c r="L8" s="44">
        <v>7493270</v>
      </c>
      <c r="M8" s="44">
        <v>2</v>
      </c>
      <c r="N8" s="44">
        <v>100</v>
      </c>
      <c r="O8" s="44">
        <v>0</v>
      </c>
      <c r="P8" s="44">
        <v>0</v>
      </c>
      <c r="Q8" s="44">
        <v>2</v>
      </c>
      <c r="R8" s="21">
        <v>9.34</v>
      </c>
      <c r="S8" s="21">
        <v>9.5500000000000007</v>
      </c>
      <c r="T8" s="21">
        <v>-22.95</v>
      </c>
      <c r="U8" s="45">
        <v>100.01574879061121</v>
      </c>
      <c r="V8" s="45">
        <v>68402.983439999996</v>
      </c>
      <c r="W8" s="45">
        <v>280782.65254500002</v>
      </c>
      <c r="X8" s="46">
        <f t="shared" si="0"/>
        <v>-212379.66910500004</v>
      </c>
      <c r="Y8" s="45">
        <v>14031.198764000001</v>
      </c>
      <c r="Z8" s="45">
        <v>46644.181161</v>
      </c>
      <c r="AA8" s="46">
        <f t="shared" si="1"/>
        <v>-32612.982397</v>
      </c>
    </row>
    <row r="9" spans="1:27" x14ac:dyDescent="0.45">
      <c r="A9" s="21" t="s">
        <v>229</v>
      </c>
      <c r="B9" s="21">
        <v>11306</v>
      </c>
      <c r="C9" s="21" t="s">
        <v>230</v>
      </c>
      <c r="D9" s="21" t="s">
        <v>134</v>
      </c>
      <c r="E9" s="43">
        <v>0</v>
      </c>
      <c r="F9" s="44">
        <v>2000000</v>
      </c>
      <c r="G9" s="44">
        <v>86.066666666666663</v>
      </c>
      <c r="H9" s="44" t="s">
        <v>532</v>
      </c>
      <c r="I9" s="44">
        <v>272894</v>
      </c>
      <c r="J9" s="44">
        <v>502531</v>
      </c>
      <c r="K9" s="44">
        <v>532227</v>
      </c>
      <c r="L9" s="44">
        <v>944205</v>
      </c>
      <c r="M9" s="44">
        <v>12</v>
      </c>
      <c r="N9" s="44">
        <v>92</v>
      </c>
      <c r="O9" s="44">
        <v>1</v>
      </c>
      <c r="P9" s="44">
        <v>8</v>
      </c>
      <c r="Q9" s="44">
        <v>13</v>
      </c>
      <c r="R9" s="21">
        <v>-4.93</v>
      </c>
      <c r="S9" s="21">
        <v>-7.44</v>
      </c>
      <c r="T9" s="21">
        <v>-17.350000000000001</v>
      </c>
      <c r="U9" s="45">
        <v>49.739304105760546</v>
      </c>
      <c r="V9" s="45">
        <v>1929777.6703000001</v>
      </c>
      <c r="W9" s="45">
        <v>1540116.59445</v>
      </c>
      <c r="X9" s="46">
        <f t="shared" si="0"/>
        <v>389661.07585000014</v>
      </c>
      <c r="Y9" s="45">
        <v>75329.011895999996</v>
      </c>
      <c r="Z9" s="45">
        <v>55933.172340999998</v>
      </c>
      <c r="AA9" s="46">
        <f t="shared" si="1"/>
        <v>19395.839554999999</v>
      </c>
    </row>
    <row r="10" spans="1:27" x14ac:dyDescent="0.45">
      <c r="A10" s="21" t="s">
        <v>235</v>
      </c>
      <c r="B10" s="21">
        <v>11318</v>
      </c>
      <c r="C10" s="21" t="s">
        <v>236</v>
      </c>
      <c r="D10" s="21" t="s">
        <v>134</v>
      </c>
      <c r="E10" s="43">
        <v>0</v>
      </c>
      <c r="F10" s="44">
        <v>500000</v>
      </c>
      <c r="G10" s="44">
        <v>84.466666666666669</v>
      </c>
      <c r="H10" s="44" t="s">
        <v>532</v>
      </c>
      <c r="I10" s="44">
        <v>1486848</v>
      </c>
      <c r="J10" s="44">
        <v>1197474</v>
      </c>
      <c r="K10" s="44">
        <v>355435</v>
      </c>
      <c r="L10" s="44">
        <v>3369038</v>
      </c>
      <c r="M10" s="44">
        <v>16</v>
      </c>
      <c r="N10" s="44">
        <v>100</v>
      </c>
      <c r="O10" s="44">
        <v>0</v>
      </c>
      <c r="P10" s="44">
        <v>0</v>
      </c>
      <c r="Q10" s="44">
        <v>16</v>
      </c>
      <c r="R10" s="21">
        <v>-15.22</v>
      </c>
      <c r="S10" s="21">
        <v>-21.14</v>
      </c>
      <c r="T10" s="21">
        <v>-38.86</v>
      </c>
      <c r="U10" s="45">
        <v>82.759616051591721</v>
      </c>
      <c r="V10" s="45">
        <v>2312981.707351</v>
      </c>
      <c r="W10" s="45">
        <v>1176664.8068270001</v>
      </c>
      <c r="X10" s="46">
        <f t="shared" si="0"/>
        <v>1136316.9005239999</v>
      </c>
      <c r="Y10" s="45">
        <v>60602.869365999999</v>
      </c>
      <c r="Z10" s="45">
        <v>27870.166653</v>
      </c>
      <c r="AA10" s="46">
        <f t="shared" si="1"/>
        <v>32732.702712999999</v>
      </c>
    </row>
    <row r="11" spans="1:27" x14ac:dyDescent="0.45">
      <c r="A11" s="21" t="s">
        <v>239</v>
      </c>
      <c r="B11" s="21">
        <v>11316</v>
      </c>
      <c r="C11" s="21" t="s">
        <v>240</v>
      </c>
      <c r="D11" s="21" t="s">
        <v>134</v>
      </c>
      <c r="E11" s="43">
        <v>0</v>
      </c>
      <c r="F11" s="44">
        <v>600000</v>
      </c>
      <c r="G11" s="44">
        <v>83.7</v>
      </c>
      <c r="H11" s="44" t="s">
        <v>532</v>
      </c>
      <c r="I11" s="44">
        <v>1565181</v>
      </c>
      <c r="J11" s="44">
        <v>836699</v>
      </c>
      <c r="K11" s="44">
        <v>283890</v>
      </c>
      <c r="L11" s="44">
        <v>2947263</v>
      </c>
      <c r="M11" s="44">
        <v>9</v>
      </c>
      <c r="N11" s="44">
        <v>100</v>
      </c>
      <c r="O11" s="44">
        <v>46</v>
      </c>
      <c r="P11" s="44">
        <v>0</v>
      </c>
      <c r="Q11" s="44">
        <v>55</v>
      </c>
      <c r="R11" s="21">
        <v>-5.91</v>
      </c>
      <c r="S11" s="21">
        <v>-15.07</v>
      </c>
      <c r="T11" s="21">
        <v>-27.57</v>
      </c>
      <c r="U11" s="45">
        <v>68.495674887285901</v>
      </c>
      <c r="V11" s="45">
        <v>1126660.81773</v>
      </c>
      <c r="W11" s="45">
        <v>1788828.837757</v>
      </c>
      <c r="X11" s="46">
        <f t="shared" si="0"/>
        <v>-662168.02002699999</v>
      </c>
      <c r="Y11" s="45">
        <v>8299.9162799999995</v>
      </c>
      <c r="Z11" s="45">
        <v>136782.68078</v>
      </c>
      <c r="AA11" s="46">
        <f t="shared" si="1"/>
        <v>-128482.76449999999</v>
      </c>
    </row>
    <row r="12" spans="1:27" x14ac:dyDescent="0.45">
      <c r="A12" s="21" t="s">
        <v>247</v>
      </c>
      <c r="B12" s="21">
        <v>11324</v>
      </c>
      <c r="C12" s="21" t="s">
        <v>248</v>
      </c>
      <c r="D12" s="21" t="s">
        <v>134</v>
      </c>
      <c r="E12" s="43">
        <v>0</v>
      </c>
      <c r="F12" s="44">
        <v>1000000</v>
      </c>
      <c r="G12" s="44">
        <v>82.333333333333329</v>
      </c>
      <c r="H12" s="44" t="s">
        <v>532</v>
      </c>
      <c r="I12" s="44">
        <v>1854687</v>
      </c>
      <c r="J12" s="44">
        <v>4416124</v>
      </c>
      <c r="K12" s="44">
        <v>812913</v>
      </c>
      <c r="L12" s="44">
        <v>5432469</v>
      </c>
      <c r="M12" s="44">
        <v>5</v>
      </c>
      <c r="N12" s="44">
        <v>100</v>
      </c>
      <c r="O12" s="44">
        <v>0</v>
      </c>
      <c r="P12" s="44">
        <v>0</v>
      </c>
      <c r="Q12" s="44">
        <v>5</v>
      </c>
      <c r="R12" s="21">
        <v>-6.26</v>
      </c>
      <c r="S12" s="21">
        <v>-20.13</v>
      </c>
      <c r="T12" s="21">
        <v>-7.35</v>
      </c>
      <c r="U12" s="45">
        <v>97.788084063179383</v>
      </c>
      <c r="V12" s="45">
        <v>7388471.723855</v>
      </c>
      <c r="W12" s="45">
        <v>3468585.1913930001</v>
      </c>
      <c r="X12" s="46">
        <f t="shared" si="0"/>
        <v>3919886.5324619999</v>
      </c>
      <c r="Y12" s="45">
        <v>493183.84742599999</v>
      </c>
      <c r="Z12" s="45">
        <v>385098.98830099998</v>
      </c>
      <c r="AA12" s="46">
        <f t="shared" si="1"/>
        <v>108084.85912500002</v>
      </c>
    </row>
    <row r="13" spans="1:27" x14ac:dyDescent="0.45">
      <c r="A13" s="21" t="s">
        <v>249</v>
      </c>
      <c r="B13" s="21">
        <v>11329</v>
      </c>
      <c r="C13" s="21" t="s">
        <v>250</v>
      </c>
      <c r="D13" s="21" t="s">
        <v>134</v>
      </c>
      <c r="E13" s="43">
        <v>0</v>
      </c>
      <c r="F13" s="44">
        <v>60000000</v>
      </c>
      <c r="G13" s="44">
        <v>82.1</v>
      </c>
      <c r="H13" s="44" t="s">
        <v>532</v>
      </c>
      <c r="I13" s="44">
        <v>643692</v>
      </c>
      <c r="J13" s="44">
        <v>728433</v>
      </c>
      <c r="K13" s="44">
        <v>242507</v>
      </c>
      <c r="L13" s="44">
        <v>3003761</v>
      </c>
      <c r="M13" s="44">
        <v>7</v>
      </c>
      <c r="N13" s="44">
        <v>100</v>
      </c>
      <c r="O13" s="44">
        <v>0</v>
      </c>
      <c r="P13" s="44">
        <v>0</v>
      </c>
      <c r="Q13" s="44">
        <v>7</v>
      </c>
      <c r="R13" s="21">
        <v>-4.72</v>
      </c>
      <c r="S13" s="21">
        <v>-4.95</v>
      </c>
      <c r="T13" s="21">
        <v>-21.62</v>
      </c>
      <c r="U13" s="45">
        <v>83.092418886896482</v>
      </c>
      <c r="V13" s="45">
        <v>1000048.411798</v>
      </c>
      <c r="W13" s="45">
        <v>912201.70353199996</v>
      </c>
      <c r="X13" s="46">
        <f t="shared" si="0"/>
        <v>87846.708266000031</v>
      </c>
      <c r="Y13" s="45">
        <v>122870.26192</v>
      </c>
      <c r="Z13" s="45">
        <v>12258.881600000001</v>
      </c>
      <c r="AA13" s="46">
        <f t="shared" si="1"/>
        <v>110611.38032</v>
      </c>
    </row>
    <row r="14" spans="1:27" x14ac:dyDescent="0.45">
      <c r="A14" s="21" t="s">
        <v>257</v>
      </c>
      <c r="B14" s="21">
        <v>11339</v>
      </c>
      <c r="C14" s="21" t="s">
        <v>258</v>
      </c>
      <c r="D14" s="21" t="s">
        <v>134</v>
      </c>
      <c r="E14" s="43">
        <v>0</v>
      </c>
      <c r="F14" s="44">
        <v>20000000</v>
      </c>
      <c r="G14" s="44">
        <v>81.099999999999994</v>
      </c>
      <c r="H14" s="44" t="s">
        <v>532</v>
      </c>
      <c r="I14" s="44">
        <v>5694801</v>
      </c>
      <c r="J14" s="44">
        <v>19052511</v>
      </c>
      <c r="K14" s="44">
        <v>16381345</v>
      </c>
      <c r="L14" s="44">
        <v>1163061</v>
      </c>
      <c r="M14" s="44">
        <v>14</v>
      </c>
      <c r="N14" s="44">
        <v>100</v>
      </c>
      <c r="O14" s="44">
        <v>1</v>
      </c>
      <c r="P14" s="44">
        <v>0</v>
      </c>
      <c r="Q14" s="44">
        <v>15</v>
      </c>
      <c r="R14" s="21">
        <v>-2.81</v>
      </c>
      <c r="S14" s="21">
        <v>-3.29</v>
      </c>
      <c r="T14" s="21">
        <v>-24.2</v>
      </c>
      <c r="U14" s="45">
        <v>97.641278210854054</v>
      </c>
      <c r="V14" s="45">
        <v>16989368.305234998</v>
      </c>
      <c r="W14" s="45">
        <v>1975049.13809</v>
      </c>
      <c r="X14" s="46">
        <f t="shared" si="0"/>
        <v>15014319.167144999</v>
      </c>
      <c r="Y14" s="45">
        <v>648353.19842899998</v>
      </c>
      <c r="Z14" s="45">
        <v>35808.440970000003</v>
      </c>
      <c r="AA14" s="46">
        <f t="shared" si="1"/>
        <v>612544.75745899999</v>
      </c>
    </row>
    <row r="15" spans="1:27" x14ac:dyDescent="0.45">
      <c r="A15" s="21" t="s">
        <v>261</v>
      </c>
      <c r="B15" s="21">
        <v>11346</v>
      </c>
      <c r="C15" s="21" t="s">
        <v>262</v>
      </c>
      <c r="D15" s="21" t="s">
        <v>134</v>
      </c>
      <c r="E15" s="43">
        <v>0</v>
      </c>
      <c r="F15" s="44">
        <v>2000000</v>
      </c>
      <c r="G15" s="44">
        <v>80.166666666666671</v>
      </c>
      <c r="H15" s="44" t="s">
        <v>532</v>
      </c>
      <c r="I15" s="44">
        <v>4052964</v>
      </c>
      <c r="J15" s="44">
        <v>8997596</v>
      </c>
      <c r="K15" s="44">
        <v>941825</v>
      </c>
      <c r="L15" s="44">
        <v>9553363</v>
      </c>
      <c r="M15" s="44">
        <v>6</v>
      </c>
      <c r="N15" s="44">
        <v>100</v>
      </c>
      <c r="O15" s="44">
        <v>0</v>
      </c>
      <c r="P15" s="44">
        <v>0</v>
      </c>
      <c r="Q15" s="44">
        <v>6</v>
      </c>
      <c r="R15" s="21">
        <v>0.48</v>
      </c>
      <c r="S15" s="21">
        <v>-5.86</v>
      </c>
      <c r="T15" s="21">
        <v>-8.84</v>
      </c>
      <c r="U15" s="45">
        <v>92.431310861428329</v>
      </c>
      <c r="V15" s="45">
        <v>12672810.468682</v>
      </c>
      <c r="W15" s="45">
        <v>6287406.5029889997</v>
      </c>
      <c r="X15" s="46">
        <f t="shared" si="0"/>
        <v>6385403.9656930007</v>
      </c>
      <c r="Y15" s="45">
        <v>713656.04672999994</v>
      </c>
      <c r="Z15" s="45">
        <v>67351.004090000002</v>
      </c>
      <c r="AA15" s="46">
        <f t="shared" si="1"/>
        <v>646305.04263999988</v>
      </c>
    </row>
    <row r="16" spans="1:27" x14ac:dyDescent="0.45">
      <c r="A16" s="21" t="s">
        <v>265</v>
      </c>
      <c r="B16" s="21">
        <v>11365</v>
      </c>
      <c r="C16" s="21" t="s">
        <v>266</v>
      </c>
      <c r="D16" s="21" t="s">
        <v>134</v>
      </c>
      <c r="E16" s="43">
        <v>0</v>
      </c>
      <c r="F16" s="44">
        <v>1500000</v>
      </c>
      <c r="G16" s="44">
        <v>79.233333333333334</v>
      </c>
      <c r="H16" s="44" t="s">
        <v>532</v>
      </c>
      <c r="I16" s="44">
        <v>1787967</v>
      </c>
      <c r="J16" s="44">
        <v>1311949</v>
      </c>
      <c r="K16" s="44">
        <v>283516</v>
      </c>
      <c r="L16" s="44">
        <v>4627423</v>
      </c>
      <c r="M16" s="44">
        <v>2</v>
      </c>
      <c r="N16" s="44">
        <v>100</v>
      </c>
      <c r="O16" s="44">
        <v>0</v>
      </c>
      <c r="P16" s="44">
        <v>0</v>
      </c>
      <c r="Q16" s="44">
        <v>2</v>
      </c>
      <c r="R16" s="21">
        <v>-0.11</v>
      </c>
      <c r="S16" s="21">
        <v>10.28</v>
      </c>
      <c r="T16" s="21">
        <v>-29.98</v>
      </c>
      <c r="U16" s="45">
        <v>96.639573331946963</v>
      </c>
      <c r="V16" s="45">
        <v>876995.44381700002</v>
      </c>
      <c r="W16" s="45">
        <v>477745.008371</v>
      </c>
      <c r="X16" s="46">
        <f t="shared" si="0"/>
        <v>399250.43544600002</v>
      </c>
      <c r="Y16" s="45">
        <v>0</v>
      </c>
      <c r="Z16" s="45">
        <v>0</v>
      </c>
      <c r="AA16" s="46">
        <f t="shared" si="1"/>
        <v>0</v>
      </c>
    </row>
    <row r="17" spans="1:27" x14ac:dyDescent="0.45">
      <c r="A17" s="21" t="s">
        <v>269</v>
      </c>
      <c r="B17" s="21">
        <v>11364</v>
      </c>
      <c r="C17" s="21" t="s">
        <v>268</v>
      </c>
      <c r="D17" s="21" t="s">
        <v>134</v>
      </c>
      <c r="E17" s="43">
        <v>0</v>
      </c>
      <c r="F17" s="44">
        <v>20000000</v>
      </c>
      <c r="G17" s="44">
        <v>79.099999999999994</v>
      </c>
      <c r="H17" s="44" t="s">
        <v>532</v>
      </c>
      <c r="I17" s="44">
        <v>81162333</v>
      </c>
      <c r="J17" s="44">
        <v>73018431</v>
      </c>
      <c r="K17" s="44">
        <v>9550450</v>
      </c>
      <c r="L17" s="44">
        <v>7645548</v>
      </c>
      <c r="M17" s="44">
        <v>2</v>
      </c>
      <c r="N17" s="44">
        <v>100</v>
      </c>
      <c r="O17" s="44">
        <v>0</v>
      </c>
      <c r="P17" s="44">
        <v>0</v>
      </c>
      <c r="Q17" s="44">
        <v>2</v>
      </c>
      <c r="R17" s="21">
        <v>6.39</v>
      </c>
      <c r="S17" s="21">
        <v>-2.4</v>
      </c>
      <c r="T17" s="21">
        <v>-37.69</v>
      </c>
      <c r="U17" s="45">
        <v>99.840600993998294</v>
      </c>
      <c r="V17" s="45">
        <v>32701022.636071</v>
      </c>
      <c r="W17" s="45">
        <v>1629175.5504330001</v>
      </c>
      <c r="X17" s="46">
        <f t="shared" si="0"/>
        <v>31071847.085638002</v>
      </c>
      <c r="Y17" s="45">
        <v>609430.45571300003</v>
      </c>
      <c r="Z17" s="45">
        <v>44460</v>
      </c>
      <c r="AA17" s="46">
        <f t="shared" si="1"/>
        <v>564970.45571300003</v>
      </c>
    </row>
    <row r="18" spans="1:27" x14ac:dyDescent="0.45">
      <c r="A18" s="21" t="s">
        <v>267</v>
      </c>
      <c r="B18" s="21">
        <v>11359</v>
      </c>
      <c r="C18" s="21" t="s">
        <v>268</v>
      </c>
      <c r="D18" s="21" t="s">
        <v>134</v>
      </c>
      <c r="E18" s="43">
        <v>0</v>
      </c>
      <c r="F18" s="44">
        <v>1344000</v>
      </c>
      <c r="G18" s="44">
        <v>79.099999999999994</v>
      </c>
      <c r="H18" s="44" t="s">
        <v>532</v>
      </c>
      <c r="I18" s="44">
        <v>2878131</v>
      </c>
      <c r="J18" s="44">
        <v>2233621</v>
      </c>
      <c r="K18" s="44">
        <v>1006428</v>
      </c>
      <c r="L18" s="44">
        <v>2219361</v>
      </c>
      <c r="M18" s="44">
        <v>9</v>
      </c>
      <c r="N18" s="44">
        <v>100</v>
      </c>
      <c r="O18" s="44">
        <v>0</v>
      </c>
      <c r="P18" s="44">
        <v>0</v>
      </c>
      <c r="Q18" s="44">
        <v>0</v>
      </c>
      <c r="R18" s="21">
        <v>2.23</v>
      </c>
      <c r="S18" s="21">
        <v>-1.62</v>
      </c>
      <c r="T18" s="21">
        <v>-39.76</v>
      </c>
      <c r="U18" s="45">
        <v>90.64282358381962</v>
      </c>
      <c r="V18" s="45">
        <v>1279058.8261210001</v>
      </c>
      <c r="W18" s="45">
        <v>918179.74086400005</v>
      </c>
      <c r="X18" s="46">
        <f t="shared" si="0"/>
        <v>360879.08525700006</v>
      </c>
      <c r="Y18" s="45">
        <v>132571.913658</v>
      </c>
      <c r="Z18" s="45">
        <v>9741.2191189999994</v>
      </c>
      <c r="AA18" s="46">
        <f t="shared" si="1"/>
        <v>122830.694539</v>
      </c>
    </row>
    <row r="19" spans="1:27" x14ac:dyDescent="0.45">
      <c r="A19" s="21" t="s">
        <v>281</v>
      </c>
      <c r="B19" s="21">
        <v>11386</v>
      </c>
      <c r="C19" s="21" t="s">
        <v>282</v>
      </c>
      <c r="D19" s="21" t="s">
        <v>134</v>
      </c>
      <c r="E19" s="43">
        <v>0</v>
      </c>
      <c r="F19" s="44">
        <v>1000000</v>
      </c>
      <c r="G19" s="44">
        <v>76</v>
      </c>
      <c r="H19" s="44" t="s">
        <v>532</v>
      </c>
      <c r="I19" s="44">
        <v>1055952</v>
      </c>
      <c r="J19" s="44">
        <v>867947</v>
      </c>
      <c r="K19" s="44">
        <v>974514</v>
      </c>
      <c r="L19" s="44">
        <v>890646</v>
      </c>
      <c r="M19" s="44">
        <v>4</v>
      </c>
      <c r="N19" s="44">
        <v>100</v>
      </c>
      <c r="O19" s="44">
        <v>0</v>
      </c>
      <c r="P19" s="44">
        <v>0</v>
      </c>
      <c r="Q19" s="44">
        <v>4</v>
      </c>
      <c r="R19" s="21">
        <v>-2.59</v>
      </c>
      <c r="S19" s="21">
        <v>-7.34</v>
      </c>
      <c r="T19" s="21">
        <v>-20.49</v>
      </c>
      <c r="U19" s="45">
        <v>14.010241759367682</v>
      </c>
      <c r="V19" s="45">
        <v>344437.39583400002</v>
      </c>
      <c r="W19" s="45">
        <v>211433.55302699999</v>
      </c>
      <c r="X19" s="46">
        <f t="shared" si="0"/>
        <v>133003.84280700004</v>
      </c>
      <c r="Y19" s="45">
        <v>0</v>
      </c>
      <c r="Z19" s="45">
        <v>4348.5</v>
      </c>
      <c r="AA19" s="46">
        <f t="shared" si="1"/>
        <v>-4348.5</v>
      </c>
    </row>
    <row r="20" spans="1:27" x14ac:dyDescent="0.45">
      <c r="A20" s="21" t="s">
        <v>295</v>
      </c>
      <c r="B20" s="21">
        <v>11407</v>
      </c>
      <c r="C20" s="21" t="s">
        <v>296</v>
      </c>
      <c r="D20" s="21" t="s">
        <v>134</v>
      </c>
      <c r="E20" s="43">
        <v>0</v>
      </c>
      <c r="F20" s="44">
        <v>2500000</v>
      </c>
      <c r="G20" s="44">
        <v>72.5</v>
      </c>
      <c r="H20" s="44" t="s">
        <v>532</v>
      </c>
      <c r="I20" s="44">
        <v>1316528</v>
      </c>
      <c r="J20" s="44">
        <v>1323145</v>
      </c>
      <c r="K20" s="44">
        <v>1106074</v>
      </c>
      <c r="L20" s="44">
        <v>1196254</v>
      </c>
      <c r="M20" s="44">
        <v>13</v>
      </c>
      <c r="N20" s="44">
        <v>95</v>
      </c>
      <c r="O20" s="44">
        <v>1</v>
      </c>
      <c r="P20" s="44">
        <v>5</v>
      </c>
      <c r="Q20" s="44">
        <v>14</v>
      </c>
      <c r="R20" s="21">
        <v>-4.33</v>
      </c>
      <c r="S20" s="21">
        <v>3.61</v>
      </c>
      <c r="T20" s="21">
        <v>-2.74</v>
      </c>
      <c r="U20" s="45">
        <v>73.316373179816736</v>
      </c>
      <c r="V20" s="45">
        <v>2336915.2423660001</v>
      </c>
      <c r="W20" s="45">
        <v>2029562.6860110001</v>
      </c>
      <c r="X20" s="46">
        <f t="shared" si="0"/>
        <v>307352.55635500001</v>
      </c>
      <c r="Y20" s="45">
        <v>133554.11701700001</v>
      </c>
      <c r="Z20" s="45">
        <v>60922.024797999999</v>
      </c>
      <c r="AA20" s="46">
        <f t="shared" si="1"/>
        <v>72632.092219000013</v>
      </c>
    </row>
    <row r="21" spans="1:27" x14ac:dyDescent="0.45">
      <c r="A21" s="21" t="s">
        <v>297</v>
      </c>
      <c r="B21" s="21">
        <v>11410</v>
      </c>
      <c r="C21" s="21" t="s">
        <v>296</v>
      </c>
      <c r="D21" s="21" t="s">
        <v>134</v>
      </c>
      <c r="E21" s="43">
        <v>0</v>
      </c>
      <c r="F21" s="44">
        <v>20000000</v>
      </c>
      <c r="G21" s="44">
        <v>72.5</v>
      </c>
      <c r="H21" s="44" t="s">
        <v>532</v>
      </c>
      <c r="I21" s="44">
        <v>40100971</v>
      </c>
      <c r="J21" s="44">
        <v>44574668</v>
      </c>
      <c r="K21" s="44">
        <v>12664930</v>
      </c>
      <c r="L21" s="44">
        <v>3565525</v>
      </c>
      <c r="M21" s="44">
        <v>7</v>
      </c>
      <c r="N21" s="44">
        <v>100</v>
      </c>
      <c r="O21" s="44">
        <v>0</v>
      </c>
      <c r="P21" s="44">
        <v>0</v>
      </c>
      <c r="Q21" s="44">
        <v>0</v>
      </c>
      <c r="R21" s="21">
        <v>6.59</v>
      </c>
      <c r="S21" s="21">
        <v>-4.37</v>
      </c>
      <c r="T21" s="21">
        <v>-25.61</v>
      </c>
      <c r="U21" s="45">
        <v>96.853738038413098</v>
      </c>
      <c r="V21" s="45">
        <v>17260443.201942999</v>
      </c>
      <c r="W21" s="45">
        <v>1365835.2681789999</v>
      </c>
      <c r="X21" s="46">
        <f t="shared" si="0"/>
        <v>15894607.933763999</v>
      </c>
      <c r="Y21" s="45">
        <v>1752574.2307899999</v>
      </c>
      <c r="Z21" s="45">
        <v>376202.57090200001</v>
      </c>
      <c r="AA21" s="46">
        <f t="shared" si="1"/>
        <v>1376371.659888</v>
      </c>
    </row>
    <row r="22" spans="1:27" x14ac:dyDescent="0.45">
      <c r="A22" s="21" t="s">
        <v>303</v>
      </c>
      <c r="B22" s="21">
        <v>11419</v>
      </c>
      <c r="C22" s="21" t="s">
        <v>304</v>
      </c>
      <c r="D22" s="21" t="s">
        <v>134</v>
      </c>
      <c r="E22" s="43">
        <v>0</v>
      </c>
      <c r="F22" s="44">
        <v>50000000</v>
      </c>
      <c r="G22" s="44">
        <v>71.3</v>
      </c>
      <c r="H22" s="44" t="s">
        <v>532</v>
      </c>
      <c r="I22" s="44">
        <v>17799077</v>
      </c>
      <c r="J22" s="44">
        <v>22549971</v>
      </c>
      <c r="K22" s="44">
        <v>15416665</v>
      </c>
      <c r="L22" s="44">
        <v>1462700</v>
      </c>
      <c r="M22" s="44">
        <v>25</v>
      </c>
      <c r="N22" s="44">
        <v>96</v>
      </c>
      <c r="O22" s="44">
        <v>1</v>
      </c>
      <c r="P22" s="44">
        <v>4</v>
      </c>
      <c r="Q22" s="44">
        <v>26</v>
      </c>
      <c r="R22" s="21">
        <v>16.260000000000002</v>
      </c>
      <c r="S22" s="21">
        <v>3.41</v>
      </c>
      <c r="T22" s="21">
        <v>27.15</v>
      </c>
      <c r="U22" s="45">
        <v>98.181685767335026</v>
      </c>
      <c r="V22" s="45">
        <v>11208971.032399001</v>
      </c>
      <c r="W22" s="45">
        <v>7971468.9335399996</v>
      </c>
      <c r="X22" s="46">
        <f t="shared" si="0"/>
        <v>3237502.098859001</v>
      </c>
      <c r="Y22" s="45">
        <v>256960.25406000001</v>
      </c>
      <c r="Z22" s="45">
        <v>197199.71064999999</v>
      </c>
      <c r="AA22" s="46">
        <f t="shared" si="1"/>
        <v>59760.543410000013</v>
      </c>
    </row>
    <row r="23" spans="1:27" x14ac:dyDescent="0.45">
      <c r="A23" s="21" t="s">
        <v>307</v>
      </c>
      <c r="B23" s="21">
        <v>11397</v>
      </c>
      <c r="C23" s="21" t="s">
        <v>308</v>
      </c>
      <c r="D23" s="21" t="s">
        <v>134</v>
      </c>
      <c r="E23" s="43">
        <v>0</v>
      </c>
      <c r="F23" s="44">
        <v>150000000</v>
      </c>
      <c r="G23" s="44">
        <v>70.86666666666666</v>
      </c>
      <c r="H23" s="44" t="s">
        <v>532</v>
      </c>
      <c r="I23" s="44">
        <v>86365549</v>
      </c>
      <c r="J23" s="44">
        <v>80940380</v>
      </c>
      <c r="K23" s="44">
        <v>80169025</v>
      </c>
      <c r="L23" s="44">
        <v>1009621</v>
      </c>
      <c r="M23" s="44">
        <v>22</v>
      </c>
      <c r="N23" s="44">
        <v>100</v>
      </c>
      <c r="O23" s="44">
        <v>0</v>
      </c>
      <c r="P23" s="44">
        <v>0</v>
      </c>
      <c r="Q23" s="44">
        <v>22</v>
      </c>
      <c r="R23" s="21">
        <v>2.87</v>
      </c>
      <c r="S23" s="21">
        <v>1.54</v>
      </c>
      <c r="T23" s="21">
        <v>-29.97</v>
      </c>
      <c r="U23" s="45">
        <v>88.004091559363445</v>
      </c>
      <c r="V23" s="45">
        <v>29433961.425934002</v>
      </c>
      <c r="W23" s="45">
        <v>2547819.5370419999</v>
      </c>
      <c r="X23" s="46">
        <f t="shared" si="0"/>
        <v>26886141.888892002</v>
      </c>
      <c r="Y23" s="45">
        <v>2661932.1563550001</v>
      </c>
      <c r="Z23" s="45">
        <v>136481.726486</v>
      </c>
      <c r="AA23" s="46">
        <f t="shared" si="1"/>
        <v>2525450.4298689999</v>
      </c>
    </row>
    <row r="24" spans="1:27" x14ac:dyDescent="0.45">
      <c r="A24" s="21" t="s">
        <v>311</v>
      </c>
      <c r="B24" s="21">
        <v>11435</v>
      </c>
      <c r="C24" s="21" t="s">
        <v>312</v>
      </c>
      <c r="D24" s="21" t="s">
        <v>134</v>
      </c>
      <c r="E24" s="43">
        <v>0</v>
      </c>
      <c r="F24" s="44">
        <v>2500000</v>
      </c>
      <c r="G24" s="44">
        <v>68.933333333333337</v>
      </c>
      <c r="H24" s="44" t="s">
        <v>532</v>
      </c>
      <c r="I24" s="44">
        <v>29862577</v>
      </c>
      <c r="J24" s="44">
        <v>22077920</v>
      </c>
      <c r="K24" s="44">
        <v>1235620</v>
      </c>
      <c r="L24" s="44">
        <v>17867888</v>
      </c>
      <c r="M24" s="44">
        <v>11</v>
      </c>
      <c r="N24" s="44">
        <v>100</v>
      </c>
      <c r="O24" s="44">
        <v>0</v>
      </c>
      <c r="P24" s="44">
        <v>0</v>
      </c>
      <c r="Q24" s="44">
        <v>11</v>
      </c>
      <c r="R24" s="21">
        <v>-0.35</v>
      </c>
      <c r="S24" s="21">
        <v>-15.81</v>
      </c>
      <c r="T24" s="21">
        <v>-35.79</v>
      </c>
      <c r="U24" s="45">
        <v>99.770611947300765</v>
      </c>
      <c r="V24" s="45">
        <v>5554027.9481659997</v>
      </c>
      <c r="W24" s="45">
        <v>1634841.352125</v>
      </c>
      <c r="X24" s="46">
        <f t="shared" si="0"/>
        <v>3919186.5960409995</v>
      </c>
      <c r="Y24" s="45">
        <v>0</v>
      </c>
      <c r="Z24" s="45">
        <v>0</v>
      </c>
      <c r="AA24" s="46">
        <f t="shared" si="1"/>
        <v>0</v>
      </c>
    </row>
    <row r="25" spans="1:27" x14ac:dyDescent="0.45">
      <c r="A25" s="21" t="s">
        <v>318</v>
      </c>
      <c r="B25" s="21">
        <v>11443</v>
      </c>
      <c r="C25" s="21" t="s">
        <v>319</v>
      </c>
      <c r="D25" s="21" t="s">
        <v>134</v>
      </c>
      <c r="E25" s="43">
        <v>0</v>
      </c>
      <c r="F25" s="44">
        <v>2000000</v>
      </c>
      <c r="G25" s="44">
        <v>67.566666666666663</v>
      </c>
      <c r="H25" s="44" t="s">
        <v>532</v>
      </c>
      <c r="I25" s="44">
        <v>1832111</v>
      </c>
      <c r="J25" s="44">
        <v>3992090</v>
      </c>
      <c r="K25" s="44">
        <v>559798</v>
      </c>
      <c r="L25" s="44">
        <v>7131304</v>
      </c>
      <c r="M25" s="44">
        <v>3</v>
      </c>
      <c r="N25" s="44">
        <v>100</v>
      </c>
      <c r="O25" s="44">
        <v>0</v>
      </c>
      <c r="P25" s="44">
        <v>0</v>
      </c>
      <c r="Q25" s="44">
        <v>3</v>
      </c>
      <c r="R25" s="21">
        <v>10</v>
      </c>
      <c r="S25" s="21">
        <v>-7.09</v>
      </c>
      <c r="T25" s="21">
        <v>1.93</v>
      </c>
      <c r="U25" s="45">
        <v>99.99613740144639</v>
      </c>
      <c r="V25" s="45">
        <v>3066480.2683999999</v>
      </c>
      <c r="W25" s="45">
        <v>451595.82747000002</v>
      </c>
      <c r="X25" s="46">
        <f t="shared" si="0"/>
        <v>2614884.44093</v>
      </c>
      <c r="Y25" s="45">
        <v>0</v>
      </c>
      <c r="Z25" s="45">
        <v>5466</v>
      </c>
      <c r="AA25" s="46">
        <f t="shared" si="1"/>
        <v>-5466</v>
      </c>
    </row>
    <row r="26" spans="1:27" x14ac:dyDescent="0.45">
      <c r="A26" s="21" t="s">
        <v>320</v>
      </c>
      <c r="B26" s="21">
        <v>11447</v>
      </c>
      <c r="C26" s="21" t="s">
        <v>321</v>
      </c>
      <c r="D26" s="21" t="s">
        <v>134</v>
      </c>
      <c r="E26" s="43">
        <v>0</v>
      </c>
      <c r="F26" s="44">
        <v>10000000</v>
      </c>
      <c r="G26" s="44">
        <v>66.666666666666671</v>
      </c>
      <c r="H26" s="44" t="s">
        <v>532</v>
      </c>
      <c r="I26" s="44">
        <v>16489542</v>
      </c>
      <c r="J26" s="44">
        <v>17940145</v>
      </c>
      <c r="K26" s="44">
        <v>1547595</v>
      </c>
      <c r="L26" s="44">
        <v>11592273</v>
      </c>
      <c r="M26" s="44">
        <v>5</v>
      </c>
      <c r="N26" s="44">
        <v>100</v>
      </c>
      <c r="O26" s="44">
        <v>0</v>
      </c>
      <c r="P26" s="44">
        <v>0</v>
      </c>
      <c r="Q26" s="44">
        <v>5</v>
      </c>
      <c r="R26" s="21">
        <v>3.53</v>
      </c>
      <c r="S26" s="21">
        <v>3.37</v>
      </c>
      <c r="T26" s="21">
        <v>7.97</v>
      </c>
      <c r="U26" s="45">
        <v>95.326471173145976</v>
      </c>
      <c r="V26" s="45">
        <v>20446217.293740001</v>
      </c>
      <c r="W26" s="45">
        <v>15994435.814099999</v>
      </c>
      <c r="X26" s="46">
        <f t="shared" si="0"/>
        <v>4451781.4796400014</v>
      </c>
      <c r="Y26" s="45">
        <v>13224902.82155</v>
      </c>
      <c r="Z26" s="45">
        <v>0</v>
      </c>
      <c r="AA26" s="46">
        <f t="shared" si="1"/>
        <v>13224902.82155</v>
      </c>
    </row>
    <row r="27" spans="1:27" x14ac:dyDescent="0.45">
      <c r="A27" s="21" t="s">
        <v>324</v>
      </c>
      <c r="B27" s="21">
        <v>11446</v>
      </c>
      <c r="C27" s="21" t="s">
        <v>325</v>
      </c>
      <c r="D27" s="21" t="s">
        <v>134</v>
      </c>
      <c r="E27" s="43">
        <v>0</v>
      </c>
      <c r="F27" s="44">
        <v>3530000</v>
      </c>
      <c r="G27" s="44">
        <v>65.333333333333329</v>
      </c>
      <c r="H27" s="44" t="s">
        <v>532</v>
      </c>
      <c r="I27" s="44">
        <v>5414150</v>
      </c>
      <c r="J27" s="44">
        <v>6577688</v>
      </c>
      <c r="K27" s="44">
        <v>1224598</v>
      </c>
      <c r="L27" s="44">
        <v>5371304</v>
      </c>
      <c r="M27" s="44">
        <v>8</v>
      </c>
      <c r="N27" s="44">
        <v>100</v>
      </c>
      <c r="O27" s="44">
        <v>0</v>
      </c>
      <c r="P27" s="44">
        <v>0</v>
      </c>
      <c r="Q27" s="44">
        <v>8</v>
      </c>
      <c r="R27" s="21">
        <v>-7.22</v>
      </c>
      <c r="S27" s="21">
        <v>-13.41</v>
      </c>
      <c r="T27" s="21">
        <v>-48.51</v>
      </c>
      <c r="U27" s="45">
        <v>75.989901135949793</v>
      </c>
      <c r="V27" s="45">
        <v>6543414.4772399999</v>
      </c>
      <c r="W27" s="45">
        <v>3392729.4294819999</v>
      </c>
      <c r="X27" s="46">
        <f t="shared" si="0"/>
        <v>3150685.047758</v>
      </c>
      <c r="Y27" s="45">
        <v>113309.13469399999</v>
      </c>
      <c r="Z27" s="45">
        <v>26644.574445999999</v>
      </c>
      <c r="AA27" s="46">
        <f t="shared" si="1"/>
        <v>86664.560247999994</v>
      </c>
    </row>
    <row r="28" spans="1:27" x14ac:dyDescent="0.45">
      <c r="A28" s="21" t="s">
        <v>350</v>
      </c>
      <c r="B28" s="21">
        <v>11511</v>
      </c>
      <c r="C28" s="21" t="s">
        <v>349</v>
      </c>
      <c r="D28" s="21" t="s">
        <v>134</v>
      </c>
      <c r="E28" s="43">
        <v>0</v>
      </c>
      <c r="F28" s="44">
        <v>30000000</v>
      </c>
      <c r="G28" s="44">
        <v>56.4</v>
      </c>
      <c r="H28" s="44" t="s">
        <v>532</v>
      </c>
      <c r="I28" s="44">
        <v>9835796</v>
      </c>
      <c r="J28" s="44">
        <v>14335193</v>
      </c>
      <c r="K28" s="44">
        <v>19746628</v>
      </c>
      <c r="L28" s="44">
        <v>725956</v>
      </c>
      <c r="M28" s="44">
        <v>35</v>
      </c>
      <c r="N28" s="44">
        <v>100</v>
      </c>
      <c r="O28" s="44">
        <v>0</v>
      </c>
      <c r="P28" s="44">
        <v>0</v>
      </c>
      <c r="Q28" s="44">
        <v>0</v>
      </c>
      <c r="R28" s="21">
        <v>-5.59</v>
      </c>
      <c r="S28" s="21">
        <v>-27.46</v>
      </c>
      <c r="T28" s="21">
        <v>-39.39</v>
      </c>
      <c r="U28" s="45">
        <v>96.104758653825272</v>
      </c>
      <c r="V28" s="45">
        <v>20820440.450075001</v>
      </c>
      <c r="W28" s="45">
        <v>9031005.3965789992</v>
      </c>
      <c r="X28" s="46">
        <f t="shared" si="0"/>
        <v>11789435.053496001</v>
      </c>
      <c r="Y28" s="45">
        <v>417959.49009400001</v>
      </c>
      <c r="Z28" s="45">
        <v>84672.068046</v>
      </c>
      <c r="AA28" s="46">
        <f t="shared" si="1"/>
        <v>333287.42204800004</v>
      </c>
    </row>
    <row r="29" spans="1:27" x14ac:dyDescent="0.45">
      <c r="A29" s="21" t="s">
        <v>348</v>
      </c>
      <c r="B29" s="21">
        <v>11512</v>
      </c>
      <c r="C29" s="21" t="s">
        <v>349</v>
      </c>
      <c r="D29" s="21" t="s">
        <v>134</v>
      </c>
      <c r="E29" s="43">
        <v>0</v>
      </c>
      <c r="F29" s="44">
        <v>2150000</v>
      </c>
      <c r="G29" s="44">
        <v>56.4</v>
      </c>
      <c r="H29" s="44" t="s">
        <v>532</v>
      </c>
      <c r="I29" s="44">
        <v>6715063</v>
      </c>
      <c r="J29" s="44">
        <v>7378993</v>
      </c>
      <c r="K29" s="44">
        <v>771896</v>
      </c>
      <c r="L29" s="44">
        <v>9559569</v>
      </c>
      <c r="M29" s="44">
        <v>4</v>
      </c>
      <c r="N29" s="44">
        <v>100</v>
      </c>
      <c r="O29" s="44">
        <v>0</v>
      </c>
      <c r="P29" s="44">
        <v>0</v>
      </c>
      <c r="Q29" s="44">
        <v>4</v>
      </c>
      <c r="R29" s="21">
        <v>9.6199999999999992</v>
      </c>
      <c r="S29" s="21">
        <v>0.94</v>
      </c>
      <c r="T29" s="21">
        <v>29.61</v>
      </c>
      <c r="U29" s="45">
        <v>96.780709702415066</v>
      </c>
      <c r="V29" s="45">
        <v>3595732.8969410001</v>
      </c>
      <c r="W29" s="45">
        <v>4132155.8440200002</v>
      </c>
      <c r="X29" s="46">
        <f t="shared" si="0"/>
        <v>-536422.94707900006</v>
      </c>
      <c r="Y29" s="45">
        <v>392941.74428799999</v>
      </c>
      <c r="Z29" s="45">
        <v>54265.203130000002</v>
      </c>
      <c r="AA29" s="46">
        <f t="shared" si="1"/>
        <v>338676.54115800001</v>
      </c>
    </row>
    <row r="30" spans="1:27" x14ac:dyDescent="0.45">
      <c r="A30" s="21" t="s">
        <v>355</v>
      </c>
      <c r="B30" s="21">
        <v>11525</v>
      </c>
      <c r="C30" s="21" t="s">
        <v>356</v>
      </c>
      <c r="D30" s="21" t="s">
        <v>134</v>
      </c>
      <c r="E30" s="43">
        <v>0</v>
      </c>
      <c r="F30" s="44">
        <v>20000000</v>
      </c>
      <c r="G30" s="44">
        <v>53.966666666666669</v>
      </c>
      <c r="H30" s="44" t="s">
        <v>532</v>
      </c>
      <c r="I30" s="44">
        <v>8451698</v>
      </c>
      <c r="J30" s="44">
        <v>15917161</v>
      </c>
      <c r="K30" s="44">
        <v>16543969</v>
      </c>
      <c r="L30" s="44">
        <v>962112</v>
      </c>
      <c r="M30" s="44">
        <v>36</v>
      </c>
      <c r="N30" s="44">
        <v>82</v>
      </c>
      <c r="O30" s="44">
        <v>4</v>
      </c>
      <c r="P30" s="44">
        <v>18</v>
      </c>
      <c r="Q30" s="44">
        <v>40</v>
      </c>
      <c r="R30" s="21">
        <v>-1.01</v>
      </c>
      <c r="S30" s="21">
        <v>-9.09</v>
      </c>
      <c r="T30" s="21">
        <v>7.79</v>
      </c>
      <c r="U30" s="45">
        <v>92.713956978290852</v>
      </c>
      <c r="V30" s="45">
        <v>7485908.5560229998</v>
      </c>
      <c r="W30" s="45">
        <v>9406987.5879239999</v>
      </c>
      <c r="X30" s="46">
        <f t="shared" si="0"/>
        <v>-1921079.0319010001</v>
      </c>
      <c r="Y30" s="45">
        <v>280551.44809399999</v>
      </c>
      <c r="Z30" s="45">
        <v>1105031.0632519999</v>
      </c>
      <c r="AA30" s="46">
        <f t="shared" si="1"/>
        <v>-824479.61515799991</v>
      </c>
    </row>
    <row r="31" spans="1:27" x14ac:dyDescent="0.45">
      <c r="A31" s="21" t="s">
        <v>361</v>
      </c>
      <c r="B31" s="21">
        <v>11538</v>
      </c>
      <c r="C31" s="21" t="s">
        <v>360</v>
      </c>
      <c r="D31" s="21" t="s">
        <v>134</v>
      </c>
      <c r="E31" s="43">
        <v>0</v>
      </c>
      <c r="F31" s="44">
        <v>20000000</v>
      </c>
      <c r="G31" s="44">
        <v>52.366666666666667</v>
      </c>
      <c r="H31" s="44" t="s">
        <v>532</v>
      </c>
      <c r="I31" s="44">
        <v>18908426</v>
      </c>
      <c r="J31" s="44">
        <v>17403560</v>
      </c>
      <c r="K31" s="44">
        <v>11991021</v>
      </c>
      <c r="L31" s="44">
        <v>1509243</v>
      </c>
      <c r="M31" s="44">
        <v>46</v>
      </c>
      <c r="N31" s="44">
        <v>91</v>
      </c>
      <c r="O31" s="44">
        <v>10</v>
      </c>
      <c r="P31" s="44">
        <v>9</v>
      </c>
      <c r="Q31" s="44">
        <v>56</v>
      </c>
      <c r="R31" s="21">
        <v>1.02</v>
      </c>
      <c r="S31" s="21">
        <v>-3.25</v>
      </c>
      <c r="T31" s="21">
        <v>37.21</v>
      </c>
      <c r="U31" s="45">
        <v>88.314054321492975</v>
      </c>
      <c r="V31" s="45">
        <v>13012831.661312999</v>
      </c>
      <c r="W31" s="45">
        <v>16873972.862673</v>
      </c>
      <c r="X31" s="46">
        <f t="shared" si="0"/>
        <v>-3861141.2013600003</v>
      </c>
      <c r="Y31" s="45">
        <v>266047.74429300003</v>
      </c>
      <c r="Z31" s="45">
        <v>1346813.9732580001</v>
      </c>
      <c r="AA31" s="46">
        <f t="shared" si="1"/>
        <v>-1080766.228965</v>
      </c>
    </row>
    <row r="32" spans="1:27" x14ac:dyDescent="0.45">
      <c r="A32" s="21" t="s">
        <v>359</v>
      </c>
      <c r="B32" s="21">
        <v>11534</v>
      </c>
      <c r="C32" s="21" t="s">
        <v>360</v>
      </c>
      <c r="D32" s="21" t="s">
        <v>134</v>
      </c>
      <c r="E32" s="43">
        <v>0</v>
      </c>
      <c r="F32" s="44">
        <v>10000000</v>
      </c>
      <c r="G32" s="44">
        <v>52.366666666666667</v>
      </c>
      <c r="H32" s="44" t="s">
        <v>532</v>
      </c>
      <c r="I32" s="44">
        <v>14797375</v>
      </c>
      <c r="J32" s="44">
        <v>10809049</v>
      </c>
      <c r="K32" s="44">
        <v>5026396</v>
      </c>
      <c r="L32" s="44">
        <v>2150457</v>
      </c>
      <c r="M32" s="44">
        <v>8</v>
      </c>
      <c r="N32" s="44">
        <v>89</v>
      </c>
      <c r="O32" s="44">
        <v>1</v>
      </c>
      <c r="P32" s="44">
        <v>11</v>
      </c>
      <c r="Q32" s="44">
        <v>9</v>
      </c>
      <c r="R32" s="21">
        <v>-9.14</v>
      </c>
      <c r="S32" s="21">
        <v>-49.23</v>
      </c>
      <c r="T32" s="21">
        <v>-68.87</v>
      </c>
      <c r="U32" s="45">
        <v>89.923826317885457</v>
      </c>
      <c r="V32" s="45">
        <v>4877283.6575889997</v>
      </c>
      <c r="W32" s="45">
        <v>1407475.728198</v>
      </c>
      <c r="X32" s="46">
        <f t="shared" si="0"/>
        <v>3469807.9293909995</v>
      </c>
      <c r="Y32" s="45">
        <v>56081.839704999999</v>
      </c>
      <c r="Z32" s="45">
        <v>10957.418838</v>
      </c>
      <c r="AA32" s="46">
        <f t="shared" si="1"/>
        <v>45124.420867000001</v>
      </c>
    </row>
    <row r="33" spans="1:27" x14ac:dyDescent="0.45">
      <c r="A33" s="21" t="s">
        <v>364</v>
      </c>
      <c r="B33" s="21">
        <v>11553</v>
      </c>
      <c r="C33" s="21" t="s">
        <v>365</v>
      </c>
      <c r="D33" s="21" t="s">
        <v>134</v>
      </c>
      <c r="E33" s="43">
        <v>0</v>
      </c>
      <c r="F33" s="44">
        <v>30000000</v>
      </c>
      <c r="G33" s="44">
        <v>49.7</v>
      </c>
      <c r="H33" s="44" t="s">
        <v>532</v>
      </c>
      <c r="I33" s="44">
        <v>4490872</v>
      </c>
      <c r="J33" s="44">
        <v>7938041</v>
      </c>
      <c r="K33" s="44">
        <v>5532856</v>
      </c>
      <c r="L33" s="44">
        <v>1434709</v>
      </c>
      <c r="M33" s="44">
        <v>18</v>
      </c>
      <c r="N33" s="44">
        <v>100</v>
      </c>
      <c r="O33" s="44">
        <v>0</v>
      </c>
      <c r="P33" s="44">
        <v>0</v>
      </c>
      <c r="Q33" s="44">
        <v>18</v>
      </c>
      <c r="R33" s="21">
        <v>-1.6</v>
      </c>
      <c r="S33" s="21">
        <v>-4.5999999999999996</v>
      </c>
      <c r="T33" s="21">
        <v>6.71</v>
      </c>
      <c r="U33" s="45">
        <v>78.928127264558512</v>
      </c>
      <c r="V33" s="45">
        <v>14316820.331916001</v>
      </c>
      <c r="W33" s="45">
        <v>12563639.752893999</v>
      </c>
      <c r="X33" s="46">
        <f t="shared" si="0"/>
        <v>1753180.5790220015</v>
      </c>
      <c r="Y33" s="45">
        <v>900683.001819</v>
      </c>
      <c r="Z33" s="45">
        <v>495813.18505500001</v>
      </c>
      <c r="AA33" s="46">
        <f t="shared" si="1"/>
        <v>404869.81676399999</v>
      </c>
    </row>
    <row r="34" spans="1:27" x14ac:dyDescent="0.45">
      <c r="A34" s="21" t="s">
        <v>374</v>
      </c>
      <c r="B34" s="21">
        <v>11595</v>
      </c>
      <c r="C34" s="21" t="s">
        <v>375</v>
      </c>
      <c r="D34" s="21" t="s">
        <v>134</v>
      </c>
      <c r="E34" s="43">
        <v>0</v>
      </c>
      <c r="F34" s="44">
        <v>20000000</v>
      </c>
      <c r="G34" s="44">
        <v>43.4</v>
      </c>
      <c r="H34" s="44" t="s">
        <v>532</v>
      </c>
      <c r="I34" s="44">
        <v>12966107</v>
      </c>
      <c r="J34" s="44">
        <v>8839707</v>
      </c>
      <c r="K34" s="44">
        <v>15700869</v>
      </c>
      <c r="L34" s="44">
        <v>586652</v>
      </c>
      <c r="M34" s="44">
        <v>26</v>
      </c>
      <c r="N34" s="44">
        <v>100</v>
      </c>
      <c r="O34" s="44">
        <v>0</v>
      </c>
      <c r="P34" s="44">
        <v>0</v>
      </c>
      <c r="Q34" s="44">
        <v>0</v>
      </c>
      <c r="R34" s="21">
        <v>-5.63</v>
      </c>
      <c r="S34" s="21">
        <v>-19.29</v>
      </c>
      <c r="T34" s="21">
        <v>-40.299999999999997</v>
      </c>
      <c r="U34" s="45">
        <v>86.896677583385966</v>
      </c>
      <c r="V34" s="45">
        <v>12222540.398409</v>
      </c>
      <c r="W34" s="45">
        <v>8517400.0884329993</v>
      </c>
      <c r="X34" s="46">
        <f t="shared" si="0"/>
        <v>3705140.3099760003</v>
      </c>
      <c r="Y34" s="45">
        <v>19702.334558999999</v>
      </c>
      <c r="Z34" s="45">
        <v>32535.140044</v>
      </c>
      <c r="AA34" s="46">
        <f t="shared" si="1"/>
        <v>-12832.805485000001</v>
      </c>
    </row>
    <row r="35" spans="1:27" x14ac:dyDescent="0.45">
      <c r="A35" s="21" t="s">
        <v>378</v>
      </c>
      <c r="B35" s="21">
        <v>11607</v>
      </c>
      <c r="C35" s="21" t="s">
        <v>379</v>
      </c>
      <c r="D35" s="21" t="s">
        <v>134</v>
      </c>
      <c r="E35" s="43">
        <v>0</v>
      </c>
      <c r="F35" s="44">
        <v>18240000</v>
      </c>
      <c r="G35" s="44">
        <v>40.6</v>
      </c>
      <c r="H35" s="44" t="s">
        <v>532</v>
      </c>
      <c r="I35" s="44">
        <v>9153144</v>
      </c>
      <c r="J35" s="44">
        <v>13889639</v>
      </c>
      <c r="K35" s="44">
        <v>3289612</v>
      </c>
      <c r="L35" s="44">
        <v>4222273</v>
      </c>
      <c r="M35" s="44">
        <v>7</v>
      </c>
      <c r="N35" s="44">
        <v>100</v>
      </c>
      <c r="O35" s="44">
        <v>0</v>
      </c>
      <c r="P35" s="44">
        <v>0</v>
      </c>
      <c r="Q35" s="44">
        <v>7</v>
      </c>
      <c r="R35" s="21">
        <v>-4.93</v>
      </c>
      <c r="S35" s="21">
        <v>-3.69</v>
      </c>
      <c r="T35" s="21">
        <v>-9.3699999999999992</v>
      </c>
      <c r="U35" s="45">
        <v>96.031949723066646</v>
      </c>
      <c r="V35" s="45">
        <v>5742375.531862</v>
      </c>
      <c r="W35" s="45">
        <v>730454.56221799995</v>
      </c>
      <c r="X35" s="46">
        <f t="shared" si="0"/>
        <v>5011920.9696439998</v>
      </c>
      <c r="Y35" s="45">
        <v>1267452.993054</v>
      </c>
      <c r="Z35" s="45">
        <v>4674.531978</v>
      </c>
      <c r="AA35" s="46">
        <f t="shared" si="1"/>
        <v>1262778.461076</v>
      </c>
    </row>
    <row r="36" spans="1:27" x14ac:dyDescent="0.45">
      <c r="A36" s="21" t="s">
        <v>380</v>
      </c>
      <c r="B36" s="21">
        <v>11615</v>
      </c>
      <c r="C36" s="21" t="s">
        <v>381</v>
      </c>
      <c r="D36" s="21" t="s">
        <v>134</v>
      </c>
      <c r="E36" s="43">
        <v>0</v>
      </c>
      <c r="F36" s="44">
        <v>100000000</v>
      </c>
      <c r="G36" s="44">
        <v>39.06666666666667</v>
      </c>
      <c r="H36" s="44" t="s">
        <v>532</v>
      </c>
      <c r="I36" s="44">
        <v>54196544</v>
      </c>
      <c r="J36" s="44">
        <v>63477444</v>
      </c>
      <c r="K36" s="44">
        <v>70781409</v>
      </c>
      <c r="L36" s="44">
        <v>940340</v>
      </c>
      <c r="M36" s="44">
        <v>76</v>
      </c>
      <c r="N36" s="44">
        <v>100</v>
      </c>
      <c r="O36" s="44">
        <v>0</v>
      </c>
      <c r="P36" s="44">
        <v>0</v>
      </c>
      <c r="Q36" s="44">
        <v>0</v>
      </c>
      <c r="R36" s="21">
        <v>-3.39</v>
      </c>
      <c r="S36" s="21">
        <v>-8.51</v>
      </c>
      <c r="T36" s="21">
        <v>-13.35</v>
      </c>
      <c r="U36" s="45">
        <v>93.983713668778833</v>
      </c>
      <c r="V36" s="45">
        <v>70621572.775451005</v>
      </c>
      <c r="W36" s="45">
        <v>43746609.136298999</v>
      </c>
      <c r="X36" s="46">
        <f t="shared" ref="X36:X67" si="2">V36-W36</f>
        <v>26874963.639152005</v>
      </c>
      <c r="Y36" s="45">
        <v>2810615.8779469999</v>
      </c>
      <c r="Z36" s="45">
        <v>558485.61643299996</v>
      </c>
      <c r="AA36" s="46">
        <f t="shared" ref="AA36:AA67" si="3">Y36-Z36</f>
        <v>2252130.2615139997</v>
      </c>
    </row>
    <row r="37" spans="1:27" x14ac:dyDescent="0.45">
      <c r="A37" s="21" t="s">
        <v>380</v>
      </c>
      <c r="B37" s="21">
        <v>11615</v>
      </c>
      <c r="C37" s="21" t="s">
        <v>381</v>
      </c>
      <c r="D37" s="21" t="s">
        <v>134</v>
      </c>
      <c r="E37" s="43">
        <v>0</v>
      </c>
      <c r="F37" s="44">
        <v>100000000</v>
      </c>
      <c r="G37" s="44">
        <v>39.06666666666667</v>
      </c>
      <c r="H37" s="44" t="s">
        <v>532</v>
      </c>
      <c r="I37" s="44">
        <v>54196544</v>
      </c>
      <c r="J37" s="44">
        <v>63477444</v>
      </c>
      <c r="K37" s="44">
        <v>70781409</v>
      </c>
      <c r="L37" s="44">
        <v>940340</v>
      </c>
      <c r="M37" s="44">
        <v>76</v>
      </c>
      <c r="N37" s="44">
        <v>100</v>
      </c>
      <c r="O37" s="44">
        <v>0</v>
      </c>
      <c r="P37" s="44">
        <v>0</v>
      </c>
      <c r="Q37" s="44">
        <v>0</v>
      </c>
      <c r="R37" s="21">
        <v>-3.39</v>
      </c>
      <c r="S37" s="21">
        <v>-8.51</v>
      </c>
      <c r="T37" s="21">
        <v>-13.35</v>
      </c>
      <c r="U37" s="45">
        <v>93.983713668778833</v>
      </c>
      <c r="V37" s="45">
        <v>70621572.775451005</v>
      </c>
      <c r="W37" s="45">
        <v>43746609.136298999</v>
      </c>
      <c r="X37" s="46">
        <f t="shared" si="2"/>
        <v>26874963.639152005</v>
      </c>
      <c r="Y37" s="45">
        <v>2810615.8779469999</v>
      </c>
      <c r="Z37" s="45">
        <v>558485.61643299996</v>
      </c>
      <c r="AA37" s="46">
        <f t="shared" si="3"/>
        <v>2252130.2615139997</v>
      </c>
    </row>
    <row r="38" spans="1:27" x14ac:dyDescent="0.45">
      <c r="A38" s="21" t="s">
        <v>382</v>
      </c>
      <c r="B38" s="21">
        <v>11618</v>
      </c>
      <c r="C38" s="21" t="s">
        <v>383</v>
      </c>
      <c r="D38" s="21" t="s">
        <v>134</v>
      </c>
      <c r="E38" s="43">
        <v>0</v>
      </c>
      <c r="F38" s="44">
        <v>20000000</v>
      </c>
      <c r="G38" s="44">
        <v>38.700000000000003</v>
      </c>
      <c r="H38" s="44" t="s">
        <v>532</v>
      </c>
      <c r="I38" s="44">
        <v>18308227</v>
      </c>
      <c r="J38" s="44">
        <v>13216449</v>
      </c>
      <c r="K38" s="44">
        <v>17529707</v>
      </c>
      <c r="L38" s="44">
        <v>753946</v>
      </c>
      <c r="M38" s="44">
        <v>54</v>
      </c>
      <c r="N38" s="44">
        <v>99</v>
      </c>
      <c r="O38" s="44">
        <v>8</v>
      </c>
      <c r="P38" s="44">
        <v>1</v>
      </c>
      <c r="Q38" s="44">
        <v>62</v>
      </c>
      <c r="R38" s="21">
        <v>-10.85</v>
      </c>
      <c r="S38" s="21">
        <v>-22.95</v>
      </c>
      <c r="T38" s="21">
        <v>-48.39</v>
      </c>
      <c r="U38" s="45">
        <v>89.779685207712262</v>
      </c>
      <c r="V38" s="45">
        <v>13830702.644011</v>
      </c>
      <c r="W38" s="45">
        <v>14637708.71257</v>
      </c>
      <c r="X38" s="46">
        <f t="shared" si="2"/>
        <v>-807006.06855900027</v>
      </c>
      <c r="Y38" s="45">
        <v>323634.55160300003</v>
      </c>
      <c r="Z38" s="45">
        <v>279858.82567300001</v>
      </c>
      <c r="AA38" s="46">
        <f t="shared" si="3"/>
        <v>43775.725930000015</v>
      </c>
    </row>
    <row r="39" spans="1:27" x14ac:dyDescent="0.45">
      <c r="A39" s="21" t="s">
        <v>384</v>
      </c>
      <c r="B39" s="21">
        <v>11617</v>
      </c>
      <c r="C39" s="21" t="s">
        <v>385</v>
      </c>
      <c r="D39" s="21" t="s">
        <v>134</v>
      </c>
      <c r="E39" s="43">
        <v>0</v>
      </c>
      <c r="F39" s="44">
        <v>500000000</v>
      </c>
      <c r="G39" s="44">
        <v>38.466666666666669</v>
      </c>
      <c r="H39" s="44" t="s">
        <v>532</v>
      </c>
      <c r="I39" s="44">
        <v>3783176</v>
      </c>
      <c r="J39" s="44">
        <v>3948386</v>
      </c>
      <c r="K39" s="44">
        <v>191152053</v>
      </c>
      <c r="L39" s="44">
        <v>20656</v>
      </c>
      <c r="M39" s="44">
        <v>3</v>
      </c>
      <c r="N39" s="44">
        <v>100</v>
      </c>
      <c r="O39" s="44">
        <v>0</v>
      </c>
      <c r="P39" s="44">
        <v>0</v>
      </c>
      <c r="Q39" s="44">
        <v>3</v>
      </c>
      <c r="R39" s="21">
        <v>-2.96</v>
      </c>
      <c r="S39" s="21">
        <v>-7.86</v>
      </c>
      <c r="T39" s="21">
        <v>-7.29</v>
      </c>
      <c r="U39" s="45">
        <v>88.949175029234226</v>
      </c>
      <c r="V39" s="45">
        <v>1263436.205694</v>
      </c>
      <c r="W39" s="45">
        <v>698874.49198699999</v>
      </c>
      <c r="X39" s="46">
        <f t="shared" si="2"/>
        <v>564561.71370700002</v>
      </c>
      <c r="Y39" s="45">
        <v>11084.73918</v>
      </c>
      <c r="Z39" s="45">
        <v>14084.877046</v>
      </c>
      <c r="AA39" s="46">
        <f t="shared" si="3"/>
        <v>-3000.1378659999991</v>
      </c>
    </row>
    <row r="40" spans="1:27" x14ac:dyDescent="0.45">
      <c r="A40" s="21" t="s">
        <v>390</v>
      </c>
      <c r="B40" s="21">
        <v>11633</v>
      </c>
      <c r="C40" s="21" t="s">
        <v>391</v>
      </c>
      <c r="D40" s="21" t="s">
        <v>134</v>
      </c>
      <c r="E40" s="43">
        <v>0</v>
      </c>
      <c r="F40" s="44">
        <v>250000</v>
      </c>
      <c r="G40" s="47">
        <v>36.06666666666667</v>
      </c>
      <c r="H40" s="44" t="s">
        <v>532</v>
      </c>
      <c r="I40" s="44">
        <v>108056</v>
      </c>
      <c r="J40" s="44">
        <v>74878</v>
      </c>
      <c r="K40" s="44">
        <v>117858</v>
      </c>
      <c r="L40" s="44">
        <v>635320</v>
      </c>
      <c r="M40" s="44">
        <v>3</v>
      </c>
      <c r="N40" s="44">
        <v>100</v>
      </c>
      <c r="O40" s="44">
        <v>0</v>
      </c>
      <c r="P40" s="44">
        <v>0</v>
      </c>
      <c r="Q40" s="44">
        <v>3</v>
      </c>
      <c r="R40" s="21">
        <v>0.36</v>
      </c>
      <c r="S40" s="21">
        <v>-2.1800000000000002</v>
      </c>
      <c r="T40" s="21">
        <v>-46.53</v>
      </c>
      <c r="U40" s="45">
        <v>0</v>
      </c>
      <c r="V40" s="45">
        <v>136240.17819800001</v>
      </c>
      <c r="W40" s="45">
        <v>264173.060596</v>
      </c>
      <c r="X40" s="46">
        <f t="shared" si="2"/>
        <v>-127932.88239799999</v>
      </c>
      <c r="Y40" s="45">
        <v>6102.3831</v>
      </c>
      <c r="Z40" s="45">
        <v>6267.8336200000003</v>
      </c>
      <c r="AA40" s="46">
        <f t="shared" si="3"/>
        <v>-165.45052000000032</v>
      </c>
    </row>
    <row r="41" spans="1:27" x14ac:dyDescent="0.45">
      <c r="A41" s="21" t="s">
        <v>394</v>
      </c>
      <c r="B41" s="21">
        <v>11655</v>
      </c>
      <c r="C41" s="21" t="s">
        <v>395</v>
      </c>
      <c r="D41" s="21" t="s">
        <v>134</v>
      </c>
      <c r="E41" s="43">
        <v>0</v>
      </c>
      <c r="F41" s="44">
        <v>20000000</v>
      </c>
      <c r="G41" s="47">
        <v>31.033333333333335</v>
      </c>
      <c r="H41" s="44" t="s">
        <v>532</v>
      </c>
      <c r="I41" s="44">
        <v>14433706</v>
      </c>
      <c r="J41" s="44">
        <v>12230700</v>
      </c>
      <c r="K41" s="44">
        <v>10228995</v>
      </c>
      <c r="L41" s="44">
        <v>1195701</v>
      </c>
      <c r="M41" s="44">
        <v>31</v>
      </c>
      <c r="N41" s="44">
        <v>88</v>
      </c>
      <c r="O41" s="44">
        <v>3</v>
      </c>
      <c r="P41" s="44">
        <v>12</v>
      </c>
      <c r="Q41" s="44">
        <v>34</v>
      </c>
      <c r="R41" s="21">
        <v>-6.95</v>
      </c>
      <c r="S41" s="21">
        <v>-10.78</v>
      </c>
      <c r="T41" s="21">
        <v>-23.31</v>
      </c>
      <c r="U41" s="45">
        <v>98.082834260120578</v>
      </c>
      <c r="V41" s="45">
        <v>10059126.782668</v>
      </c>
      <c r="W41" s="45">
        <v>4941353.897965</v>
      </c>
      <c r="X41" s="46">
        <f t="shared" si="2"/>
        <v>5117772.8847030001</v>
      </c>
      <c r="Y41" s="45">
        <v>602895.44573000004</v>
      </c>
      <c r="Z41" s="45">
        <v>276255.79227799998</v>
      </c>
      <c r="AA41" s="46">
        <f t="shared" si="3"/>
        <v>326639.65345200006</v>
      </c>
    </row>
    <row r="42" spans="1:27" x14ac:dyDescent="0.45">
      <c r="A42" s="21" t="s">
        <v>398</v>
      </c>
      <c r="B42" s="21">
        <v>11664</v>
      </c>
      <c r="C42" s="21" t="s">
        <v>399</v>
      </c>
      <c r="D42" s="21" t="s">
        <v>134</v>
      </c>
      <c r="E42" s="43">
        <v>0</v>
      </c>
      <c r="F42" s="44">
        <v>30000000</v>
      </c>
      <c r="G42" s="47">
        <v>29.833333333333332</v>
      </c>
      <c r="H42" s="44" t="s">
        <v>532</v>
      </c>
      <c r="I42" s="44">
        <v>56622272</v>
      </c>
      <c r="J42" s="44">
        <v>81730077</v>
      </c>
      <c r="K42" s="44">
        <v>32048133</v>
      </c>
      <c r="L42" s="44">
        <v>2550229</v>
      </c>
      <c r="M42" s="44">
        <v>25</v>
      </c>
      <c r="N42" s="44">
        <v>99</v>
      </c>
      <c r="O42" s="44">
        <v>1</v>
      </c>
      <c r="P42" s="44">
        <v>1</v>
      </c>
      <c r="Q42" s="44">
        <v>26</v>
      </c>
      <c r="R42" s="21">
        <v>3.17</v>
      </c>
      <c r="S42" s="21">
        <v>-5.64</v>
      </c>
      <c r="T42" s="21">
        <v>22.55</v>
      </c>
      <c r="U42" s="45">
        <v>94.413804470057102</v>
      </c>
      <c r="V42" s="45">
        <v>35595291.527961999</v>
      </c>
      <c r="W42" s="45">
        <v>15055768.582730001</v>
      </c>
      <c r="X42" s="46">
        <f t="shared" si="2"/>
        <v>20539522.945231996</v>
      </c>
      <c r="Y42" s="45">
        <v>4613729.3851849996</v>
      </c>
      <c r="Z42" s="45">
        <v>62642.13</v>
      </c>
      <c r="AA42" s="46">
        <f t="shared" si="3"/>
        <v>4551087.2551849997</v>
      </c>
    </row>
    <row r="43" spans="1:27" x14ac:dyDescent="0.45">
      <c r="A43" s="21" t="s">
        <v>402</v>
      </c>
      <c r="B43" s="21">
        <v>11668</v>
      </c>
      <c r="C43" s="21" t="s">
        <v>403</v>
      </c>
      <c r="D43" s="21" t="s">
        <v>134</v>
      </c>
      <c r="E43" s="43">
        <v>0</v>
      </c>
      <c r="F43" s="44">
        <v>10000000</v>
      </c>
      <c r="G43" s="47">
        <v>29.266666666666666</v>
      </c>
      <c r="H43" s="44" t="s">
        <v>532</v>
      </c>
      <c r="I43" s="44">
        <v>6458268</v>
      </c>
      <c r="J43" s="44">
        <v>8047828</v>
      </c>
      <c r="K43" s="44">
        <v>8042032</v>
      </c>
      <c r="L43" s="44">
        <v>1000563</v>
      </c>
      <c r="M43" s="44">
        <v>25</v>
      </c>
      <c r="N43" s="44">
        <v>96</v>
      </c>
      <c r="O43" s="44">
        <v>1</v>
      </c>
      <c r="P43" s="44">
        <v>4</v>
      </c>
      <c r="Q43" s="44">
        <v>26</v>
      </c>
      <c r="R43" s="21">
        <v>-8.3699999999999992</v>
      </c>
      <c r="S43" s="21">
        <v>-15.99</v>
      </c>
      <c r="T43" s="21">
        <v>-8.0399999999999991</v>
      </c>
      <c r="U43" s="45">
        <v>94.808889915316968</v>
      </c>
      <c r="V43" s="45">
        <v>21813926.605611999</v>
      </c>
      <c r="W43" s="45">
        <v>18806169.801690001</v>
      </c>
      <c r="X43" s="46">
        <f t="shared" si="2"/>
        <v>3007756.8039219975</v>
      </c>
      <c r="Y43" s="45">
        <v>1493181.89704</v>
      </c>
      <c r="Z43" s="45">
        <v>42015</v>
      </c>
      <c r="AA43" s="46">
        <f t="shared" si="3"/>
        <v>1451166.89704</v>
      </c>
    </row>
    <row r="44" spans="1:27" x14ac:dyDescent="0.45">
      <c r="A44" s="21" t="s">
        <v>406</v>
      </c>
      <c r="B44" s="21">
        <v>11674</v>
      </c>
      <c r="C44" s="21" t="s">
        <v>407</v>
      </c>
      <c r="D44" s="21" t="s">
        <v>134</v>
      </c>
      <c r="E44" s="43">
        <v>0</v>
      </c>
      <c r="F44" s="44">
        <v>6000000</v>
      </c>
      <c r="G44" s="47">
        <v>28.766666666666666</v>
      </c>
      <c r="H44" s="44" t="s">
        <v>532</v>
      </c>
      <c r="I44" s="44">
        <v>2080282</v>
      </c>
      <c r="J44" s="44">
        <v>2487923</v>
      </c>
      <c r="K44" s="44">
        <v>3045457</v>
      </c>
      <c r="L44" s="44">
        <v>816929</v>
      </c>
      <c r="M44" s="44">
        <v>14</v>
      </c>
      <c r="N44" s="44">
        <v>100</v>
      </c>
      <c r="O44" s="44">
        <v>2</v>
      </c>
      <c r="P44" s="44">
        <v>0</v>
      </c>
      <c r="Q44" s="44">
        <v>16</v>
      </c>
      <c r="R44" s="21">
        <v>3.54</v>
      </c>
      <c r="S44" s="21">
        <v>-3.75</v>
      </c>
      <c r="T44" s="21">
        <v>-28.58</v>
      </c>
      <c r="U44" s="45">
        <v>78.757399101757812</v>
      </c>
      <c r="V44" s="45">
        <v>2837777.261039</v>
      </c>
      <c r="W44" s="45">
        <v>2048680.8934450001</v>
      </c>
      <c r="X44" s="46">
        <f t="shared" si="2"/>
        <v>789096.36759399995</v>
      </c>
      <c r="Y44" s="45">
        <v>410333.04223700002</v>
      </c>
      <c r="Z44" s="45">
        <v>277998.45926700003</v>
      </c>
      <c r="AA44" s="46">
        <f t="shared" si="3"/>
        <v>132334.58296999999</v>
      </c>
    </row>
    <row r="45" spans="1:27" x14ac:dyDescent="0.45">
      <c r="A45" s="21" t="s">
        <v>410</v>
      </c>
      <c r="B45" s="21">
        <v>11681</v>
      </c>
      <c r="C45" s="21" t="s">
        <v>411</v>
      </c>
      <c r="D45" s="21" t="s">
        <v>134</v>
      </c>
      <c r="E45" s="43">
        <v>0</v>
      </c>
      <c r="F45" s="44">
        <v>5000000</v>
      </c>
      <c r="G45" s="47">
        <v>26.366666666666667</v>
      </c>
      <c r="H45" s="44" t="s">
        <v>532</v>
      </c>
      <c r="I45" s="44">
        <v>541267</v>
      </c>
      <c r="J45" s="44">
        <v>653972</v>
      </c>
      <c r="K45" s="44">
        <v>1216088</v>
      </c>
      <c r="L45" s="44">
        <v>537766</v>
      </c>
      <c r="M45" s="44">
        <v>7</v>
      </c>
      <c r="N45" s="44">
        <v>100</v>
      </c>
      <c r="O45" s="44">
        <v>0</v>
      </c>
      <c r="P45" s="44">
        <v>0</v>
      </c>
      <c r="Q45" s="44">
        <v>7</v>
      </c>
      <c r="R45" s="21">
        <v>-3.04</v>
      </c>
      <c r="S45" s="21">
        <v>-15.53</v>
      </c>
      <c r="T45" s="21">
        <v>-40.22</v>
      </c>
      <c r="U45" s="45">
        <v>83.641095385802544</v>
      </c>
      <c r="V45" s="45">
        <v>1410751.5187830001</v>
      </c>
      <c r="W45" s="45">
        <v>898156.90050300001</v>
      </c>
      <c r="X45" s="46">
        <f t="shared" si="2"/>
        <v>512594.61828000005</v>
      </c>
      <c r="Y45" s="45">
        <v>50254.052276000002</v>
      </c>
      <c r="Z45" s="45">
        <v>41161.305244000003</v>
      </c>
      <c r="AA45" s="46">
        <f t="shared" si="3"/>
        <v>9092.7470319999993</v>
      </c>
    </row>
    <row r="46" spans="1:27" x14ac:dyDescent="0.45">
      <c r="A46" s="21" t="s">
        <v>412</v>
      </c>
      <c r="B46" s="21">
        <v>11687</v>
      </c>
      <c r="C46" s="21" t="s">
        <v>413</v>
      </c>
      <c r="D46" s="21" t="s">
        <v>134</v>
      </c>
      <c r="E46" s="43">
        <v>0</v>
      </c>
      <c r="F46" s="44">
        <v>500000</v>
      </c>
      <c r="G46" s="47">
        <v>24.733333333333334</v>
      </c>
      <c r="H46" s="44" t="s">
        <v>532</v>
      </c>
      <c r="I46" s="44">
        <v>171891</v>
      </c>
      <c r="J46" s="44">
        <v>419622</v>
      </c>
      <c r="K46" s="44">
        <v>414763</v>
      </c>
      <c r="L46" s="44">
        <v>1011714</v>
      </c>
      <c r="M46" s="44">
        <v>8</v>
      </c>
      <c r="N46" s="44">
        <v>100</v>
      </c>
      <c r="O46" s="44">
        <v>0</v>
      </c>
      <c r="P46" s="44">
        <v>0</v>
      </c>
      <c r="Q46" s="44">
        <v>8</v>
      </c>
      <c r="R46" s="21">
        <v>4.1900000000000004</v>
      </c>
      <c r="S46" s="21">
        <v>4.5599999999999996</v>
      </c>
      <c r="T46" s="21">
        <v>-41.18</v>
      </c>
      <c r="U46" s="45">
        <v>99.019545530800173</v>
      </c>
      <c r="V46" s="45">
        <v>125301.091715</v>
      </c>
      <c r="W46" s="45">
        <v>144527.86249500001</v>
      </c>
      <c r="X46" s="46">
        <f t="shared" si="2"/>
        <v>-19226.770780000006</v>
      </c>
      <c r="Y46" s="45">
        <v>0</v>
      </c>
      <c r="Z46" s="45">
        <v>0</v>
      </c>
      <c r="AA46" s="46">
        <f t="shared" si="3"/>
        <v>0</v>
      </c>
    </row>
    <row r="47" spans="1:27" x14ac:dyDescent="0.45">
      <c r="A47" s="21" t="s">
        <v>414</v>
      </c>
      <c r="B47" s="21">
        <v>11679</v>
      </c>
      <c r="C47" s="21" t="s">
        <v>415</v>
      </c>
      <c r="D47" s="21" t="s">
        <v>134</v>
      </c>
      <c r="E47" s="43">
        <v>0</v>
      </c>
      <c r="F47" s="44">
        <v>5000000</v>
      </c>
      <c r="G47" s="47">
        <v>24.366666666666667</v>
      </c>
      <c r="H47" s="44" t="s">
        <v>532</v>
      </c>
      <c r="I47" s="44">
        <v>965521</v>
      </c>
      <c r="J47" s="44">
        <v>897793</v>
      </c>
      <c r="K47" s="44">
        <v>1756745</v>
      </c>
      <c r="L47" s="44">
        <v>605145</v>
      </c>
      <c r="M47" s="44">
        <v>15</v>
      </c>
      <c r="N47" s="44">
        <v>100</v>
      </c>
      <c r="O47" s="44">
        <v>0</v>
      </c>
      <c r="P47" s="44">
        <v>0</v>
      </c>
      <c r="Q47" s="44">
        <v>0</v>
      </c>
      <c r="R47" s="21">
        <v>5.95</v>
      </c>
      <c r="S47" s="21">
        <v>0.25</v>
      </c>
      <c r="T47" s="21">
        <v>-8.23</v>
      </c>
      <c r="U47" s="45">
        <v>91.440212716130446</v>
      </c>
      <c r="V47" s="45">
        <v>2060044.3873459999</v>
      </c>
      <c r="W47" s="45">
        <v>1409496.1774550001</v>
      </c>
      <c r="X47" s="46">
        <f t="shared" si="2"/>
        <v>650548.20989099983</v>
      </c>
      <c r="Y47" s="45">
        <v>138083.782427</v>
      </c>
      <c r="Z47" s="45">
        <v>135925.34163499999</v>
      </c>
      <c r="AA47" s="46">
        <f t="shared" si="3"/>
        <v>2158.4407920000085</v>
      </c>
    </row>
    <row r="48" spans="1:27" x14ac:dyDescent="0.45">
      <c r="A48" s="21" t="s">
        <v>420</v>
      </c>
      <c r="B48" s="21">
        <v>11688</v>
      </c>
      <c r="C48" s="21" t="s">
        <v>421</v>
      </c>
      <c r="D48" s="21" t="s">
        <v>134</v>
      </c>
      <c r="E48" s="43">
        <v>0</v>
      </c>
      <c r="F48" s="44">
        <v>30000000</v>
      </c>
      <c r="G48" s="47">
        <v>22.6</v>
      </c>
      <c r="H48" s="44" t="s">
        <v>532</v>
      </c>
      <c r="I48" s="44">
        <v>10271086</v>
      </c>
      <c r="J48" s="44">
        <v>11642896</v>
      </c>
      <c r="K48" s="44">
        <v>18254529</v>
      </c>
      <c r="L48" s="44">
        <v>637809</v>
      </c>
      <c r="M48" s="44">
        <v>11</v>
      </c>
      <c r="N48" s="44">
        <v>100</v>
      </c>
      <c r="O48" s="44">
        <v>0</v>
      </c>
      <c r="P48" s="44">
        <v>0</v>
      </c>
      <c r="Q48" s="44">
        <v>11</v>
      </c>
      <c r="R48" s="21">
        <v>-1.02</v>
      </c>
      <c r="S48" s="21">
        <v>-10.69</v>
      </c>
      <c r="T48" s="21">
        <v>-17.09</v>
      </c>
      <c r="U48" s="45">
        <v>89.538787259295432</v>
      </c>
      <c r="V48" s="45">
        <v>21187316.237805001</v>
      </c>
      <c r="W48" s="45">
        <v>16238203.589506</v>
      </c>
      <c r="X48" s="46">
        <f t="shared" si="2"/>
        <v>4949112.6482990012</v>
      </c>
      <c r="Y48" s="45">
        <v>628960.33017500001</v>
      </c>
      <c r="Z48" s="45">
        <v>819609.099284</v>
      </c>
      <c r="AA48" s="46">
        <f t="shared" si="3"/>
        <v>-190648.76910899999</v>
      </c>
    </row>
    <row r="49" spans="1:27" x14ac:dyDescent="0.45">
      <c r="A49" s="21" t="s">
        <v>424</v>
      </c>
      <c r="B49" s="21">
        <v>11710</v>
      </c>
      <c r="C49" s="21" t="s">
        <v>425</v>
      </c>
      <c r="D49" s="21" t="s">
        <v>134</v>
      </c>
      <c r="E49" s="43">
        <v>0</v>
      </c>
      <c r="F49" s="44">
        <v>5000000</v>
      </c>
      <c r="G49" s="47">
        <v>21.133333333333333</v>
      </c>
      <c r="H49" s="44" t="s">
        <v>532</v>
      </c>
      <c r="I49" s="44">
        <v>1013859</v>
      </c>
      <c r="J49" s="44">
        <v>879636</v>
      </c>
      <c r="K49" s="44">
        <v>1847777</v>
      </c>
      <c r="L49" s="44">
        <v>476051</v>
      </c>
      <c r="M49" s="44">
        <v>14</v>
      </c>
      <c r="N49" s="44">
        <v>97</v>
      </c>
      <c r="O49" s="44">
        <v>11</v>
      </c>
      <c r="P49" s="44">
        <v>3</v>
      </c>
      <c r="Q49" s="44">
        <v>25</v>
      </c>
      <c r="R49" s="21">
        <v>-3.44</v>
      </c>
      <c r="S49" s="21">
        <v>-15.81</v>
      </c>
      <c r="T49" s="21">
        <v>-41.8</v>
      </c>
      <c r="U49" s="45">
        <v>90.644363136179692</v>
      </c>
      <c r="V49" s="45">
        <v>3835842.4626270002</v>
      </c>
      <c r="W49" s="45">
        <v>3202885.1410730002</v>
      </c>
      <c r="X49" s="46">
        <f t="shared" si="2"/>
        <v>632957.32155400002</v>
      </c>
      <c r="Y49" s="45">
        <v>171036.31804899999</v>
      </c>
      <c r="Z49" s="45">
        <v>192842.93240399999</v>
      </c>
      <c r="AA49" s="46">
        <f t="shared" si="3"/>
        <v>-21806.614354999998</v>
      </c>
    </row>
    <row r="50" spans="1:27" x14ac:dyDescent="0.45">
      <c r="A50" s="21" t="s">
        <v>428</v>
      </c>
      <c r="B50" s="21">
        <v>11711</v>
      </c>
      <c r="C50" s="21" t="s">
        <v>427</v>
      </c>
      <c r="D50" s="21" t="s">
        <v>134</v>
      </c>
      <c r="E50" s="43">
        <v>0</v>
      </c>
      <c r="F50" s="44">
        <v>20000000</v>
      </c>
      <c r="G50" s="47">
        <v>20.633333333333333</v>
      </c>
      <c r="H50" s="44" t="s">
        <v>532</v>
      </c>
      <c r="I50" s="44">
        <v>13998232</v>
      </c>
      <c r="J50" s="44">
        <v>23118378</v>
      </c>
      <c r="K50" s="44">
        <v>15255003</v>
      </c>
      <c r="L50" s="44">
        <v>1515461</v>
      </c>
      <c r="M50" s="44">
        <v>6</v>
      </c>
      <c r="N50" s="44">
        <v>100</v>
      </c>
      <c r="O50" s="44">
        <v>0</v>
      </c>
      <c r="P50" s="44">
        <v>0</v>
      </c>
      <c r="Q50" s="44">
        <v>6</v>
      </c>
      <c r="R50" s="21">
        <v>0.74</v>
      </c>
      <c r="S50" s="21">
        <v>3.21</v>
      </c>
      <c r="T50" s="21">
        <v>14.9</v>
      </c>
      <c r="U50" s="45">
        <v>99.954769997432081</v>
      </c>
      <c r="V50" s="45">
        <v>0</v>
      </c>
      <c r="W50" s="45">
        <v>0</v>
      </c>
      <c r="X50" s="46">
        <f t="shared" si="2"/>
        <v>0</v>
      </c>
      <c r="Y50" s="45">
        <v>0</v>
      </c>
      <c r="Z50" s="45">
        <v>0</v>
      </c>
      <c r="AA50" s="46">
        <f t="shared" si="3"/>
        <v>0</v>
      </c>
    </row>
    <row r="51" spans="1:27" x14ac:dyDescent="0.45">
      <c r="A51" s="21" t="s">
        <v>426</v>
      </c>
      <c r="B51" s="21">
        <v>11704</v>
      </c>
      <c r="C51" s="21" t="s">
        <v>427</v>
      </c>
      <c r="D51" s="21" t="s">
        <v>134</v>
      </c>
      <c r="E51" s="43">
        <v>0</v>
      </c>
      <c r="F51" s="44">
        <v>1000000</v>
      </c>
      <c r="G51" s="47">
        <v>20.633333333333333</v>
      </c>
      <c r="H51" s="44" t="s">
        <v>532</v>
      </c>
      <c r="I51" s="44">
        <v>194541</v>
      </c>
      <c r="J51" s="44">
        <v>48451</v>
      </c>
      <c r="K51" s="44">
        <v>153406</v>
      </c>
      <c r="L51" s="44">
        <v>315833</v>
      </c>
      <c r="M51" s="44">
        <v>2</v>
      </c>
      <c r="N51" s="44">
        <v>67</v>
      </c>
      <c r="O51" s="44">
        <v>1</v>
      </c>
      <c r="P51" s="44">
        <v>33</v>
      </c>
      <c r="Q51" s="44">
        <v>3</v>
      </c>
      <c r="R51" s="21">
        <v>-43.86</v>
      </c>
      <c r="S51" s="21">
        <v>-60.27</v>
      </c>
      <c r="T51" s="21">
        <v>-60.61</v>
      </c>
      <c r="U51" s="45">
        <v>100.01581961699846</v>
      </c>
      <c r="V51" s="45">
        <v>506889.60239999997</v>
      </c>
      <c r="W51" s="45">
        <v>430788.82798</v>
      </c>
      <c r="X51" s="46">
        <f t="shared" si="2"/>
        <v>76100.774419999972</v>
      </c>
      <c r="Y51" s="45">
        <v>35316.63622</v>
      </c>
      <c r="Z51" s="45">
        <v>152148.04840999999</v>
      </c>
      <c r="AA51" s="46">
        <f t="shared" si="3"/>
        <v>-116831.41218999999</v>
      </c>
    </row>
    <row r="52" spans="1:27" x14ac:dyDescent="0.45">
      <c r="A52" s="21" t="s">
        <v>448</v>
      </c>
      <c r="B52" s="21">
        <v>11752</v>
      </c>
      <c r="C52" s="21" t="s">
        <v>449</v>
      </c>
      <c r="D52" s="21" t="s">
        <v>134</v>
      </c>
      <c r="E52" s="43">
        <v>0</v>
      </c>
      <c r="F52" s="44">
        <v>500000</v>
      </c>
      <c r="G52" s="47">
        <v>16.666666666666664</v>
      </c>
      <c r="H52" s="44" t="s">
        <v>532</v>
      </c>
      <c r="I52" s="44">
        <v>397123</v>
      </c>
      <c r="J52" s="44">
        <v>436399</v>
      </c>
      <c r="K52" s="44">
        <v>868325</v>
      </c>
      <c r="L52" s="44">
        <v>502573</v>
      </c>
      <c r="M52" s="44">
        <v>6</v>
      </c>
      <c r="N52" s="44">
        <v>100</v>
      </c>
      <c r="O52" s="44">
        <v>0</v>
      </c>
      <c r="P52" s="44">
        <v>0</v>
      </c>
      <c r="Q52" s="44">
        <v>6</v>
      </c>
      <c r="R52" s="21">
        <v>10.92</v>
      </c>
      <c r="S52" s="21">
        <v>8.57</v>
      </c>
      <c r="T52" s="21">
        <v>-29.32</v>
      </c>
      <c r="U52" s="45">
        <v>99.446388969188064</v>
      </c>
      <c r="V52" s="45">
        <v>1320074.4162989999</v>
      </c>
      <c r="W52" s="45">
        <v>1245429.616902</v>
      </c>
      <c r="X52" s="46">
        <f t="shared" si="2"/>
        <v>74644.799396999879</v>
      </c>
      <c r="Y52" s="45">
        <v>23728.77</v>
      </c>
      <c r="Z52" s="45">
        <v>22796.875768999998</v>
      </c>
      <c r="AA52" s="46">
        <f t="shared" si="3"/>
        <v>931.89423100000204</v>
      </c>
    </row>
    <row r="53" spans="1:27" x14ac:dyDescent="0.45">
      <c r="A53" s="21" t="s">
        <v>450</v>
      </c>
      <c r="B53" s="21">
        <v>11755</v>
      </c>
      <c r="C53" s="21" t="s">
        <v>451</v>
      </c>
      <c r="D53" s="21" t="s">
        <v>134</v>
      </c>
      <c r="E53" s="43">
        <v>0</v>
      </c>
      <c r="F53" s="44">
        <v>25000000</v>
      </c>
      <c r="G53" s="47">
        <v>16.5</v>
      </c>
      <c r="H53" s="44" t="s">
        <v>532</v>
      </c>
      <c r="I53" s="44">
        <v>3559259</v>
      </c>
      <c r="J53" s="44">
        <v>9396589</v>
      </c>
      <c r="K53" s="44">
        <v>14204645</v>
      </c>
      <c r="L53" s="44">
        <v>761879</v>
      </c>
      <c r="M53" s="44">
        <v>26</v>
      </c>
      <c r="N53" s="44">
        <v>98</v>
      </c>
      <c r="O53" s="44">
        <v>2</v>
      </c>
      <c r="P53" s="44">
        <v>2</v>
      </c>
      <c r="Q53" s="44">
        <v>28</v>
      </c>
      <c r="R53" s="21">
        <v>-4.12</v>
      </c>
      <c r="S53" s="21">
        <v>-14.66</v>
      </c>
      <c r="T53" s="21">
        <v>-21.43</v>
      </c>
      <c r="U53" s="45">
        <v>92.317759374053978</v>
      </c>
      <c r="V53" s="45">
        <v>14803663.517766999</v>
      </c>
      <c r="W53" s="45">
        <v>6991020.9031079998</v>
      </c>
      <c r="X53" s="46">
        <f t="shared" si="2"/>
        <v>7812642.6146589993</v>
      </c>
      <c r="Y53" s="45">
        <v>1151432.2056809999</v>
      </c>
      <c r="Z53" s="45">
        <v>391805.010205</v>
      </c>
      <c r="AA53" s="46">
        <f t="shared" si="3"/>
        <v>759627.19547599996</v>
      </c>
    </row>
    <row r="54" spans="1:27" x14ac:dyDescent="0.45">
      <c r="A54" s="21" t="s">
        <v>452</v>
      </c>
      <c r="B54" s="21">
        <v>11764</v>
      </c>
      <c r="C54" s="21" t="s">
        <v>453</v>
      </c>
      <c r="D54" s="21" t="s">
        <v>134</v>
      </c>
      <c r="E54" s="43">
        <v>0</v>
      </c>
      <c r="F54" s="44">
        <v>39000000</v>
      </c>
      <c r="G54" s="47">
        <v>15.133333333333333</v>
      </c>
      <c r="H54" s="44" t="s">
        <v>532</v>
      </c>
      <c r="I54" s="44">
        <v>11238460</v>
      </c>
      <c r="J54" s="44">
        <v>23504869</v>
      </c>
      <c r="K54" s="44">
        <v>21574363</v>
      </c>
      <c r="L54" s="44">
        <v>1089481</v>
      </c>
      <c r="M54" s="44">
        <v>10</v>
      </c>
      <c r="N54" s="44">
        <v>100</v>
      </c>
      <c r="O54" s="44">
        <v>0</v>
      </c>
      <c r="P54" s="44">
        <v>0</v>
      </c>
      <c r="Q54" s="44">
        <v>10</v>
      </c>
      <c r="R54" s="21">
        <v>17.690000000000001</v>
      </c>
      <c r="S54" s="21">
        <v>11.64</v>
      </c>
      <c r="T54" s="21">
        <v>3.49</v>
      </c>
      <c r="U54" s="45">
        <v>95.328083731321158</v>
      </c>
      <c r="V54" s="45">
        <v>23552596.138746001</v>
      </c>
      <c r="W54" s="45">
        <v>7858479.087297</v>
      </c>
      <c r="X54" s="46">
        <f t="shared" si="2"/>
        <v>15694117.051449001</v>
      </c>
      <c r="Y54" s="45">
        <v>12196589.154899999</v>
      </c>
      <c r="Z54" s="45">
        <v>79686.309640000007</v>
      </c>
      <c r="AA54" s="46">
        <f t="shared" si="3"/>
        <v>12116902.84526</v>
      </c>
    </row>
    <row r="55" spans="1:27" x14ac:dyDescent="0.45">
      <c r="A55" s="21" t="s">
        <v>454</v>
      </c>
      <c r="B55" s="21">
        <v>11759</v>
      </c>
      <c r="C55" s="21" t="s">
        <v>455</v>
      </c>
      <c r="D55" s="21" t="s">
        <v>134</v>
      </c>
      <c r="E55" s="43">
        <v>0</v>
      </c>
      <c r="F55" s="44">
        <v>10000000</v>
      </c>
      <c r="G55" s="47">
        <v>14.933333333333334</v>
      </c>
      <c r="H55" s="44" t="s">
        <v>532</v>
      </c>
      <c r="I55" s="44">
        <v>1298466</v>
      </c>
      <c r="J55" s="44">
        <v>3494164</v>
      </c>
      <c r="K55" s="44">
        <v>3325720</v>
      </c>
      <c r="L55" s="44">
        <v>1050648</v>
      </c>
      <c r="M55" s="44">
        <v>20</v>
      </c>
      <c r="N55" s="44">
        <v>83</v>
      </c>
      <c r="O55" s="44">
        <v>4</v>
      </c>
      <c r="P55" s="44">
        <v>17</v>
      </c>
      <c r="Q55" s="44">
        <v>24</v>
      </c>
      <c r="R55" s="21">
        <v>-3.02</v>
      </c>
      <c r="S55" s="21">
        <v>-3.42</v>
      </c>
      <c r="T55" s="21">
        <v>4.93</v>
      </c>
      <c r="U55" s="45">
        <v>88.697451110169069</v>
      </c>
      <c r="V55" s="45">
        <v>4515728.4655849999</v>
      </c>
      <c r="W55" s="45">
        <v>2451185.6323000002</v>
      </c>
      <c r="X55" s="46">
        <f t="shared" si="2"/>
        <v>2064542.8332849997</v>
      </c>
      <c r="Y55" s="45">
        <v>341488.634815</v>
      </c>
      <c r="Z55" s="45">
        <v>215115.49174999999</v>
      </c>
      <c r="AA55" s="46">
        <f t="shared" si="3"/>
        <v>126373.14306500001</v>
      </c>
    </row>
    <row r="56" spans="1:27" x14ac:dyDescent="0.45">
      <c r="A56" s="21" t="s">
        <v>458</v>
      </c>
      <c r="B56" s="21">
        <v>11769</v>
      </c>
      <c r="C56" s="21" t="s">
        <v>459</v>
      </c>
      <c r="D56" s="21" t="s">
        <v>134</v>
      </c>
      <c r="E56" s="43">
        <v>0</v>
      </c>
      <c r="F56" s="44">
        <v>10000000</v>
      </c>
      <c r="G56" s="47">
        <v>14.666666666666666</v>
      </c>
      <c r="H56" s="44" t="s">
        <v>532</v>
      </c>
      <c r="I56" s="44">
        <v>2626354</v>
      </c>
      <c r="J56" s="44">
        <v>4979813</v>
      </c>
      <c r="K56" s="44">
        <v>3410324</v>
      </c>
      <c r="L56" s="44">
        <v>1460217</v>
      </c>
      <c r="M56" s="44">
        <v>2</v>
      </c>
      <c r="N56" s="44">
        <v>100</v>
      </c>
      <c r="O56" s="44">
        <v>1</v>
      </c>
      <c r="P56" s="44">
        <v>0</v>
      </c>
      <c r="Q56" s="44">
        <v>3</v>
      </c>
      <c r="R56" s="21">
        <v>3.55</v>
      </c>
      <c r="S56" s="21">
        <v>-9.4</v>
      </c>
      <c r="T56" s="21">
        <v>44.37</v>
      </c>
      <c r="U56" s="45">
        <v>93.393467723420372</v>
      </c>
      <c r="V56" s="45">
        <v>1825890.668761</v>
      </c>
      <c r="W56" s="45">
        <v>581482.41899000003</v>
      </c>
      <c r="X56" s="46">
        <f t="shared" si="2"/>
        <v>1244408.2497709999</v>
      </c>
      <c r="Y56" s="45">
        <v>59439.410190000002</v>
      </c>
      <c r="Z56" s="45">
        <v>0</v>
      </c>
      <c r="AA56" s="46">
        <f t="shared" si="3"/>
        <v>59439.410190000002</v>
      </c>
    </row>
    <row r="57" spans="1:27" x14ac:dyDescent="0.45">
      <c r="A57" s="21" t="s">
        <v>462</v>
      </c>
      <c r="B57" s="21">
        <v>11775</v>
      </c>
      <c r="C57" s="21" t="s">
        <v>463</v>
      </c>
      <c r="D57" s="21" t="s">
        <v>134</v>
      </c>
      <c r="E57" s="43">
        <v>0</v>
      </c>
      <c r="F57" s="44">
        <v>1000000</v>
      </c>
      <c r="G57" s="47">
        <v>13.933333333333334</v>
      </c>
      <c r="H57" s="44" t="s">
        <v>532</v>
      </c>
      <c r="I57" s="44">
        <v>296760</v>
      </c>
      <c r="J57" s="44">
        <v>4375606</v>
      </c>
      <c r="K57" s="44">
        <v>3706594</v>
      </c>
      <c r="L57" s="44">
        <v>1233793</v>
      </c>
      <c r="M57" s="44">
        <v>5</v>
      </c>
      <c r="N57" s="44">
        <v>26</v>
      </c>
      <c r="O57" s="44">
        <v>17</v>
      </c>
      <c r="P57" s="44">
        <v>74</v>
      </c>
      <c r="Q57" s="44">
        <v>22</v>
      </c>
      <c r="R57" s="21">
        <v>-4.17</v>
      </c>
      <c r="S57" s="21">
        <v>-13.38</v>
      </c>
      <c r="T57" s="21">
        <v>27.38</v>
      </c>
      <c r="U57" s="45">
        <v>98.83731097203642</v>
      </c>
      <c r="V57" s="45">
        <v>4427544.1961749997</v>
      </c>
      <c r="W57" s="45">
        <v>1136455.871306</v>
      </c>
      <c r="X57" s="46">
        <f t="shared" si="2"/>
        <v>3291088.3248689994</v>
      </c>
      <c r="Y57" s="45">
        <v>103279.096053</v>
      </c>
      <c r="Z57" s="45">
        <v>21332.197644</v>
      </c>
      <c r="AA57" s="46">
        <f t="shared" si="3"/>
        <v>81946.898409000001</v>
      </c>
    </row>
    <row r="58" spans="1:27" x14ac:dyDescent="0.45">
      <c r="A58" s="21" t="s">
        <v>464</v>
      </c>
      <c r="B58" s="21">
        <v>11783</v>
      </c>
      <c r="C58" s="21" t="s">
        <v>465</v>
      </c>
      <c r="D58" s="21" t="s">
        <v>134</v>
      </c>
      <c r="E58" s="43">
        <v>0</v>
      </c>
      <c r="F58" s="44">
        <v>2000000</v>
      </c>
      <c r="G58" s="47">
        <v>13.866666666666667</v>
      </c>
      <c r="H58" s="44" t="s">
        <v>532</v>
      </c>
      <c r="I58" s="44">
        <v>208738</v>
      </c>
      <c r="J58" s="44">
        <v>779654</v>
      </c>
      <c r="K58" s="44">
        <v>1716197</v>
      </c>
      <c r="L58" s="44">
        <v>464367</v>
      </c>
      <c r="M58" s="44">
        <v>5</v>
      </c>
      <c r="N58" s="44">
        <v>100</v>
      </c>
      <c r="O58" s="44">
        <v>0</v>
      </c>
      <c r="P58" s="44">
        <v>0</v>
      </c>
      <c r="Q58" s="44">
        <v>0</v>
      </c>
      <c r="R58" s="21">
        <v>-15.95</v>
      </c>
      <c r="S58" s="21">
        <v>-36.14</v>
      </c>
      <c r="T58" s="21">
        <v>-47.93</v>
      </c>
      <c r="U58" s="45">
        <v>98.730596844502585</v>
      </c>
      <c r="V58" s="45">
        <v>2883530.745631</v>
      </c>
      <c r="W58" s="45">
        <v>2110423.8981619999</v>
      </c>
      <c r="X58" s="46">
        <f t="shared" si="2"/>
        <v>773106.84746900015</v>
      </c>
      <c r="Y58" s="45">
        <v>113092.125937</v>
      </c>
      <c r="Z58" s="45">
        <v>38416.946557000003</v>
      </c>
      <c r="AA58" s="46">
        <f t="shared" si="3"/>
        <v>74675.179380000001</v>
      </c>
    </row>
    <row r="59" spans="1:27" x14ac:dyDescent="0.45">
      <c r="A59" s="21" t="s">
        <v>466</v>
      </c>
      <c r="B59" s="21">
        <v>11777</v>
      </c>
      <c r="C59" s="21" t="s">
        <v>467</v>
      </c>
      <c r="D59" s="21" t="s">
        <v>134</v>
      </c>
      <c r="E59" s="43">
        <v>0</v>
      </c>
      <c r="F59" s="44">
        <v>500000</v>
      </c>
      <c r="G59" s="47">
        <v>13.733333333333333</v>
      </c>
      <c r="H59" s="44" t="s">
        <v>532</v>
      </c>
      <c r="I59" s="44">
        <v>73511</v>
      </c>
      <c r="J59" s="44">
        <v>319550</v>
      </c>
      <c r="K59" s="44">
        <v>309917</v>
      </c>
      <c r="L59" s="44">
        <v>1031082</v>
      </c>
      <c r="M59" s="44">
        <v>1</v>
      </c>
      <c r="N59" s="44">
        <v>99</v>
      </c>
      <c r="O59" s="44">
        <v>6</v>
      </c>
      <c r="P59" s="44">
        <v>1</v>
      </c>
      <c r="Q59" s="44">
        <v>7</v>
      </c>
      <c r="R59" s="21">
        <v>1.48</v>
      </c>
      <c r="S59" s="21">
        <v>-6.53</v>
      </c>
      <c r="T59" s="21">
        <v>1.88</v>
      </c>
      <c r="U59" s="45">
        <v>98.604914447967019</v>
      </c>
      <c r="V59" s="45">
        <v>0</v>
      </c>
      <c r="W59" s="45">
        <v>0</v>
      </c>
      <c r="X59" s="46">
        <f t="shared" si="2"/>
        <v>0</v>
      </c>
      <c r="Y59" s="45">
        <v>0</v>
      </c>
      <c r="Z59" s="45">
        <v>0</v>
      </c>
      <c r="AA59" s="46">
        <f t="shared" si="3"/>
        <v>0</v>
      </c>
    </row>
    <row r="60" spans="1:27" x14ac:dyDescent="0.45">
      <c r="A60" s="21" t="s">
        <v>484</v>
      </c>
      <c r="B60" s="21">
        <v>11786</v>
      </c>
      <c r="C60" s="21" t="s">
        <v>485</v>
      </c>
      <c r="D60" s="21" t="s">
        <v>134</v>
      </c>
      <c r="E60" s="43">
        <v>0</v>
      </c>
      <c r="F60" s="44">
        <v>6000000</v>
      </c>
      <c r="G60" s="47">
        <v>12.733333333333333</v>
      </c>
      <c r="H60" s="44" t="s">
        <v>532</v>
      </c>
      <c r="I60" s="44">
        <v>0</v>
      </c>
      <c r="J60" s="44">
        <v>627697</v>
      </c>
      <c r="K60" s="44">
        <v>600000</v>
      </c>
      <c r="L60" s="44">
        <v>1046161</v>
      </c>
      <c r="M60" s="44">
        <v>2</v>
      </c>
      <c r="N60" s="44">
        <v>100</v>
      </c>
      <c r="O60" s="44">
        <v>0</v>
      </c>
      <c r="P60" s="44">
        <v>0</v>
      </c>
      <c r="Q60" s="44">
        <v>2</v>
      </c>
      <c r="R60" s="21">
        <v>-0.46</v>
      </c>
      <c r="S60" s="21">
        <v>0.79</v>
      </c>
      <c r="T60" s="21">
        <v>0</v>
      </c>
      <c r="U60" s="45">
        <v>38.019894615533197</v>
      </c>
      <c r="V60" s="45">
        <v>525167.99863000005</v>
      </c>
      <c r="W60" s="45">
        <v>254463.13326</v>
      </c>
      <c r="X60" s="46">
        <f t="shared" si="2"/>
        <v>270704.86537000001</v>
      </c>
      <c r="Y60" s="45">
        <v>8053.2801799999997</v>
      </c>
      <c r="Z60" s="45">
        <v>48.62715</v>
      </c>
      <c r="AA60" s="46">
        <f t="shared" si="3"/>
        <v>8004.6530299999995</v>
      </c>
    </row>
    <row r="61" spans="1:27" x14ac:dyDescent="0.45">
      <c r="A61" s="21" t="s">
        <v>472</v>
      </c>
      <c r="B61" s="21">
        <v>11798</v>
      </c>
      <c r="C61" s="21" t="s">
        <v>473</v>
      </c>
      <c r="D61" s="21" t="s">
        <v>134</v>
      </c>
      <c r="E61" s="43">
        <v>0</v>
      </c>
      <c r="F61" s="44">
        <v>500000</v>
      </c>
      <c r="G61" s="47">
        <v>12.5</v>
      </c>
      <c r="H61" s="44" t="s">
        <v>532</v>
      </c>
      <c r="I61" s="44">
        <v>34883</v>
      </c>
      <c r="J61" s="44">
        <v>421686</v>
      </c>
      <c r="K61" s="44">
        <v>451073</v>
      </c>
      <c r="L61" s="44">
        <v>934850</v>
      </c>
      <c r="M61" s="44">
        <v>5</v>
      </c>
      <c r="N61" s="44">
        <v>100</v>
      </c>
      <c r="O61" s="44">
        <v>2</v>
      </c>
      <c r="P61" s="44">
        <v>0</v>
      </c>
      <c r="Q61" s="44">
        <v>7</v>
      </c>
      <c r="R61" s="21">
        <v>-4.0199999999999996</v>
      </c>
      <c r="S61" s="21">
        <v>-24.69</v>
      </c>
      <c r="T61" s="21">
        <v>-6.23</v>
      </c>
      <c r="U61" s="45">
        <v>96.953761788111905</v>
      </c>
      <c r="V61" s="45">
        <v>1038250.221244</v>
      </c>
      <c r="W61" s="45">
        <v>623905.37623499997</v>
      </c>
      <c r="X61" s="46">
        <f t="shared" si="2"/>
        <v>414344.84500900004</v>
      </c>
      <c r="Y61" s="45">
        <v>15499.789073</v>
      </c>
      <c r="Z61" s="45">
        <v>20480.016124000002</v>
      </c>
      <c r="AA61" s="46">
        <f t="shared" si="3"/>
        <v>-4980.2270510000017</v>
      </c>
    </row>
    <row r="62" spans="1:27" x14ac:dyDescent="0.45">
      <c r="A62" s="21" t="s">
        <v>486</v>
      </c>
      <c r="B62" s="21">
        <v>11807</v>
      </c>
      <c r="C62" s="21" t="s">
        <v>477</v>
      </c>
      <c r="D62" s="21" t="s">
        <v>134</v>
      </c>
      <c r="E62" s="43">
        <v>0</v>
      </c>
      <c r="F62" s="44">
        <v>500000</v>
      </c>
      <c r="G62" s="47">
        <v>11.6</v>
      </c>
      <c r="H62" s="44" t="s">
        <v>532</v>
      </c>
      <c r="I62" s="44">
        <v>0</v>
      </c>
      <c r="J62" s="44">
        <v>272918</v>
      </c>
      <c r="K62" s="44">
        <v>500000</v>
      </c>
      <c r="L62" s="44">
        <v>545835</v>
      </c>
      <c r="M62" s="44">
        <v>6</v>
      </c>
      <c r="N62" s="44">
        <v>99</v>
      </c>
      <c r="O62" s="44">
        <v>1</v>
      </c>
      <c r="P62" s="44">
        <v>1</v>
      </c>
      <c r="Q62" s="44">
        <v>7</v>
      </c>
      <c r="R62" s="21">
        <v>-9.92</v>
      </c>
      <c r="S62" s="21">
        <v>-46.67</v>
      </c>
      <c r="T62" s="21">
        <v>0</v>
      </c>
      <c r="U62" s="45">
        <v>93.640852536656439</v>
      </c>
      <c r="V62" s="45">
        <v>1794178.2426169999</v>
      </c>
      <c r="W62" s="45">
        <v>450697.30536100001</v>
      </c>
      <c r="X62" s="46">
        <f t="shared" si="2"/>
        <v>1343480.937256</v>
      </c>
      <c r="Y62" s="45">
        <v>185069.62408000001</v>
      </c>
      <c r="Z62" s="45">
        <v>36289.734779999999</v>
      </c>
      <c r="AA62" s="46">
        <f t="shared" si="3"/>
        <v>148779.88930000001</v>
      </c>
    </row>
    <row r="63" spans="1:27" x14ac:dyDescent="0.45">
      <c r="A63" s="21" t="s">
        <v>476</v>
      </c>
      <c r="B63" s="21">
        <v>11813</v>
      </c>
      <c r="C63" s="21" t="s">
        <v>477</v>
      </c>
      <c r="D63" s="21" t="s">
        <v>134</v>
      </c>
      <c r="E63" s="43">
        <v>0</v>
      </c>
      <c r="F63" s="44">
        <v>30000000</v>
      </c>
      <c r="G63" s="47">
        <v>11.6</v>
      </c>
      <c r="H63" s="44" t="s">
        <v>532</v>
      </c>
      <c r="I63" s="44">
        <v>49859</v>
      </c>
      <c r="J63" s="44">
        <v>11572278</v>
      </c>
      <c r="K63" s="44">
        <v>13001328</v>
      </c>
      <c r="L63" s="44">
        <v>890084</v>
      </c>
      <c r="M63" s="44">
        <v>8</v>
      </c>
      <c r="N63" s="44">
        <v>100</v>
      </c>
      <c r="O63" s="44">
        <v>0</v>
      </c>
      <c r="P63" s="44">
        <v>0</v>
      </c>
      <c r="Q63" s="44">
        <v>8</v>
      </c>
      <c r="R63" s="21">
        <v>-8.11</v>
      </c>
      <c r="S63" s="21">
        <v>-48.51</v>
      </c>
      <c r="T63" s="21">
        <v>0</v>
      </c>
      <c r="U63" s="45">
        <v>95.090362220514876</v>
      </c>
      <c r="V63" s="45">
        <v>14650218.801073</v>
      </c>
      <c r="W63" s="45">
        <v>1825018.8114740001</v>
      </c>
      <c r="X63" s="46">
        <f t="shared" si="2"/>
        <v>12825199.989599001</v>
      </c>
      <c r="Y63" s="45">
        <v>46659.005649999999</v>
      </c>
      <c r="Z63" s="45">
        <v>69578.815539999996</v>
      </c>
      <c r="AA63" s="46">
        <f t="shared" si="3"/>
        <v>-22919.809889999997</v>
      </c>
    </row>
    <row r="64" spans="1:27" x14ac:dyDescent="0.45">
      <c r="A64" s="21" t="s">
        <v>487</v>
      </c>
      <c r="B64" s="21">
        <v>11822</v>
      </c>
      <c r="C64" s="21" t="s">
        <v>488</v>
      </c>
      <c r="D64" s="21" t="s">
        <v>134</v>
      </c>
      <c r="E64" s="43">
        <v>0</v>
      </c>
      <c r="F64" s="44">
        <v>1000000</v>
      </c>
      <c r="G64" s="47">
        <v>11.3</v>
      </c>
      <c r="H64" s="44" t="s">
        <v>532</v>
      </c>
      <c r="I64" s="44">
        <v>0</v>
      </c>
      <c r="J64" s="44">
        <v>816728</v>
      </c>
      <c r="K64" s="44">
        <v>1222357</v>
      </c>
      <c r="L64" s="44">
        <v>668158</v>
      </c>
      <c r="M64" s="44">
        <v>4</v>
      </c>
      <c r="N64" s="44">
        <v>100</v>
      </c>
      <c r="O64" s="44">
        <v>0</v>
      </c>
      <c r="P64" s="44">
        <v>0</v>
      </c>
      <c r="Q64" s="44">
        <v>4</v>
      </c>
      <c r="R64" s="21">
        <v>3.88</v>
      </c>
      <c r="S64" s="21">
        <v>-23.87</v>
      </c>
      <c r="T64" s="21">
        <v>0</v>
      </c>
      <c r="U64" s="45">
        <v>99.340281719211774</v>
      </c>
      <c r="V64" s="45">
        <v>1601814.131544</v>
      </c>
      <c r="W64" s="45">
        <v>397980.36063100002</v>
      </c>
      <c r="X64" s="46">
        <f t="shared" si="2"/>
        <v>1203833.770913</v>
      </c>
      <c r="Y64" s="45">
        <v>183042.08113000001</v>
      </c>
      <c r="Z64" s="45">
        <v>111148.17641</v>
      </c>
      <c r="AA64" s="46">
        <f t="shared" si="3"/>
        <v>71893.904720000006</v>
      </c>
    </row>
    <row r="65" spans="1:27" x14ac:dyDescent="0.45">
      <c r="A65" s="21" t="s">
        <v>482</v>
      </c>
      <c r="B65" s="21">
        <v>11828</v>
      </c>
      <c r="C65" s="21" t="s">
        <v>483</v>
      </c>
      <c r="D65" s="21" t="s">
        <v>134</v>
      </c>
      <c r="E65" s="43">
        <v>0</v>
      </c>
      <c r="F65" s="44">
        <v>3000000</v>
      </c>
      <c r="G65" s="47">
        <v>10.366666666666667</v>
      </c>
      <c r="H65" s="44" t="s">
        <v>532</v>
      </c>
      <c r="I65" s="44">
        <v>0</v>
      </c>
      <c r="J65" s="44">
        <v>1697647</v>
      </c>
      <c r="K65" s="44">
        <v>1583284</v>
      </c>
      <c r="L65" s="44">
        <v>1072231</v>
      </c>
      <c r="M65" s="44">
        <v>7</v>
      </c>
      <c r="N65" s="44">
        <v>100</v>
      </c>
      <c r="O65" s="44">
        <v>2</v>
      </c>
      <c r="P65" s="44">
        <v>0</v>
      </c>
      <c r="Q65" s="44">
        <v>9</v>
      </c>
      <c r="R65" s="21">
        <v>-7.95</v>
      </c>
      <c r="S65" s="21">
        <v>-26.4</v>
      </c>
      <c r="T65" s="21">
        <v>0</v>
      </c>
      <c r="U65" s="45">
        <v>99.989527435784893</v>
      </c>
      <c r="V65" s="45">
        <v>3227098.5746289999</v>
      </c>
      <c r="W65" s="45">
        <v>1361327.555218</v>
      </c>
      <c r="X65" s="46">
        <f t="shared" si="2"/>
        <v>1865771.019411</v>
      </c>
      <c r="Y65" s="45">
        <v>77432.702544999993</v>
      </c>
      <c r="Z65" s="45">
        <v>17358.55775</v>
      </c>
      <c r="AA65" s="46">
        <f t="shared" si="3"/>
        <v>60074.144794999993</v>
      </c>
    </row>
    <row r="66" spans="1:27" x14ac:dyDescent="0.45">
      <c r="A66" s="21" t="s">
        <v>489</v>
      </c>
      <c r="B66" s="21">
        <v>11799</v>
      </c>
      <c r="C66" s="21" t="s">
        <v>490</v>
      </c>
      <c r="D66" s="21" t="s">
        <v>134</v>
      </c>
      <c r="E66" s="43">
        <v>0</v>
      </c>
      <c r="F66" s="44">
        <v>500000</v>
      </c>
      <c r="G66" s="47">
        <v>10.033333333333333</v>
      </c>
      <c r="H66" s="44" t="s">
        <v>532</v>
      </c>
      <c r="I66" s="44">
        <v>0</v>
      </c>
      <c r="J66" s="44">
        <v>103242</v>
      </c>
      <c r="K66" s="44">
        <v>96690</v>
      </c>
      <c r="L66" s="44">
        <v>1067768</v>
      </c>
      <c r="M66" s="44">
        <v>2</v>
      </c>
      <c r="N66" s="44">
        <v>99</v>
      </c>
      <c r="O66" s="44">
        <v>2</v>
      </c>
      <c r="P66" s="44">
        <v>1</v>
      </c>
      <c r="Q66" s="44">
        <v>4</v>
      </c>
      <c r="R66" s="21">
        <v>-4.08</v>
      </c>
      <c r="S66" s="21">
        <v>-3.16</v>
      </c>
      <c r="T66" s="21">
        <v>0</v>
      </c>
      <c r="U66" s="45">
        <v>76.10385528227205</v>
      </c>
      <c r="V66" s="45">
        <v>36975.4</v>
      </c>
      <c r="W66" s="45">
        <v>20894.122136999998</v>
      </c>
      <c r="X66" s="46">
        <f t="shared" si="2"/>
        <v>16081.277863000003</v>
      </c>
      <c r="Y66" s="45">
        <v>36975.4</v>
      </c>
      <c r="Z66" s="45">
        <v>20894.122136999998</v>
      </c>
      <c r="AA66" s="46">
        <f t="shared" si="3"/>
        <v>16081.277863000003</v>
      </c>
    </row>
    <row r="67" spans="1:27" x14ac:dyDescent="0.45">
      <c r="A67" s="21" t="s">
        <v>491</v>
      </c>
      <c r="B67" s="21">
        <v>11836</v>
      </c>
      <c r="C67" s="21" t="s">
        <v>492</v>
      </c>
      <c r="D67" s="21" t="s">
        <v>134</v>
      </c>
      <c r="E67" s="43">
        <v>0</v>
      </c>
      <c r="F67" s="44">
        <v>400000</v>
      </c>
      <c r="G67" s="47">
        <v>9.1</v>
      </c>
      <c r="H67" s="44" t="s">
        <v>532</v>
      </c>
      <c r="I67" s="44">
        <v>0</v>
      </c>
      <c r="J67" s="44">
        <v>343588</v>
      </c>
      <c r="K67" s="44">
        <v>516938</v>
      </c>
      <c r="L67" s="44">
        <v>664661</v>
      </c>
      <c r="M67" s="44">
        <v>8</v>
      </c>
      <c r="N67" s="44">
        <v>100</v>
      </c>
      <c r="O67" s="44">
        <v>0</v>
      </c>
      <c r="P67" s="44">
        <v>0</v>
      </c>
      <c r="Q67" s="44">
        <v>8</v>
      </c>
      <c r="R67" s="21">
        <v>-6.73</v>
      </c>
      <c r="S67" s="21">
        <v>-14.78</v>
      </c>
      <c r="T67" s="21">
        <v>0</v>
      </c>
      <c r="U67" s="45">
        <v>94.215810939670249</v>
      </c>
      <c r="V67" s="45">
        <v>831438.12861100002</v>
      </c>
      <c r="W67" s="45">
        <v>334971.39022</v>
      </c>
      <c r="X67" s="46">
        <f t="shared" si="2"/>
        <v>496466.73839100002</v>
      </c>
      <c r="Y67" s="45">
        <v>121748.306163</v>
      </c>
      <c r="Z67" s="45">
        <v>48221.449202999996</v>
      </c>
      <c r="AA67" s="46">
        <f t="shared" si="3"/>
        <v>73526.856960000005</v>
      </c>
    </row>
    <row r="68" spans="1:27" x14ac:dyDescent="0.45">
      <c r="A68" s="21" t="s">
        <v>498</v>
      </c>
      <c r="B68" s="21">
        <v>11858</v>
      </c>
      <c r="C68" s="21" t="s">
        <v>499</v>
      </c>
      <c r="D68" s="21" t="s">
        <v>134</v>
      </c>
      <c r="E68" s="43">
        <v>0</v>
      </c>
      <c r="F68" s="44">
        <v>20000000</v>
      </c>
      <c r="G68" s="47">
        <v>7.4333333333333336</v>
      </c>
      <c r="H68" s="44" t="s">
        <v>532</v>
      </c>
      <c r="I68" s="44">
        <v>0</v>
      </c>
      <c r="J68" s="44">
        <v>15116691</v>
      </c>
      <c r="K68" s="44">
        <v>13348706</v>
      </c>
      <c r="L68" s="44">
        <v>1132445</v>
      </c>
      <c r="M68" s="44">
        <v>11</v>
      </c>
      <c r="N68" s="44">
        <v>69</v>
      </c>
      <c r="O68" s="44">
        <v>5</v>
      </c>
      <c r="P68" s="44">
        <v>31</v>
      </c>
      <c r="Q68" s="44">
        <v>16</v>
      </c>
      <c r="R68" s="21">
        <v>25.61</v>
      </c>
      <c r="S68" s="21">
        <v>24.43</v>
      </c>
      <c r="T68" s="21">
        <v>0</v>
      </c>
      <c r="U68" s="45">
        <v>98.398616429621171</v>
      </c>
      <c r="V68" s="45">
        <v>13472939.110574</v>
      </c>
      <c r="W68" s="45">
        <v>382185.79720500001</v>
      </c>
      <c r="X68" s="46">
        <f t="shared" ref="X68:X77" si="4">V68-W68</f>
        <v>13090753.313369</v>
      </c>
      <c r="Y68" s="45">
        <v>13019257.958224</v>
      </c>
      <c r="Z68" s="45">
        <v>197624.170839</v>
      </c>
      <c r="AA68" s="46">
        <f t="shared" ref="AA68:AA77" si="5">Y68-Z68</f>
        <v>12821633.787385</v>
      </c>
    </row>
    <row r="69" spans="1:27" x14ac:dyDescent="0.45">
      <c r="A69" s="21" t="s">
        <v>515</v>
      </c>
      <c r="B69" s="21">
        <v>11884</v>
      </c>
      <c r="C69" s="21" t="s">
        <v>513</v>
      </c>
      <c r="D69" s="21" t="s">
        <v>134</v>
      </c>
      <c r="E69" s="43">
        <v>0</v>
      </c>
      <c r="F69" s="44">
        <v>500000</v>
      </c>
      <c r="G69" s="47">
        <v>4.8666666666666671</v>
      </c>
      <c r="H69" s="44" t="s">
        <v>532</v>
      </c>
      <c r="I69" s="44">
        <v>0</v>
      </c>
      <c r="J69" s="44">
        <v>79321</v>
      </c>
      <c r="K69" s="44">
        <v>73898</v>
      </c>
      <c r="L69" s="44">
        <v>1073378</v>
      </c>
      <c r="M69" s="44">
        <v>1</v>
      </c>
      <c r="N69" s="44">
        <v>99</v>
      </c>
      <c r="O69" s="44">
        <v>2</v>
      </c>
      <c r="P69" s="44">
        <v>1</v>
      </c>
      <c r="Q69" s="44">
        <v>3</v>
      </c>
      <c r="R69" s="21">
        <v>2.04</v>
      </c>
      <c r="S69" s="21">
        <v>5.35</v>
      </c>
      <c r="T69" s="21">
        <v>0</v>
      </c>
      <c r="U69" s="45">
        <v>89.22282274214831</v>
      </c>
      <c r="V69" s="45">
        <v>0</v>
      </c>
      <c r="W69" s="45">
        <v>0</v>
      </c>
      <c r="X69" s="46">
        <f t="shared" si="4"/>
        <v>0</v>
      </c>
      <c r="Y69" s="45">
        <v>0</v>
      </c>
      <c r="Z69" s="45">
        <v>0</v>
      </c>
      <c r="AA69" s="46">
        <f t="shared" si="5"/>
        <v>0</v>
      </c>
    </row>
    <row r="70" spans="1:27" x14ac:dyDescent="0.45">
      <c r="A70" s="21" t="s">
        <v>514</v>
      </c>
      <c r="B70" s="21">
        <v>11882</v>
      </c>
      <c r="C70" s="21" t="s">
        <v>513</v>
      </c>
      <c r="D70" s="21" t="s">
        <v>134</v>
      </c>
      <c r="E70" s="43">
        <v>0</v>
      </c>
      <c r="F70" s="44">
        <v>1000000</v>
      </c>
      <c r="G70" s="47">
        <v>4.8666666666666671</v>
      </c>
      <c r="H70" s="44" t="s">
        <v>532</v>
      </c>
      <c r="I70" s="44">
        <v>0</v>
      </c>
      <c r="J70" s="44">
        <v>103571</v>
      </c>
      <c r="K70" s="44">
        <v>100000</v>
      </c>
      <c r="L70" s="44">
        <v>1035710</v>
      </c>
      <c r="M70" s="44">
        <v>1</v>
      </c>
      <c r="N70" s="44">
        <v>99</v>
      </c>
      <c r="O70" s="44">
        <v>1</v>
      </c>
      <c r="P70" s="44">
        <v>1</v>
      </c>
      <c r="Q70" s="44">
        <v>2</v>
      </c>
      <c r="R70" s="21">
        <v>-0.36</v>
      </c>
      <c r="S70" s="21">
        <v>2.73</v>
      </c>
      <c r="T70" s="21">
        <v>0</v>
      </c>
      <c r="U70" s="45">
        <v>16.036727192985552</v>
      </c>
      <c r="V70" s="45">
        <v>41182.447604000001</v>
      </c>
      <c r="W70" s="45">
        <v>22349.179519000001</v>
      </c>
      <c r="X70" s="46">
        <f t="shared" si="4"/>
        <v>18833.268085</v>
      </c>
      <c r="Y70" s="45">
        <v>41182.447604000001</v>
      </c>
      <c r="Z70" s="45">
        <v>22349.179519000001</v>
      </c>
      <c r="AA70" s="46">
        <f t="shared" si="5"/>
        <v>18833.268085</v>
      </c>
    </row>
    <row r="71" spans="1:27" x14ac:dyDescent="0.45">
      <c r="A71" s="21" t="s">
        <v>566</v>
      </c>
      <c r="B71" s="21">
        <v>11895</v>
      </c>
      <c r="C71" s="21" t="s">
        <v>525</v>
      </c>
      <c r="D71" s="21" t="s">
        <v>134</v>
      </c>
      <c r="E71" s="43">
        <v>0</v>
      </c>
      <c r="F71" s="44">
        <v>1500000</v>
      </c>
      <c r="G71" s="47">
        <v>3</v>
      </c>
      <c r="H71" s="44" t="s">
        <v>532</v>
      </c>
      <c r="I71" s="44">
        <v>0</v>
      </c>
      <c r="J71" s="44">
        <v>106561</v>
      </c>
      <c r="K71" s="44">
        <v>105000</v>
      </c>
      <c r="L71" s="44">
        <v>1014864</v>
      </c>
      <c r="M71" s="44">
        <v>2</v>
      </c>
      <c r="N71" s="44">
        <v>100</v>
      </c>
      <c r="O71" s="44">
        <v>0</v>
      </c>
      <c r="P71" s="44">
        <v>0</v>
      </c>
      <c r="Q71" s="44">
        <v>2</v>
      </c>
      <c r="R71" s="21">
        <v>1.35</v>
      </c>
      <c r="S71" s="21">
        <v>1.49</v>
      </c>
      <c r="T71" s="21">
        <v>0</v>
      </c>
      <c r="U71" s="45">
        <v>0</v>
      </c>
      <c r="V71" s="45">
        <v>0</v>
      </c>
      <c r="W71" s="45">
        <v>0</v>
      </c>
      <c r="X71" s="46">
        <f t="shared" si="4"/>
        <v>0</v>
      </c>
      <c r="Y71" s="45">
        <v>0</v>
      </c>
      <c r="Z71" s="45">
        <v>0</v>
      </c>
      <c r="AA71" s="46">
        <f t="shared" si="5"/>
        <v>0</v>
      </c>
    </row>
    <row r="72" spans="1:27" x14ac:dyDescent="0.45">
      <c r="A72" s="21" t="s">
        <v>568</v>
      </c>
      <c r="B72" s="21">
        <v>11891</v>
      </c>
      <c r="C72" s="21" t="s">
        <v>569</v>
      </c>
      <c r="D72" s="21" t="s">
        <v>134</v>
      </c>
      <c r="E72" s="43">
        <v>0</v>
      </c>
      <c r="F72" s="44">
        <v>250000</v>
      </c>
      <c r="G72" s="47">
        <v>2.9</v>
      </c>
      <c r="H72" s="44" t="s">
        <v>532</v>
      </c>
      <c r="I72" s="44">
        <v>0</v>
      </c>
      <c r="J72" s="44">
        <v>24671</v>
      </c>
      <c r="K72" s="44">
        <v>25050</v>
      </c>
      <c r="L72" s="44">
        <v>984864</v>
      </c>
      <c r="M72" s="44">
        <v>2</v>
      </c>
      <c r="N72" s="44">
        <v>98</v>
      </c>
      <c r="O72" s="44">
        <v>2</v>
      </c>
      <c r="P72" s="44">
        <v>2</v>
      </c>
      <c r="Q72" s="44">
        <v>4</v>
      </c>
      <c r="R72" s="21">
        <v>-0.46</v>
      </c>
      <c r="S72" s="21">
        <v>0</v>
      </c>
      <c r="T72" s="21">
        <v>0</v>
      </c>
      <c r="U72" s="45">
        <v>0</v>
      </c>
      <c r="V72" s="45">
        <v>0</v>
      </c>
      <c r="W72" s="45">
        <v>0</v>
      </c>
      <c r="X72" s="46">
        <f t="shared" si="4"/>
        <v>0</v>
      </c>
      <c r="Y72" s="45">
        <v>0</v>
      </c>
      <c r="Z72" s="45">
        <v>0</v>
      </c>
      <c r="AA72" s="46">
        <f t="shared" si="5"/>
        <v>0</v>
      </c>
    </row>
    <row r="73" spans="1:27" x14ac:dyDescent="0.45">
      <c r="A73" s="21" t="s">
        <v>526</v>
      </c>
      <c r="B73" s="21">
        <v>11903</v>
      </c>
      <c r="C73" s="21" t="s">
        <v>527</v>
      </c>
      <c r="D73" s="21" t="s">
        <v>134</v>
      </c>
      <c r="E73" s="43">
        <v>0</v>
      </c>
      <c r="F73" s="44">
        <v>5000000</v>
      </c>
      <c r="G73" s="47">
        <v>2.5</v>
      </c>
      <c r="H73" s="44" t="s">
        <v>532</v>
      </c>
      <c r="I73" s="44">
        <v>0</v>
      </c>
      <c r="J73" s="44">
        <v>1814087</v>
      </c>
      <c r="K73" s="44">
        <v>1491033</v>
      </c>
      <c r="L73" s="44">
        <v>1216624</v>
      </c>
      <c r="M73" s="44">
        <v>3</v>
      </c>
      <c r="N73" s="44">
        <v>10</v>
      </c>
      <c r="O73" s="44">
        <v>7</v>
      </c>
      <c r="P73" s="44">
        <v>90</v>
      </c>
      <c r="Q73" s="44">
        <v>10</v>
      </c>
      <c r="R73" s="21">
        <v>52.73</v>
      </c>
      <c r="S73" s="21">
        <v>0</v>
      </c>
      <c r="T73" s="21">
        <v>0</v>
      </c>
      <c r="U73" s="45">
        <v>88.075047577617411</v>
      </c>
      <c r="V73" s="45">
        <v>192458.34254099999</v>
      </c>
      <c r="W73" s="45">
        <v>103270.14718099999</v>
      </c>
      <c r="X73" s="46">
        <f t="shared" si="4"/>
        <v>89188.195359999998</v>
      </c>
      <c r="Y73" s="45">
        <v>62789.909337999998</v>
      </c>
      <c r="Z73" s="45">
        <v>103270.14718099999</v>
      </c>
      <c r="AA73" s="46">
        <f t="shared" si="5"/>
        <v>-40480.237842999995</v>
      </c>
    </row>
    <row r="74" spans="1:27" x14ac:dyDescent="0.45">
      <c r="A74" s="21" t="s">
        <v>565</v>
      </c>
      <c r="B74" s="21">
        <v>11914</v>
      </c>
      <c r="C74" s="21" t="s">
        <v>564</v>
      </c>
      <c r="D74" s="21" t="s">
        <v>134</v>
      </c>
      <c r="E74" s="43">
        <v>0</v>
      </c>
      <c r="F74" s="44">
        <v>500000</v>
      </c>
      <c r="G74" s="47">
        <v>1.5</v>
      </c>
      <c r="H74" s="44" t="s">
        <v>532</v>
      </c>
      <c r="I74" s="44">
        <v>0</v>
      </c>
      <c r="J74" s="44">
        <v>301514</v>
      </c>
      <c r="K74" s="44">
        <v>277746</v>
      </c>
      <c r="L74" s="44">
        <v>1085574</v>
      </c>
      <c r="M74" s="44">
        <v>2</v>
      </c>
      <c r="N74" s="44">
        <v>100</v>
      </c>
      <c r="O74" s="44">
        <v>0</v>
      </c>
      <c r="P74" s="44">
        <v>0</v>
      </c>
      <c r="Q74" s="44">
        <v>2</v>
      </c>
      <c r="R74" s="21">
        <v>8.5299999999999994</v>
      </c>
      <c r="S74" s="21">
        <v>0</v>
      </c>
      <c r="T74" s="21">
        <v>0</v>
      </c>
      <c r="U74" s="45">
        <v>81.810775475898311</v>
      </c>
      <c r="V74" s="45">
        <v>241432.61223500001</v>
      </c>
      <c r="W74" s="45">
        <v>3488.6762680000002</v>
      </c>
      <c r="X74" s="46">
        <f t="shared" si="4"/>
        <v>237943.935967</v>
      </c>
      <c r="Y74" s="45">
        <v>241432.61223500001</v>
      </c>
      <c r="Z74" s="45">
        <v>3488.6762680000002</v>
      </c>
      <c r="AA74" s="46">
        <f t="shared" si="5"/>
        <v>237943.935967</v>
      </c>
    </row>
    <row r="75" spans="1:27" x14ac:dyDescent="0.45">
      <c r="A75" s="21" t="s">
        <v>574</v>
      </c>
      <c r="B75" s="21">
        <v>11925</v>
      </c>
      <c r="C75" s="21" t="s">
        <v>575</v>
      </c>
      <c r="D75" s="21" t="s">
        <v>134</v>
      </c>
      <c r="E75" s="43">
        <v>0</v>
      </c>
      <c r="F75" s="44">
        <v>500000</v>
      </c>
      <c r="G75" s="47">
        <v>1</v>
      </c>
      <c r="H75" s="44" t="s">
        <v>532</v>
      </c>
      <c r="I75" s="44">
        <v>0</v>
      </c>
      <c r="J75" s="44">
        <v>39104</v>
      </c>
      <c r="K75" s="44">
        <v>37918</v>
      </c>
      <c r="L75" s="44">
        <v>1031270</v>
      </c>
      <c r="M75" s="44">
        <v>2</v>
      </c>
      <c r="N75" s="44">
        <v>72</v>
      </c>
      <c r="O75" s="44">
        <v>2</v>
      </c>
      <c r="P75" s="44">
        <v>28</v>
      </c>
      <c r="Q75" s="44">
        <v>4</v>
      </c>
      <c r="R75" s="21">
        <v>0</v>
      </c>
      <c r="S75" s="21">
        <v>0</v>
      </c>
      <c r="T75" s="21">
        <v>0</v>
      </c>
      <c r="U75" s="45">
        <v>0</v>
      </c>
      <c r="V75" s="45">
        <v>0</v>
      </c>
      <c r="W75" s="45">
        <v>0</v>
      </c>
      <c r="X75" s="46">
        <f t="shared" si="4"/>
        <v>0</v>
      </c>
      <c r="Y75" s="45">
        <v>0</v>
      </c>
      <c r="Z75" s="45">
        <v>0</v>
      </c>
      <c r="AA75" s="46">
        <f t="shared" si="5"/>
        <v>0</v>
      </c>
    </row>
    <row r="76" spans="1:27" x14ac:dyDescent="0.45">
      <c r="A76" s="21" t="s">
        <v>576</v>
      </c>
      <c r="B76" s="21">
        <v>11931</v>
      </c>
      <c r="C76" s="21" t="s">
        <v>577</v>
      </c>
      <c r="D76" s="21" t="s">
        <v>134</v>
      </c>
      <c r="E76" s="43">
        <v>0</v>
      </c>
      <c r="F76" s="44">
        <v>70000000</v>
      </c>
      <c r="G76" s="47">
        <v>1</v>
      </c>
      <c r="H76" s="44" t="s">
        <v>532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21">
        <v>0</v>
      </c>
      <c r="S76" s="21">
        <v>0</v>
      </c>
      <c r="T76" s="21">
        <v>0</v>
      </c>
      <c r="U76" s="45">
        <v>0</v>
      </c>
      <c r="V76" s="45">
        <v>0</v>
      </c>
      <c r="W76" s="45">
        <v>0</v>
      </c>
      <c r="X76" s="46">
        <v>0</v>
      </c>
      <c r="Y76" s="45">
        <v>0</v>
      </c>
      <c r="Z76" s="45">
        <v>0</v>
      </c>
      <c r="AA76" s="46">
        <v>0</v>
      </c>
    </row>
    <row r="77" spans="1:27" x14ac:dyDescent="0.45">
      <c r="A77" s="21" t="s">
        <v>582</v>
      </c>
      <c r="B77" s="21">
        <v>11933</v>
      </c>
      <c r="C77" s="21" t="s">
        <v>583</v>
      </c>
      <c r="D77" s="21" t="s">
        <v>134</v>
      </c>
      <c r="E77" s="43">
        <v>0</v>
      </c>
      <c r="F77" s="44">
        <v>500000</v>
      </c>
      <c r="G77" s="47">
        <v>1</v>
      </c>
      <c r="H77" s="44" t="s">
        <v>532</v>
      </c>
      <c r="I77" s="44">
        <v>0</v>
      </c>
      <c r="J77" s="44">
        <v>35333</v>
      </c>
      <c r="K77" s="44">
        <v>35000</v>
      </c>
      <c r="L77" s="44">
        <v>1009505</v>
      </c>
      <c r="M77" s="44">
        <v>1</v>
      </c>
      <c r="N77" s="44">
        <v>99</v>
      </c>
      <c r="O77" s="44">
        <v>2</v>
      </c>
      <c r="P77" s="44">
        <v>1</v>
      </c>
      <c r="Q77" s="44">
        <v>3</v>
      </c>
      <c r="R77" s="21">
        <v>0</v>
      </c>
      <c r="S77" s="21">
        <v>0</v>
      </c>
      <c r="T77" s="21">
        <v>0</v>
      </c>
      <c r="U77" s="45">
        <v>0</v>
      </c>
      <c r="V77" s="45">
        <v>0</v>
      </c>
      <c r="W77" s="45">
        <v>0</v>
      </c>
      <c r="X77" s="46">
        <f t="shared" si="4"/>
        <v>0</v>
      </c>
      <c r="Y77" s="45">
        <v>0</v>
      </c>
      <c r="Z77" s="45">
        <v>0</v>
      </c>
      <c r="AA77" s="46">
        <f t="shared" si="5"/>
        <v>0</v>
      </c>
    </row>
  </sheetData>
  <autoFilter ref="A3:AA77"/>
  <mergeCells count="3">
    <mergeCell ref="V1:AA1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2022-07-02T06:14:15Z</dcterms:modified>
</cp:coreProperties>
</file>