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gozar.a\Desktop\دسکتاپ\اکسل تهیه شده\مدیر\عملکرد\داده برای بهمن تا خرداد\گزارش\بعد حذف بازار گردان\"/>
    </mc:Choice>
  </mc:AlternateContent>
  <bookViews>
    <workbookView xWindow="0" yWindow="0" windowWidth="23250" windowHeight="120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Sheet1!$A$2:$V$213</definedName>
    <definedName name="_xlnm._FilterDatabase" localSheetId="1" hidden="1">Sheet2!$A$2:$I$213</definedName>
    <definedName name="_xlnm._FilterDatabase" localSheetId="2" hidden="1">Sheet3!$A$3:$Q$214</definedName>
    <definedName name="_xlnm._FilterDatabase" localSheetId="3" hidden="1">Sheet4!$A$2:$U$213</definedName>
    <definedName name="_xlnm._FilterDatabase" localSheetId="4" hidden="1">Sheet5!$A$3:$AA$81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4" i="4" l="1"/>
  <c r="E204" i="4"/>
  <c r="F204" i="4"/>
  <c r="G204" i="4"/>
  <c r="H204" i="4"/>
  <c r="I204" i="4"/>
  <c r="J204" i="4"/>
  <c r="K204" i="4"/>
  <c r="D205" i="4"/>
  <c r="E205" i="4"/>
  <c r="F205" i="4"/>
  <c r="G205" i="4"/>
  <c r="H205" i="4"/>
  <c r="I205" i="4"/>
  <c r="J205" i="4"/>
  <c r="K205" i="4"/>
  <c r="D206" i="4"/>
  <c r="E206" i="4"/>
  <c r="F206" i="4"/>
  <c r="G206" i="4"/>
  <c r="H206" i="4"/>
  <c r="I206" i="4"/>
  <c r="J206" i="4"/>
  <c r="K206" i="4"/>
  <c r="D207" i="4"/>
  <c r="E207" i="4"/>
  <c r="F207" i="4"/>
  <c r="G207" i="4"/>
  <c r="H207" i="4"/>
  <c r="I207" i="4"/>
  <c r="J207" i="4"/>
  <c r="K207" i="4"/>
  <c r="D208" i="4"/>
  <c r="E208" i="4"/>
  <c r="F208" i="4"/>
  <c r="G208" i="4"/>
  <c r="H208" i="4"/>
  <c r="I208" i="4"/>
  <c r="J208" i="4"/>
  <c r="K208" i="4"/>
  <c r="D209" i="4"/>
  <c r="E209" i="4"/>
  <c r="F209" i="4"/>
  <c r="G209" i="4"/>
  <c r="H209" i="4"/>
  <c r="I209" i="4"/>
  <c r="J209" i="4"/>
  <c r="K209" i="4"/>
  <c r="D210" i="4"/>
  <c r="E210" i="4"/>
  <c r="F210" i="4"/>
  <c r="G210" i="4"/>
  <c r="H210" i="4"/>
  <c r="I210" i="4"/>
  <c r="J210" i="4"/>
  <c r="K210" i="4"/>
  <c r="D211" i="4"/>
  <c r="E211" i="4"/>
  <c r="F211" i="4"/>
  <c r="G211" i="4"/>
  <c r="H211" i="4"/>
  <c r="I211" i="4"/>
  <c r="J211" i="4"/>
  <c r="K211" i="4"/>
  <c r="D212" i="4"/>
  <c r="E212" i="4"/>
  <c r="F212" i="4"/>
  <c r="G212" i="4"/>
  <c r="H212" i="4"/>
  <c r="I212" i="4"/>
  <c r="J212" i="4"/>
  <c r="K212" i="4"/>
  <c r="D213" i="4"/>
  <c r="E213" i="4"/>
  <c r="F213" i="4"/>
  <c r="G213" i="4"/>
  <c r="H213" i="4"/>
  <c r="I213" i="4"/>
  <c r="J213" i="4"/>
  <c r="K213" i="4"/>
  <c r="AA77" i="5" l="1"/>
  <c r="AA74" i="5"/>
  <c r="AA73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49" i="5"/>
  <c r="AA48" i="5"/>
  <c r="AA47" i="5"/>
  <c r="AA46" i="5"/>
  <c r="AA45" i="5"/>
  <c r="AA44" i="5"/>
  <c r="AA43" i="5"/>
  <c r="AA42" i="5"/>
  <c r="AA41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D3" i="4" l="1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H3" i="4"/>
  <c r="G3" i="4"/>
  <c r="D139" i="4" l="1"/>
  <c r="E139" i="4"/>
  <c r="F139" i="4"/>
  <c r="I139" i="4"/>
  <c r="J139" i="4"/>
  <c r="K139" i="4"/>
  <c r="D140" i="4"/>
  <c r="E140" i="4"/>
  <c r="F140" i="4"/>
  <c r="I140" i="4"/>
  <c r="J140" i="4"/>
  <c r="K140" i="4"/>
  <c r="D141" i="4"/>
  <c r="E141" i="4"/>
  <c r="F141" i="4"/>
  <c r="I141" i="4"/>
  <c r="J141" i="4"/>
  <c r="K141" i="4"/>
  <c r="D143" i="4"/>
  <c r="E143" i="4"/>
  <c r="F143" i="4"/>
  <c r="I143" i="4"/>
  <c r="J143" i="4"/>
  <c r="K143" i="4"/>
  <c r="D144" i="4"/>
  <c r="E144" i="4"/>
  <c r="F144" i="4"/>
  <c r="I144" i="4"/>
  <c r="J144" i="4"/>
  <c r="K144" i="4"/>
  <c r="D145" i="4"/>
  <c r="E145" i="4"/>
  <c r="F145" i="4"/>
  <c r="I145" i="4"/>
  <c r="J145" i="4"/>
  <c r="K145" i="4"/>
  <c r="D146" i="4"/>
  <c r="E146" i="4"/>
  <c r="F146" i="4"/>
  <c r="I146" i="4"/>
  <c r="J146" i="4"/>
  <c r="K146" i="4"/>
  <c r="D147" i="4"/>
  <c r="E147" i="4"/>
  <c r="F147" i="4"/>
  <c r="I147" i="4"/>
  <c r="J147" i="4"/>
  <c r="K147" i="4"/>
  <c r="D148" i="4"/>
  <c r="E148" i="4"/>
  <c r="F148" i="4"/>
  <c r="I148" i="4"/>
  <c r="J148" i="4"/>
  <c r="K148" i="4"/>
  <c r="D149" i="4"/>
  <c r="E149" i="4"/>
  <c r="F149" i="4"/>
  <c r="I149" i="4"/>
  <c r="J149" i="4"/>
  <c r="K149" i="4"/>
  <c r="D150" i="4"/>
  <c r="E150" i="4"/>
  <c r="F150" i="4"/>
  <c r="I150" i="4"/>
  <c r="J150" i="4"/>
  <c r="K150" i="4"/>
  <c r="D151" i="4"/>
  <c r="E151" i="4"/>
  <c r="F151" i="4"/>
  <c r="I151" i="4"/>
  <c r="J151" i="4"/>
  <c r="K151" i="4"/>
  <c r="D152" i="4"/>
  <c r="E152" i="4"/>
  <c r="F152" i="4"/>
  <c r="I152" i="4"/>
  <c r="J152" i="4"/>
  <c r="K152" i="4"/>
  <c r="D153" i="4"/>
  <c r="E153" i="4"/>
  <c r="F153" i="4"/>
  <c r="I153" i="4"/>
  <c r="J153" i="4"/>
  <c r="K153" i="4"/>
  <c r="D154" i="4"/>
  <c r="E154" i="4"/>
  <c r="F154" i="4"/>
  <c r="I154" i="4"/>
  <c r="J154" i="4"/>
  <c r="K154" i="4"/>
  <c r="D155" i="4"/>
  <c r="E155" i="4"/>
  <c r="F155" i="4"/>
  <c r="I155" i="4"/>
  <c r="J155" i="4"/>
  <c r="K155" i="4"/>
  <c r="D156" i="4"/>
  <c r="E156" i="4"/>
  <c r="F156" i="4"/>
  <c r="I156" i="4"/>
  <c r="J156" i="4"/>
  <c r="K156" i="4"/>
  <c r="D157" i="4"/>
  <c r="E157" i="4"/>
  <c r="F157" i="4"/>
  <c r="I157" i="4"/>
  <c r="J157" i="4"/>
  <c r="K157" i="4"/>
  <c r="D158" i="4"/>
  <c r="E158" i="4"/>
  <c r="F158" i="4"/>
  <c r="I158" i="4"/>
  <c r="J158" i="4"/>
  <c r="K158" i="4"/>
  <c r="D159" i="4"/>
  <c r="E159" i="4"/>
  <c r="F159" i="4"/>
  <c r="I159" i="4"/>
  <c r="J159" i="4"/>
  <c r="K159" i="4"/>
  <c r="D160" i="4"/>
  <c r="E160" i="4"/>
  <c r="F160" i="4"/>
  <c r="I160" i="4"/>
  <c r="J160" i="4"/>
  <c r="K160" i="4"/>
  <c r="D161" i="4"/>
  <c r="E161" i="4"/>
  <c r="F161" i="4"/>
  <c r="I161" i="4"/>
  <c r="J161" i="4"/>
  <c r="K161" i="4"/>
  <c r="D162" i="4"/>
  <c r="E162" i="4"/>
  <c r="F162" i="4"/>
  <c r="I162" i="4"/>
  <c r="J162" i="4"/>
  <c r="K162" i="4"/>
  <c r="D163" i="4"/>
  <c r="E163" i="4"/>
  <c r="F163" i="4"/>
  <c r="I163" i="4"/>
  <c r="J163" i="4"/>
  <c r="K163" i="4"/>
  <c r="D164" i="4"/>
  <c r="E164" i="4"/>
  <c r="F164" i="4"/>
  <c r="I164" i="4"/>
  <c r="J164" i="4"/>
  <c r="K164" i="4"/>
  <c r="D165" i="4"/>
  <c r="E165" i="4"/>
  <c r="F165" i="4"/>
  <c r="I165" i="4"/>
  <c r="J165" i="4"/>
  <c r="K165" i="4"/>
  <c r="D166" i="4"/>
  <c r="E166" i="4"/>
  <c r="F166" i="4"/>
  <c r="I166" i="4"/>
  <c r="J166" i="4"/>
  <c r="K166" i="4"/>
  <c r="D167" i="4"/>
  <c r="E167" i="4"/>
  <c r="F167" i="4"/>
  <c r="I167" i="4"/>
  <c r="J167" i="4"/>
  <c r="K167" i="4"/>
  <c r="D168" i="4"/>
  <c r="E168" i="4"/>
  <c r="F168" i="4"/>
  <c r="I168" i="4"/>
  <c r="J168" i="4"/>
  <c r="K168" i="4"/>
  <c r="D169" i="4"/>
  <c r="E169" i="4"/>
  <c r="F169" i="4"/>
  <c r="I169" i="4"/>
  <c r="J169" i="4"/>
  <c r="K169" i="4"/>
  <c r="D170" i="4"/>
  <c r="E170" i="4"/>
  <c r="F170" i="4"/>
  <c r="I170" i="4"/>
  <c r="J170" i="4"/>
  <c r="K170" i="4"/>
  <c r="D171" i="4"/>
  <c r="E171" i="4"/>
  <c r="F171" i="4"/>
  <c r="I171" i="4"/>
  <c r="J171" i="4"/>
  <c r="K171" i="4"/>
  <c r="D172" i="4"/>
  <c r="E172" i="4"/>
  <c r="F172" i="4"/>
  <c r="I172" i="4"/>
  <c r="J172" i="4"/>
  <c r="K172" i="4"/>
  <c r="D173" i="4"/>
  <c r="E173" i="4"/>
  <c r="F173" i="4"/>
  <c r="I173" i="4"/>
  <c r="J173" i="4"/>
  <c r="K173" i="4"/>
  <c r="D174" i="4"/>
  <c r="E174" i="4"/>
  <c r="F174" i="4"/>
  <c r="I174" i="4"/>
  <c r="J174" i="4"/>
  <c r="K174" i="4"/>
  <c r="D175" i="4"/>
  <c r="E175" i="4"/>
  <c r="F175" i="4"/>
  <c r="I175" i="4"/>
  <c r="J175" i="4"/>
  <c r="K175" i="4"/>
  <c r="D176" i="4"/>
  <c r="E176" i="4"/>
  <c r="F176" i="4"/>
  <c r="I176" i="4"/>
  <c r="J176" i="4"/>
  <c r="K176" i="4"/>
  <c r="D177" i="4"/>
  <c r="E177" i="4"/>
  <c r="F177" i="4"/>
  <c r="I177" i="4"/>
  <c r="J177" i="4"/>
  <c r="K177" i="4"/>
  <c r="D178" i="4"/>
  <c r="E178" i="4"/>
  <c r="F178" i="4"/>
  <c r="I178" i="4"/>
  <c r="J178" i="4"/>
  <c r="K178" i="4"/>
  <c r="D179" i="4"/>
  <c r="E179" i="4"/>
  <c r="F179" i="4"/>
  <c r="I179" i="4"/>
  <c r="J179" i="4"/>
  <c r="K179" i="4"/>
  <c r="D180" i="4"/>
  <c r="E180" i="4"/>
  <c r="F180" i="4"/>
  <c r="I180" i="4"/>
  <c r="J180" i="4"/>
  <c r="K180" i="4"/>
  <c r="D181" i="4"/>
  <c r="E181" i="4"/>
  <c r="F181" i="4"/>
  <c r="I181" i="4"/>
  <c r="J181" i="4"/>
  <c r="K181" i="4"/>
  <c r="D182" i="4"/>
  <c r="E182" i="4"/>
  <c r="F182" i="4"/>
  <c r="I182" i="4"/>
  <c r="J182" i="4"/>
  <c r="K182" i="4"/>
  <c r="D183" i="4"/>
  <c r="E183" i="4"/>
  <c r="F183" i="4"/>
  <c r="I183" i="4"/>
  <c r="J183" i="4"/>
  <c r="K183" i="4"/>
  <c r="D184" i="4"/>
  <c r="E184" i="4"/>
  <c r="F184" i="4"/>
  <c r="I184" i="4"/>
  <c r="J184" i="4"/>
  <c r="K184" i="4"/>
  <c r="D185" i="4"/>
  <c r="E185" i="4"/>
  <c r="F185" i="4"/>
  <c r="I185" i="4"/>
  <c r="J185" i="4"/>
  <c r="K185" i="4"/>
  <c r="D186" i="4"/>
  <c r="E186" i="4"/>
  <c r="F186" i="4"/>
  <c r="I186" i="4"/>
  <c r="J186" i="4"/>
  <c r="K186" i="4"/>
  <c r="D187" i="4"/>
  <c r="E187" i="4"/>
  <c r="F187" i="4"/>
  <c r="I187" i="4"/>
  <c r="J187" i="4"/>
  <c r="K187" i="4"/>
  <c r="D188" i="4"/>
  <c r="E188" i="4"/>
  <c r="F188" i="4"/>
  <c r="I188" i="4"/>
  <c r="J188" i="4"/>
  <c r="K188" i="4"/>
  <c r="D189" i="4"/>
  <c r="E189" i="4"/>
  <c r="F189" i="4"/>
  <c r="I189" i="4"/>
  <c r="J189" i="4"/>
  <c r="K189" i="4"/>
  <c r="D190" i="4"/>
  <c r="E190" i="4"/>
  <c r="F190" i="4"/>
  <c r="I190" i="4"/>
  <c r="J190" i="4"/>
  <c r="K190" i="4"/>
  <c r="D191" i="4"/>
  <c r="E191" i="4"/>
  <c r="F191" i="4"/>
  <c r="I191" i="4"/>
  <c r="J191" i="4"/>
  <c r="K191" i="4"/>
  <c r="D192" i="4"/>
  <c r="E192" i="4"/>
  <c r="F192" i="4"/>
  <c r="I192" i="4"/>
  <c r="J192" i="4"/>
  <c r="K192" i="4"/>
  <c r="D193" i="4"/>
  <c r="E193" i="4"/>
  <c r="F193" i="4"/>
  <c r="I193" i="4"/>
  <c r="J193" i="4"/>
  <c r="K193" i="4"/>
  <c r="D194" i="4"/>
  <c r="E194" i="4"/>
  <c r="F194" i="4"/>
  <c r="I194" i="4"/>
  <c r="J194" i="4"/>
  <c r="K194" i="4"/>
  <c r="D195" i="4"/>
  <c r="E195" i="4"/>
  <c r="F195" i="4"/>
  <c r="I195" i="4"/>
  <c r="J195" i="4"/>
  <c r="K195" i="4"/>
  <c r="D196" i="4"/>
  <c r="E196" i="4"/>
  <c r="F196" i="4"/>
  <c r="I196" i="4"/>
  <c r="J196" i="4"/>
  <c r="K196" i="4"/>
  <c r="D197" i="4"/>
  <c r="E197" i="4"/>
  <c r="F197" i="4"/>
  <c r="I197" i="4"/>
  <c r="J197" i="4"/>
  <c r="K197" i="4"/>
  <c r="D198" i="4"/>
  <c r="E198" i="4"/>
  <c r="F198" i="4"/>
  <c r="I198" i="4"/>
  <c r="J198" i="4"/>
  <c r="K198" i="4"/>
  <c r="D199" i="4"/>
  <c r="E199" i="4"/>
  <c r="F199" i="4"/>
  <c r="I199" i="4"/>
  <c r="J199" i="4"/>
  <c r="K199" i="4"/>
  <c r="D200" i="4"/>
  <c r="E200" i="4"/>
  <c r="F200" i="4"/>
  <c r="I200" i="4"/>
  <c r="J200" i="4"/>
  <c r="K200" i="4"/>
  <c r="D201" i="4"/>
  <c r="E201" i="4"/>
  <c r="F201" i="4"/>
  <c r="I201" i="4"/>
  <c r="J201" i="4"/>
  <c r="K201" i="4"/>
  <c r="D202" i="4"/>
  <c r="E202" i="4"/>
  <c r="F202" i="4"/>
  <c r="I202" i="4"/>
  <c r="J202" i="4"/>
  <c r="K202" i="4"/>
  <c r="D203" i="4"/>
  <c r="E203" i="4"/>
  <c r="F203" i="4"/>
  <c r="I203" i="4"/>
  <c r="J203" i="4"/>
  <c r="K203" i="4"/>
  <c r="Q108" i="3"/>
  <c r="Q111" i="3"/>
  <c r="Q8" i="3"/>
  <c r="Q10" i="3"/>
  <c r="Q121" i="3"/>
  <c r="Q125" i="3"/>
  <c r="Q196" i="3"/>
  <c r="Q18" i="3"/>
  <c r="Q23" i="3"/>
  <c r="Q133" i="3"/>
  <c r="Q27" i="3"/>
  <c r="Q138" i="3"/>
  <c r="Q33" i="3"/>
  <c r="Q144" i="3"/>
  <c r="Q36" i="3"/>
  <c r="Q148" i="3"/>
  <c r="Q206" i="3"/>
  <c r="Q153" i="3"/>
  <c r="Q47" i="3"/>
  <c r="Q156" i="3"/>
  <c r="Q57" i="3"/>
  <c r="Q59" i="3"/>
  <c r="Q208" i="3"/>
  <c r="Q68" i="3"/>
  <c r="Q210" i="3"/>
  <c r="Q211" i="3"/>
  <c r="Q164" i="3"/>
  <c r="Q167" i="3"/>
  <c r="Q170" i="3"/>
  <c r="Q81" i="3"/>
  <c r="Q85" i="3"/>
  <c r="Q89" i="3"/>
  <c r="Q92" i="3"/>
  <c r="Q101" i="3"/>
  <c r="Q213" i="3"/>
  <c r="Q187" i="3"/>
  <c r="Q190" i="3"/>
  <c r="Q107" i="3"/>
  <c r="Q6" i="3"/>
  <c r="Q114" i="3"/>
  <c r="Q195" i="3"/>
  <c r="Q120" i="3"/>
  <c r="Q124" i="3"/>
  <c r="Q14" i="3"/>
  <c r="Q17" i="3"/>
  <c r="Q22" i="3"/>
  <c r="Q25" i="3"/>
  <c r="Q136" i="3"/>
  <c r="Q30" i="3"/>
  <c r="Q201" i="3"/>
  <c r="Q143" i="3"/>
  <c r="Q146" i="3"/>
  <c r="Q37" i="3"/>
  <c r="Q151" i="3"/>
  <c r="Q43" i="3"/>
  <c r="Q207" i="3"/>
  <c r="Q50" i="3"/>
  <c r="Q53" i="3"/>
  <c r="Q155" i="3"/>
  <c r="Q62" i="3"/>
  <c r="Q67" i="3"/>
  <c r="Q70" i="3"/>
  <c r="Q71" i="3"/>
  <c r="Q212" i="3"/>
  <c r="Q73" i="3"/>
  <c r="Q76" i="3"/>
  <c r="Q80" i="3"/>
  <c r="Q172" i="3"/>
  <c r="Q174" i="3"/>
  <c r="Q91" i="3"/>
  <c r="Q181" i="3"/>
  <c r="Q182" i="3"/>
  <c r="Q186" i="3"/>
  <c r="Q214" i="3"/>
  <c r="Q104" i="3"/>
  <c r="Q105" i="3"/>
  <c r="Q106" i="3"/>
  <c r="Q192" i="3"/>
  <c r="Q109" i="3"/>
  <c r="Q5" i="3"/>
  <c r="Q110" i="3"/>
  <c r="Q112" i="3"/>
  <c r="Q7" i="3"/>
  <c r="Q193" i="3"/>
  <c r="Q113" i="3"/>
  <c r="Q194" i="3"/>
  <c r="Q115" i="3"/>
  <c r="Q9" i="3"/>
  <c r="Q116" i="3"/>
  <c r="Q117" i="3"/>
  <c r="Q11" i="3"/>
  <c r="Q118" i="3"/>
  <c r="Q119" i="3"/>
  <c r="Q122" i="3"/>
  <c r="Q123" i="3"/>
  <c r="Q12" i="3"/>
  <c r="Q13" i="3"/>
  <c r="Q126" i="3"/>
  <c r="Q127" i="3"/>
  <c r="Q128" i="3"/>
  <c r="Q129" i="3"/>
  <c r="Q197" i="3"/>
  <c r="Q15" i="3"/>
  <c r="Q130" i="3"/>
  <c r="Q16" i="3"/>
  <c r="Q19" i="3"/>
  <c r="Q20" i="3"/>
  <c r="Q198" i="3"/>
  <c r="Q21" i="3"/>
  <c r="Q131" i="3"/>
  <c r="Q24" i="3"/>
  <c r="Q132" i="3"/>
  <c r="Q26" i="3"/>
  <c r="Q134" i="3"/>
  <c r="Q199" i="3"/>
  <c r="Q135" i="3"/>
  <c r="Q28" i="3"/>
  <c r="Q29" i="3"/>
  <c r="Q137" i="3"/>
  <c r="Q200" i="3"/>
  <c r="Q31" i="3"/>
  <c r="Q32" i="3"/>
  <c r="Q139" i="3"/>
  <c r="Q140" i="3"/>
  <c r="Q141" i="3"/>
  <c r="Q202" i="3"/>
  <c r="Q34" i="3"/>
  <c r="Q142" i="3"/>
  <c r="Q203" i="3"/>
  <c r="Q35" i="3"/>
  <c r="Q204" i="3"/>
  <c r="Q145" i="3"/>
  <c r="Q147" i="3"/>
  <c r="Q149" i="3"/>
  <c r="Q38" i="3"/>
  <c r="Q205" i="3"/>
  <c r="Q150" i="3"/>
  <c r="Q39" i="3"/>
  <c r="Q152" i="3"/>
  <c r="Q40" i="3"/>
  <c r="Q41" i="3"/>
  <c r="Q42" i="3"/>
  <c r="Q44" i="3"/>
  <c r="Q45" i="3"/>
  <c r="Q46" i="3"/>
  <c r="Q48" i="3"/>
  <c r="Q49" i="3"/>
  <c r="Q51" i="3"/>
  <c r="Q52" i="3"/>
  <c r="Q54" i="3"/>
  <c r="Q154" i="3"/>
  <c r="Q157" i="3"/>
  <c r="Q55" i="3"/>
  <c r="Q56" i="3"/>
  <c r="Q58" i="3"/>
  <c r="Q60" i="3"/>
  <c r="Q61" i="3"/>
  <c r="Q63" i="3"/>
  <c r="Q158" i="3"/>
  <c r="Q64" i="3"/>
  <c r="Q65" i="3"/>
  <c r="Q66" i="3"/>
  <c r="Q209" i="3"/>
  <c r="Q159" i="3"/>
  <c r="Q160" i="3"/>
  <c r="Q161" i="3"/>
  <c r="Q162" i="3"/>
  <c r="Q163" i="3"/>
  <c r="Q165" i="3"/>
  <c r="Q166" i="3"/>
  <c r="Q99" i="3"/>
  <c r="Q72" i="3"/>
  <c r="Q74" i="3"/>
  <c r="Q168" i="3"/>
  <c r="Q75" i="3"/>
  <c r="Q169" i="3"/>
  <c r="Q77" i="3"/>
  <c r="Q78" i="3"/>
  <c r="Q100" i="3"/>
  <c r="Q79" i="3"/>
  <c r="Q171" i="3"/>
  <c r="Q82" i="3"/>
  <c r="Q83" i="3"/>
  <c r="Q84" i="3"/>
  <c r="Q86" i="3"/>
  <c r="Q87" i="3"/>
  <c r="Q88" i="3"/>
  <c r="Q173" i="3"/>
  <c r="Q175" i="3"/>
  <c r="Q176" i="3"/>
  <c r="Q90" i="3"/>
  <c r="Q177" i="3"/>
  <c r="Q178" i="3"/>
  <c r="Q179" i="3"/>
  <c r="Q180" i="3"/>
  <c r="Q93" i="3"/>
  <c r="Q94" i="3"/>
  <c r="Q102" i="3"/>
  <c r="Q95" i="3"/>
  <c r="Q96" i="3"/>
  <c r="Q103" i="3"/>
  <c r="Q183" i="3"/>
  <c r="Q184" i="3"/>
  <c r="Q185" i="3"/>
  <c r="Q188" i="3"/>
  <c r="Q97" i="3"/>
  <c r="Q189" i="3"/>
  <c r="Q98" i="3"/>
  <c r="Q191" i="3"/>
  <c r="Q4" i="3"/>
  <c r="N104" i="3"/>
  <c r="N105" i="3"/>
  <c r="N106" i="3"/>
  <c r="N107" i="3"/>
  <c r="N108" i="3"/>
  <c r="N192" i="3"/>
  <c r="N109" i="3"/>
  <c r="N5" i="3"/>
  <c r="N110" i="3"/>
  <c r="N6" i="3"/>
  <c r="N111" i="3"/>
  <c r="N112" i="3"/>
  <c r="N7" i="3"/>
  <c r="N193" i="3"/>
  <c r="N113" i="3"/>
  <c r="N114" i="3"/>
  <c r="N8" i="3"/>
  <c r="N194" i="3"/>
  <c r="N115" i="3"/>
  <c r="N9" i="3"/>
  <c r="N116" i="3"/>
  <c r="N195" i="3"/>
  <c r="N10" i="3"/>
  <c r="N117" i="3"/>
  <c r="N11" i="3"/>
  <c r="N118" i="3"/>
  <c r="N119" i="3"/>
  <c r="N120" i="3"/>
  <c r="N121" i="3"/>
  <c r="N122" i="3"/>
  <c r="N123" i="3"/>
  <c r="N12" i="3"/>
  <c r="N13" i="3"/>
  <c r="N124" i="3"/>
  <c r="N125" i="3"/>
  <c r="N126" i="3"/>
  <c r="N127" i="3"/>
  <c r="N128" i="3"/>
  <c r="N129" i="3"/>
  <c r="N14" i="3"/>
  <c r="N196" i="3"/>
  <c r="N197" i="3"/>
  <c r="N15" i="3"/>
  <c r="N130" i="3"/>
  <c r="N16" i="3"/>
  <c r="N17" i="3"/>
  <c r="N18" i="3"/>
  <c r="N19" i="3"/>
  <c r="N20" i="3"/>
  <c r="N198" i="3"/>
  <c r="N21" i="3"/>
  <c r="N22" i="3"/>
  <c r="N23" i="3"/>
  <c r="N131" i="3"/>
  <c r="N24" i="3"/>
  <c r="N132" i="3"/>
  <c r="N25" i="3"/>
  <c r="N133" i="3"/>
  <c r="N26" i="3"/>
  <c r="N134" i="3"/>
  <c r="N199" i="3"/>
  <c r="N135" i="3"/>
  <c r="N136" i="3"/>
  <c r="N27" i="3"/>
  <c r="N28" i="3"/>
  <c r="N29" i="3"/>
  <c r="N137" i="3"/>
  <c r="N200" i="3"/>
  <c r="N30" i="3"/>
  <c r="N138" i="3"/>
  <c r="N31" i="3"/>
  <c r="N32" i="3"/>
  <c r="N139" i="3"/>
  <c r="N140" i="3"/>
  <c r="N201" i="3"/>
  <c r="N33" i="3"/>
  <c r="N141" i="3"/>
  <c r="N202" i="3"/>
  <c r="N34" i="3"/>
  <c r="N142" i="3"/>
  <c r="N143" i="3"/>
  <c r="N144" i="3"/>
  <c r="N203" i="3"/>
  <c r="N35" i="3"/>
  <c r="N204" i="3"/>
  <c r="N145" i="3"/>
  <c r="N146" i="3"/>
  <c r="N36" i="3"/>
  <c r="N147" i="3"/>
  <c r="N37" i="3"/>
  <c r="N148" i="3"/>
  <c r="N149" i="3"/>
  <c r="N38" i="3"/>
  <c r="N205" i="3"/>
  <c r="N206" i="3"/>
  <c r="N150" i="3"/>
  <c r="N39" i="3"/>
  <c r="N151" i="3"/>
  <c r="N152" i="3"/>
  <c r="N40" i="3"/>
  <c r="N41" i="3"/>
  <c r="N42" i="3"/>
  <c r="N43" i="3"/>
  <c r="N153" i="3"/>
  <c r="N44" i="3"/>
  <c r="N45" i="3"/>
  <c r="N46" i="3"/>
  <c r="N207" i="3"/>
  <c r="N47" i="3"/>
  <c r="N48" i="3"/>
  <c r="N49" i="3"/>
  <c r="N50" i="3"/>
  <c r="N51" i="3"/>
  <c r="N52" i="3"/>
  <c r="N53" i="3"/>
  <c r="N54" i="3"/>
  <c r="N154" i="3"/>
  <c r="N155" i="3"/>
  <c r="N156" i="3"/>
  <c r="N157" i="3"/>
  <c r="N55" i="3"/>
  <c r="N56" i="3"/>
  <c r="N57" i="3"/>
  <c r="N58" i="3"/>
  <c r="N59" i="3"/>
  <c r="N60" i="3"/>
  <c r="N61" i="3"/>
  <c r="N62" i="3"/>
  <c r="N63" i="3"/>
  <c r="N158" i="3"/>
  <c r="N208" i="3"/>
  <c r="N64" i="3"/>
  <c r="N65" i="3"/>
  <c r="N66" i="3"/>
  <c r="N209" i="3"/>
  <c r="N159" i="3"/>
  <c r="N67" i="3"/>
  <c r="N68" i="3"/>
  <c r="N70" i="3"/>
  <c r="N210" i="3"/>
  <c r="N71" i="3"/>
  <c r="N211" i="3"/>
  <c r="N160" i="3"/>
  <c r="N161" i="3"/>
  <c r="N162" i="3"/>
  <c r="N163" i="3"/>
  <c r="N212" i="3"/>
  <c r="N164" i="3"/>
  <c r="N165" i="3"/>
  <c r="N166" i="3"/>
  <c r="N99" i="3"/>
  <c r="N72" i="3"/>
  <c r="N73" i="3"/>
  <c r="N167" i="3"/>
  <c r="N74" i="3"/>
  <c r="N168" i="3"/>
  <c r="N75" i="3"/>
  <c r="N169" i="3"/>
  <c r="N76" i="3"/>
  <c r="N170" i="3"/>
  <c r="N77" i="3"/>
  <c r="N78" i="3"/>
  <c r="N100" i="3"/>
  <c r="N79" i="3"/>
  <c r="N80" i="3"/>
  <c r="N81" i="3"/>
  <c r="N171" i="3"/>
  <c r="N82" i="3"/>
  <c r="N83" i="3"/>
  <c r="N84" i="3"/>
  <c r="N172" i="3"/>
  <c r="N85" i="3"/>
  <c r="N86" i="3"/>
  <c r="N87" i="3"/>
  <c r="N88" i="3"/>
  <c r="N173" i="3"/>
  <c r="N174" i="3"/>
  <c r="N89" i="3"/>
  <c r="N175" i="3"/>
  <c r="N176" i="3"/>
  <c r="N90" i="3"/>
  <c r="N177" i="3"/>
  <c r="N91" i="3"/>
  <c r="N92" i="3"/>
  <c r="N178" i="3"/>
  <c r="N179" i="3"/>
  <c r="N180" i="3"/>
  <c r="N93" i="3"/>
  <c r="N181" i="3"/>
  <c r="N101" i="3"/>
  <c r="N94" i="3"/>
  <c r="N102" i="3"/>
  <c r="N95" i="3"/>
  <c r="N96" i="3"/>
  <c r="N182" i="3"/>
  <c r="N213" i="3"/>
  <c r="N103" i="3"/>
  <c r="N183" i="3"/>
  <c r="N184" i="3"/>
  <c r="N185" i="3"/>
  <c r="N186" i="3"/>
  <c r="N187" i="3"/>
  <c r="N188" i="3"/>
  <c r="N97" i="3"/>
  <c r="N189" i="3"/>
  <c r="N98" i="3"/>
  <c r="N214" i="3"/>
  <c r="N190" i="3"/>
  <c r="N191" i="3"/>
  <c r="N4" i="3"/>
  <c r="K124" i="3"/>
  <c r="K30" i="3"/>
  <c r="K59" i="3"/>
  <c r="K67" i="3"/>
  <c r="K172" i="3"/>
  <c r="J172" i="3"/>
  <c r="J190" i="3"/>
  <c r="K107" i="3"/>
  <c r="J108" i="3"/>
  <c r="K110" i="3"/>
  <c r="K6" i="3"/>
  <c r="J111" i="3"/>
  <c r="K114" i="3"/>
  <c r="J8" i="3"/>
  <c r="K116" i="3"/>
  <c r="K195" i="3"/>
  <c r="J10" i="3"/>
  <c r="K120" i="3"/>
  <c r="J121" i="3"/>
  <c r="K13" i="3"/>
  <c r="J125" i="3"/>
  <c r="K14" i="3"/>
  <c r="J196" i="3"/>
  <c r="K16" i="3"/>
  <c r="K17" i="3"/>
  <c r="J18" i="3"/>
  <c r="K22" i="3"/>
  <c r="J23" i="3"/>
  <c r="K25" i="3"/>
  <c r="J133" i="3"/>
  <c r="K136" i="3"/>
  <c r="J27" i="3"/>
  <c r="K200" i="3"/>
  <c r="J138" i="3"/>
  <c r="K201" i="3"/>
  <c r="J33" i="3"/>
  <c r="K142" i="3"/>
  <c r="J144" i="3"/>
  <c r="K146" i="3"/>
  <c r="J36" i="3"/>
  <c r="K37" i="3"/>
  <c r="J148" i="3"/>
  <c r="J206" i="3"/>
  <c r="K39" i="3"/>
  <c r="K151" i="3"/>
  <c r="K42" i="3"/>
  <c r="J153" i="3"/>
  <c r="K207" i="3"/>
  <c r="J47" i="3"/>
  <c r="K49" i="3"/>
  <c r="K50" i="3"/>
  <c r="K53" i="3"/>
  <c r="K154" i="3"/>
  <c r="K155" i="3"/>
  <c r="J156" i="3"/>
  <c r="J57" i="3"/>
  <c r="J59" i="3"/>
  <c r="K62" i="3"/>
  <c r="J208" i="3"/>
  <c r="K68" i="3"/>
  <c r="J210" i="3"/>
  <c r="K71" i="3"/>
  <c r="K211" i="3"/>
  <c r="K163" i="3"/>
  <c r="J212" i="3"/>
  <c r="K164" i="3"/>
  <c r="K72" i="3"/>
  <c r="K73" i="3"/>
  <c r="K167" i="3"/>
  <c r="K169" i="3"/>
  <c r="J76" i="3"/>
  <c r="J170" i="3"/>
  <c r="K79" i="3"/>
  <c r="K80" i="3"/>
  <c r="K81" i="3"/>
  <c r="K84" i="3"/>
  <c r="K85" i="3"/>
  <c r="K173" i="3"/>
  <c r="K174" i="3"/>
  <c r="K89" i="3"/>
  <c r="K177" i="3"/>
  <c r="J91" i="3"/>
  <c r="K92" i="3"/>
  <c r="K93" i="3"/>
  <c r="K181" i="3"/>
  <c r="K101" i="3"/>
  <c r="K96" i="3"/>
  <c r="J182" i="3"/>
  <c r="J213" i="3"/>
  <c r="K103" i="3"/>
  <c r="K185" i="3"/>
  <c r="K186" i="3"/>
  <c r="K187" i="3"/>
  <c r="K188" i="3"/>
  <c r="K98" i="3"/>
  <c r="K190" i="3"/>
  <c r="D204" i="2"/>
  <c r="D205" i="2"/>
  <c r="D206" i="2"/>
  <c r="D207" i="2"/>
  <c r="D208" i="2"/>
  <c r="D209" i="2"/>
  <c r="D210" i="2"/>
  <c r="D211" i="2"/>
  <c r="D212" i="2"/>
  <c r="D213" i="2"/>
  <c r="J101" i="3" l="1"/>
  <c r="J85" i="3"/>
  <c r="J167" i="3"/>
  <c r="J68" i="3"/>
  <c r="J62" i="3"/>
  <c r="J37" i="3"/>
  <c r="J195" i="3"/>
  <c r="K153" i="3"/>
  <c r="K138" i="3"/>
  <c r="K125" i="3"/>
  <c r="J93" i="3"/>
  <c r="J72" i="3"/>
  <c r="J116" i="3"/>
  <c r="J187" i="3"/>
  <c r="J92" i="3"/>
  <c r="J81" i="3"/>
  <c r="J164" i="3"/>
  <c r="J154" i="3"/>
  <c r="J200" i="3"/>
  <c r="K170" i="3"/>
  <c r="K156" i="3"/>
  <c r="K133" i="3"/>
  <c r="K10" i="3"/>
  <c r="J181" i="3"/>
  <c r="K91" i="3"/>
  <c r="J174" i="3"/>
  <c r="J80" i="3"/>
  <c r="J73" i="3"/>
  <c r="K212" i="3"/>
  <c r="J71" i="3"/>
  <c r="J155" i="3"/>
  <c r="K43" i="3"/>
  <c r="J151" i="3"/>
  <c r="K143" i="3"/>
  <c r="J30" i="3"/>
  <c r="J17" i="3"/>
  <c r="J124" i="3"/>
  <c r="J6" i="3"/>
  <c r="J185" i="3"/>
  <c r="J79" i="3"/>
  <c r="J50" i="3"/>
  <c r="J25" i="3"/>
  <c r="K213" i="3"/>
  <c r="K76" i="3"/>
  <c r="K208" i="3"/>
  <c r="K148" i="3"/>
  <c r="K94" i="3"/>
  <c r="K178" i="3"/>
  <c r="K175" i="3"/>
  <c r="K86" i="3"/>
  <c r="K171" i="3"/>
  <c r="K77" i="3"/>
  <c r="K74" i="3"/>
  <c r="K165" i="3"/>
  <c r="K160" i="3"/>
  <c r="J186" i="3"/>
  <c r="J89" i="3"/>
  <c r="J211" i="3"/>
  <c r="J49" i="3"/>
  <c r="K182" i="3"/>
  <c r="K18" i="3"/>
  <c r="K111" i="3"/>
  <c r="J67" i="3"/>
  <c r="J173" i="3"/>
  <c r="J39" i="3"/>
  <c r="J13" i="3"/>
  <c r="K210" i="3"/>
  <c r="K144" i="3"/>
  <c r="K189" i="3"/>
  <c r="J189" i="3"/>
  <c r="K180" i="3"/>
  <c r="J180" i="3"/>
  <c r="K90" i="3"/>
  <c r="J90" i="3"/>
  <c r="K83" i="3"/>
  <c r="J83" i="3"/>
  <c r="K99" i="3"/>
  <c r="J99" i="3"/>
  <c r="K4" i="3"/>
  <c r="J4" i="3"/>
  <c r="K183" i="3"/>
  <c r="J183" i="3"/>
  <c r="K179" i="3"/>
  <c r="J179" i="3"/>
  <c r="K176" i="3"/>
  <c r="J176" i="3"/>
  <c r="K87" i="3"/>
  <c r="J87" i="3"/>
  <c r="K82" i="3"/>
  <c r="J82" i="3"/>
  <c r="K78" i="3"/>
  <c r="J78" i="3"/>
  <c r="K168" i="3"/>
  <c r="J168" i="3"/>
  <c r="K166" i="3"/>
  <c r="J166" i="3"/>
  <c r="K161" i="3"/>
  <c r="J161" i="3"/>
  <c r="K209" i="3"/>
  <c r="J209" i="3"/>
  <c r="K65" i="3"/>
  <c r="J65" i="3"/>
  <c r="K158" i="3"/>
  <c r="J158" i="3"/>
  <c r="K63" i="3"/>
  <c r="J63" i="3"/>
  <c r="K61" i="3"/>
  <c r="J61" i="3"/>
  <c r="K58" i="3"/>
  <c r="J58" i="3"/>
  <c r="K55" i="3"/>
  <c r="J55" i="3"/>
  <c r="K54" i="3"/>
  <c r="J54" i="3"/>
  <c r="K44" i="3"/>
  <c r="J44" i="3"/>
  <c r="K152" i="3"/>
  <c r="J152" i="3"/>
  <c r="K150" i="3"/>
  <c r="J150" i="3"/>
  <c r="K149" i="3"/>
  <c r="J149" i="3"/>
  <c r="K35" i="3"/>
  <c r="J35" i="3"/>
  <c r="K202" i="3"/>
  <c r="J202" i="3"/>
  <c r="K32" i="3"/>
  <c r="J32" i="3"/>
  <c r="K29" i="3"/>
  <c r="J29" i="3"/>
  <c r="K134" i="3"/>
  <c r="J134" i="3"/>
  <c r="K24" i="3"/>
  <c r="J24" i="3"/>
  <c r="K20" i="3"/>
  <c r="J20" i="3"/>
  <c r="K15" i="3"/>
  <c r="J15" i="3"/>
  <c r="K127" i="3"/>
  <c r="J127" i="3"/>
  <c r="K123" i="3"/>
  <c r="J123" i="3"/>
  <c r="K11" i="3"/>
  <c r="J11" i="3"/>
  <c r="K115" i="3"/>
  <c r="J115" i="3"/>
  <c r="K7" i="3"/>
  <c r="J7" i="3"/>
  <c r="K109" i="3"/>
  <c r="J109" i="3"/>
  <c r="K104" i="3"/>
  <c r="J104" i="3"/>
  <c r="K159" i="3"/>
  <c r="J159" i="3"/>
  <c r="K46" i="3"/>
  <c r="J46" i="3"/>
  <c r="K41" i="3"/>
  <c r="J41" i="3"/>
  <c r="K205" i="3"/>
  <c r="J205" i="3"/>
  <c r="K145" i="3"/>
  <c r="J145" i="3"/>
  <c r="K140" i="3"/>
  <c r="J140" i="3"/>
  <c r="K135" i="3"/>
  <c r="J135" i="3"/>
  <c r="K21" i="3"/>
  <c r="J21" i="3"/>
  <c r="K129" i="3"/>
  <c r="J129" i="3"/>
  <c r="K119" i="3"/>
  <c r="J119" i="3"/>
  <c r="K113" i="3"/>
  <c r="J113" i="3"/>
  <c r="K106" i="3"/>
  <c r="J106" i="3"/>
  <c r="J98" i="3"/>
  <c r="J96" i="3"/>
  <c r="J177" i="3"/>
  <c r="J84" i="3"/>
  <c r="J169" i="3"/>
  <c r="J163" i="3"/>
  <c r="J43" i="3"/>
  <c r="J143" i="3"/>
  <c r="K184" i="3"/>
  <c r="J184" i="3"/>
  <c r="K95" i="3"/>
  <c r="J95" i="3"/>
  <c r="K88" i="3"/>
  <c r="J88" i="3"/>
  <c r="K100" i="3"/>
  <c r="J100" i="3"/>
  <c r="K75" i="3"/>
  <c r="J75" i="3"/>
  <c r="K162" i="3"/>
  <c r="J162" i="3"/>
  <c r="K66" i="3"/>
  <c r="J66" i="3"/>
  <c r="K56" i="3"/>
  <c r="J56" i="3"/>
  <c r="K52" i="3"/>
  <c r="J52" i="3"/>
  <c r="K45" i="3"/>
  <c r="J45" i="3"/>
  <c r="K40" i="3"/>
  <c r="J40" i="3"/>
  <c r="K38" i="3"/>
  <c r="J38" i="3"/>
  <c r="K204" i="3"/>
  <c r="J204" i="3"/>
  <c r="K34" i="3"/>
  <c r="J34" i="3"/>
  <c r="K139" i="3"/>
  <c r="J139" i="3"/>
  <c r="K137" i="3"/>
  <c r="J137" i="3"/>
  <c r="K199" i="3"/>
  <c r="J199" i="3"/>
  <c r="K132" i="3"/>
  <c r="J132" i="3"/>
  <c r="K198" i="3"/>
  <c r="J198" i="3"/>
  <c r="K130" i="3"/>
  <c r="J130" i="3"/>
  <c r="K128" i="3"/>
  <c r="J128" i="3"/>
  <c r="K12" i="3"/>
  <c r="J12" i="3"/>
  <c r="K118" i="3"/>
  <c r="J118" i="3"/>
  <c r="K9" i="3"/>
  <c r="J9" i="3"/>
  <c r="K193" i="3"/>
  <c r="J193" i="3"/>
  <c r="K5" i="3"/>
  <c r="J5" i="3"/>
  <c r="K105" i="3"/>
  <c r="J105" i="3"/>
  <c r="J42" i="3"/>
  <c r="J142" i="3"/>
  <c r="J16" i="3"/>
  <c r="J110" i="3"/>
  <c r="J64" i="3"/>
  <c r="K64" i="3"/>
  <c r="J60" i="3"/>
  <c r="K60" i="3"/>
  <c r="J157" i="3"/>
  <c r="K157" i="3"/>
  <c r="J51" i="3"/>
  <c r="K51" i="3"/>
  <c r="J48" i="3"/>
  <c r="K48" i="3"/>
  <c r="J147" i="3"/>
  <c r="K147" i="3"/>
  <c r="J203" i="3"/>
  <c r="K203" i="3"/>
  <c r="J141" i="3"/>
  <c r="K141" i="3"/>
  <c r="J31" i="3"/>
  <c r="K31" i="3"/>
  <c r="J28" i="3"/>
  <c r="K28" i="3"/>
  <c r="J26" i="3"/>
  <c r="K26" i="3"/>
  <c r="J131" i="3"/>
  <c r="K131" i="3"/>
  <c r="J19" i="3"/>
  <c r="K19" i="3"/>
  <c r="J197" i="3"/>
  <c r="K197" i="3"/>
  <c r="J126" i="3"/>
  <c r="K126" i="3"/>
  <c r="J122" i="3"/>
  <c r="K122" i="3"/>
  <c r="J117" i="3"/>
  <c r="K117" i="3"/>
  <c r="J194" i="3"/>
  <c r="K194" i="3"/>
  <c r="J112" i="3"/>
  <c r="K112" i="3"/>
  <c r="J192" i="3"/>
  <c r="K192" i="3"/>
  <c r="J53" i="3"/>
  <c r="J207" i="3"/>
  <c r="J146" i="3"/>
  <c r="J201" i="3"/>
  <c r="J136" i="3"/>
  <c r="J22" i="3"/>
  <c r="J14" i="3"/>
  <c r="J120" i="3"/>
  <c r="J114" i="3"/>
  <c r="J107" i="3"/>
  <c r="K57" i="3"/>
  <c r="K47" i="3"/>
  <c r="K206" i="3"/>
  <c r="K36" i="3"/>
  <c r="K33" i="3"/>
  <c r="K27" i="3"/>
  <c r="K23" i="3"/>
  <c r="K196" i="3"/>
  <c r="K121" i="3"/>
  <c r="K8" i="3"/>
  <c r="K108" i="3"/>
  <c r="J188" i="3"/>
  <c r="J103" i="3"/>
  <c r="J94" i="3"/>
  <c r="J178" i="3"/>
  <c r="J175" i="3"/>
  <c r="J86" i="3"/>
  <c r="J171" i="3"/>
  <c r="J77" i="3"/>
  <c r="J74" i="3"/>
  <c r="J165" i="3"/>
  <c r="J160" i="3"/>
  <c r="D139" i="2" l="1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1" i="2"/>
  <c r="D202" i="2"/>
  <c r="D20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16" i="4" l="1"/>
  <c r="E116" i="4"/>
  <c r="F116" i="4"/>
  <c r="I116" i="4"/>
  <c r="J116" i="4"/>
  <c r="K116" i="4"/>
  <c r="D117" i="4"/>
  <c r="E117" i="4"/>
  <c r="F117" i="4"/>
  <c r="I117" i="4"/>
  <c r="J117" i="4"/>
  <c r="K117" i="4"/>
  <c r="D118" i="4"/>
  <c r="E118" i="4"/>
  <c r="F118" i="4"/>
  <c r="I118" i="4"/>
  <c r="J118" i="4"/>
  <c r="K118" i="4"/>
  <c r="D119" i="4"/>
  <c r="E119" i="4"/>
  <c r="F119" i="4"/>
  <c r="I119" i="4"/>
  <c r="J119" i="4"/>
  <c r="K119" i="4"/>
  <c r="D120" i="4"/>
  <c r="E120" i="4"/>
  <c r="F120" i="4"/>
  <c r="I120" i="4"/>
  <c r="J120" i="4"/>
  <c r="K120" i="4"/>
  <c r="D121" i="4"/>
  <c r="E121" i="4"/>
  <c r="F121" i="4"/>
  <c r="I121" i="4"/>
  <c r="J121" i="4"/>
  <c r="K121" i="4"/>
  <c r="D122" i="4"/>
  <c r="E122" i="4"/>
  <c r="F122" i="4"/>
  <c r="I122" i="4"/>
  <c r="J122" i="4"/>
  <c r="K122" i="4"/>
  <c r="D123" i="4"/>
  <c r="E123" i="4"/>
  <c r="F123" i="4"/>
  <c r="I123" i="4"/>
  <c r="J123" i="4"/>
  <c r="K123" i="4"/>
  <c r="D124" i="4"/>
  <c r="E124" i="4"/>
  <c r="F124" i="4"/>
  <c r="I124" i="4"/>
  <c r="J124" i="4"/>
  <c r="K124" i="4"/>
  <c r="D125" i="4"/>
  <c r="E125" i="4"/>
  <c r="F125" i="4"/>
  <c r="I125" i="4"/>
  <c r="J125" i="4"/>
  <c r="K125" i="4"/>
  <c r="D126" i="4"/>
  <c r="E126" i="4"/>
  <c r="F126" i="4"/>
  <c r="I126" i="4"/>
  <c r="J126" i="4"/>
  <c r="K126" i="4"/>
  <c r="D127" i="4"/>
  <c r="E127" i="4"/>
  <c r="F127" i="4"/>
  <c r="I127" i="4"/>
  <c r="J127" i="4"/>
  <c r="K127" i="4"/>
  <c r="D128" i="4"/>
  <c r="E128" i="4"/>
  <c r="F128" i="4"/>
  <c r="I128" i="4"/>
  <c r="J128" i="4"/>
  <c r="K128" i="4"/>
  <c r="D129" i="4"/>
  <c r="E129" i="4"/>
  <c r="F129" i="4"/>
  <c r="I129" i="4"/>
  <c r="J129" i="4"/>
  <c r="K129" i="4"/>
  <c r="D130" i="4"/>
  <c r="E130" i="4"/>
  <c r="F130" i="4"/>
  <c r="I130" i="4"/>
  <c r="J130" i="4"/>
  <c r="K130" i="4"/>
  <c r="D131" i="4"/>
  <c r="E131" i="4"/>
  <c r="F131" i="4"/>
  <c r="I131" i="4"/>
  <c r="J131" i="4"/>
  <c r="K131" i="4"/>
  <c r="D132" i="4"/>
  <c r="E132" i="4"/>
  <c r="F132" i="4"/>
  <c r="I132" i="4"/>
  <c r="J132" i="4"/>
  <c r="K132" i="4"/>
  <c r="D133" i="4"/>
  <c r="E133" i="4"/>
  <c r="F133" i="4"/>
  <c r="I133" i="4"/>
  <c r="J133" i="4"/>
  <c r="K133" i="4"/>
  <c r="D134" i="4"/>
  <c r="E134" i="4"/>
  <c r="F134" i="4"/>
  <c r="I134" i="4"/>
  <c r="J134" i="4"/>
  <c r="K134" i="4"/>
  <c r="D135" i="4"/>
  <c r="E135" i="4"/>
  <c r="F135" i="4"/>
  <c r="I135" i="4"/>
  <c r="J135" i="4"/>
  <c r="K135" i="4"/>
  <c r="D136" i="4"/>
  <c r="E136" i="4"/>
  <c r="F136" i="4"/>
  <c r="I136" i="4"/>
  <c r="J136" i="4"/>
  <c r="K136" i="4"/>
  <c r="D137" i="4"/>
  <c r="E137" i="4"/>
  <c r="F137" i="4"/>
  <c r="I137" i="4"/>
  <c r="J137" i="4"/>
  <c r="K137" i="4"/>
  <c r="D138" i="4"/>
  <c r="E138" i="4"/>
  <c r="F138" i="4"/>
  <c r="I138" i="4"/>
  <c r="J138" i="4"/>
  <c r="K138" i="4"/>
  <c r="D3" i="2" l="1"/>
  <c r="E3" i="4" l="1"/>
  <c r="F3" i="4"/>
  <c r="I3" i="4"/>
  <c r="J3" i="4"/>
  <c r="K3" i="4"/>
  <c r="D4" i="4"/>
  <c r="E4" i="4"/>
  <c r="F4" i="4"/>
  <c r="I4" i="4"/>
  <c r="J4" i="4"/>
  <c r="K4" i="4"/>
  <c r="D5" i="4"/>
  <c r="E5" i="4"/>
  <c r="F5" i="4"/>
  <c r="I5" i="4"/>
  <c r="J5" i="4"/>
  <c r="K5" i="4"/>
  <c r="D6" i="4"/>
  <c r="E6" i="4"/>
  <c r="F6" i="4"/>
  <c r="I6" i="4"/>
  <c r="J6" i="4"/>
  <c r="K6" i="4"/>
  <c r="D7" i="4"/>
  <c r="E7" i="4"/>
  <c r="F7" i="4"/>
  <c r="I7" i="4"/>
  <c r="J7" i="4"/>
  <c r="K7" i="4"/>
  <c r="D8" i="4"/>
  <c r="E8" i="4"/>
  <c r="F8" i="4"/>
  <c r="I8" i="4"/>
  <c r="J8" i="4"/>
  <c r="K8" i="4"/>
  <c r="D9" i="4"/>
  <c r="E9" i="4"/>
  <c r="F9" i="4"/>
  <c r="I9" i="4"/>
  <c r="J9" i="4"/>
  <c r="K9" i="4"/>
  <c r="D10" i="4"/>
  <c r="E10" i="4"/>
  <c r="F10" i="4"/>
  <c r="I10" i="4"/>
  <c r="J10" i="4"/>
  <c r="K10" i="4"/>
  <c r="D11" i="4"/>
  <c r="E11" i="4"/>
  <c r="F11" i="4"/>
  <c r="I11" i="4"/>
  <c r="J11" i="4"/>
  <c r="K11" i="4"/>
  <c r="D12" i="4"/>
  <c r="E12" i="4"/>
  <c r="F12" i="4"/>
  <c r="I12" i="4"/>
  <c r="J12" i="4"/>
  <c r="K12" i="4"/>
  <c r="D13" i="4"/>
  <c r="E13" i="4"/>
  <c r="F13" i="4"/>
  <c r="I13" i="4"/>
  <c r="J13" i="4"/>
  <c r="K13" i="4"/>
  <c r="D14" i="4"/>
  <c r="E14" i="4"/>
  <c r="F14" i="4"/>
  <c r="I14" i="4"/>
  <c r="J14" i="4"/>
  <c r="K14" i="4"/>
  <c r="D15" i="4"/>
  <c r="E15" i="4"/>
  <c r="F15" i="4"/>
  <c r="I15" i="4"/>
  <c r="J15" i="4"/>
  <c r="K15" i="4"/>
  <c r="D16" i="4"/>
  <c r="E16" i="4"/>
  <c r="F16" i="4"/>
  <c r="I16" i="4"/>
  <c r="J16" i="4"/>
  <c r="K16" i="4"/>
  <c r="D17" i="4"/>
  <c r="E17" i="4"/>
  <c r="F17" i="4"/>
  <c r="I17" i="4"/>
  <c r="J17" i="4"/>
  <c r="K17" i="4"/>
  <c r="D18" i="4"/>
  <c r="E18" i="4"/>
  <c r="F18" i="4"/>
  <c r="I18" i="4"/>
  <c r="J18" i="4"/>
  <c r="K18" i="4"/>
  <c r="D19" i="4"/>
  <c r="E19" i="4"/>
  <c r="F19" i="4"/>
  <c r="I19" i="4"/>
  <c r="J19" i="4"/>
  <c r="K19" i="4"/>
  <c r="D20" i="4"/>
  <c r="E20" i="4"/>
  <c r="F20" i="4"/>
  <c r="I20" i="4"/>
  <c r="J20" i="4"/>
  <c r="K20" i="4"/>
  <c r="D21" i="4"/>
  <c r="E21" i="4"/>
  <c r="F21" i="4"/>
  <c r="I21" i="4"/>
  <c r="J21" i="4"/>
  <c r="K21" i="4"/>
  <c r="D22" i="4"/>
  <c r="E22" i="4"/>
  <c r="F22" i="4"/>
  <c r="I22" i="4"/>
  <c r="J22" i="4"/>
  <c r="K22" i="4"/>
  <c r="D23" i="4"/>
  <c r="E23" i="4"/>
  <c r="F23" i="4"/>
  <c r="I23" i="4"/>
  <c r="J23" i="4"/>
  <c r="K23" i="4"/>
  <c r="D24" i="4"/>
  <c r="E24" i="4"/>
  <c r="F24" i="4"/>
  <c r="I24" i="4"/>
  <c r="J24" i="4"/>
  <c r="K24" i="4"/>
  <c r="D25" i="4"/>
  <c r="E25" i="4"/>
  <c r="F25" i="4"/>
  <c r="I25" i="4"/>
  <c r="J25" i="4"/>
  <c r="K25" i="4"/>
  <c r="D26" i="4"/>
  <c r="E26" i="4"/>
  <c r="F26" i="4"/>
  <c r="I26" i="4"/>
  <c r="J26" i="4"/>
  <c r="K26" i="4"/>
  <c r="D27" i="4"/>
  <c r="E27" i="4"/>
  <c r="F27" i="4"/>
  <c r="I27" i="4"/>
  <c r="J27" i="4"/>
  <c r="K27" i="4"/>
  <c r="D28" i="4"/>
  <c r="E28" i="4"/>
  <c r="F28" i="4"/>
  <c r="I28" i="4"/>
  <c r="J28" i="4"/>
  <c r="K28" i="4"/>
  <c r="D29" i="4"/>
  <c r="E29" i="4"/>
  <c r="F29" i="4"/>
  <c r="I29" i="4"/>
  <c r="J29" i="4"/>
  <c r="K29" i="4"/>
  <c r="D30" i="4"/>
  <c r="E30" i="4"/>
  <c r="F30" i="4"/>
  <c r="I30" i="4"/>
  <c r="J30" i="4"/>
  <c r="K30" i="4"/>
  <c r="D31" i="4"/>
  <c r="E31" i="4"/>
  <c r="F31" i="4"/>
  <c r="I31" i="4"/>
  <c r="J31" i="4"/>
  <c r="K31" i="4"/>
  <c r="D32" i="4"/>
  <c r="E32" i="4"/>
  <c r="F32" i="4"/>
  <c r="I32" i="4"/>
  <c r="J32" i="4"/>
  <c r="K32" i="4"/>
  <c r="D33" i="4"/>
  <c r="E33" i="4"/>
  <c r="F33" i="4"/>
  <c r="I33" i="4"/>
  <c r="J33" i="4"/>
  <c r="K33" i="4"/>
  <c r="D34" i="4"/>
  <c r="E34" i="4"/>
  <c r="F34" i="4"/>
  <c r="I34" i="4"/>
  <c r="J34" i="4"/>
  <c r="K34" i="4"/>
  <c r="D35" i="4"/>
  <c r="E35" i="4"/>
  <c r="F35" i="4"/>
  <c r="I35" i="4"/>
  <c r="J35" i="4"/>
  <c r="K35" i="4"/>
  <c r="D36" i="4"/>
  <c r="E36" i="4"/>
  <c r="F36" i="4"/>
  <c r="I36" i="4"/>
  <c r="J36" i="4"/>
  <c r="K36" i="4"/>
  <c r="D37" i="4"/>
  <c r="E37" i="4"/>
  <c r="F37" i="4"/>
  <c r="I37" i="4"/>
  <c r="J37" i="4"/>
  <c r="K37" i="4"/>
  <c r="D38" i="4"/>
  <c r="E38" i="4"/>
  <c r="F38" i="4"/>
  <c r="I38" i="4"/>
  <c r="J38" i="4"/>
  <c r="K38" i="4"/>
  <c r="D39" i="4"/>
  <c r="E39" i="4"/>
  <c r="F39" i="4"/>
  <c r="I39" i="4"/>
  <c r="J39" i="4"/>
  <c r="K39" i="4"/>
  <c r="D40" i="4"/>
  <c r="E40" i="4"/>
  <c r="F40" i="4"/>
  <c r="I40" i="4"/>
  <c r="J40" i="4"/>
  <c r="K40" i="4"/>
  <c r="D41" i="4"/>
  <c r="E41" i="4"/>
  <c r="F41" i="4"/>
  <c r="I41" i="4"/>
  <c r="J41" i="4"/>
  <c r="K41" i="4"/>
  <c r="D42" i="4"/>
  <c r="E42" i="4"/>
  <c r="F42" i="4"/>
  <c r="I42" i="4"/>
  <c r="J42" i="4"/>
  <c r="K42" i="4"/>
  <c r="D43" i="4"/>
  <c r="E43" i="4"/>
  <c r="F43" i="4"/>
  <c r="I43" i="4"/>
  <c r="J43" i="4"/>
  <c r="K43" i="4"/>
  <c r="D44" i="4"/>
  <c r="E44" i="4"/>
  <c r="F44" i="4"/>
  <c r="I44" i="4"/>
  <c r="J44" i="4"/>
  <c r="K44" i="4"/>
  <c r="D45" i="4"/>
  <c r="E45" i="4"/>
  <c r="F45" i="4"/>
  <c r="I45" i="4"/>
  <c r="J45" i="4"/>
  <c r="K45" i="4"/>
  <c r="D46" i="4"/>
  <c r="E46" i="4"/>
  <c r="F46" i="4"/>
  <c r="I46" i="4"/>
  <c r="J46" i="4"/>
  <c r="K46" i="4"/>
  <c r="D47" i="4"/>
  <c r="E47" i="4"/>
  <c r="F47" i="4"/>
  <c r="I47" i="4"/>
  <c r="J47" i="4"/>
  <c r="K47" i="4"/>
  <c r="D48" i="4"/>
  <c r="E48" i="4"/>
  <c r="F48" i="4"/>
  <c r="I48" i="4"/>
  <c r="J48" i="4"/>
  <c r="K48" i="4"/>
  <c r="D49" i="4"/>
  <c r="E49" i="4"/>
  <c r="F49" i="4"/>
  <c r="I49" i="4"/>
  <c r="J49" i="4"/>
  <c r="K49" i="4"/>
  <c r="D50" i="4"/>
  <c r="E50" i="4"/>
  <c r="F50" i="4"/>
  <c r="I50" i="4"/>
  <c r="J50" i="4"/>
  <c r="K50" i="4"/>
  <c r="D51" i="4"/>
  <c r="E51" i="4"/>
  <c r="F51" i="4"/>
  <c r="I51" i="4"/>
  <c r="J51" i="4"/>
  <c r="K51" i="4"/>
  <c r="D52" i="4"/>
  <c r="E52" i="4"/>
  <c r="F52" i="4"/>
  <c r="I52" i="4"/>
  <c r="J52" i="4"/>
  <c r="K52" i="4"/>
  <c r="D53" i="4"/>
  <c r="E53" i="4"/>
  <c r="F53" i="4"/>
  <c r="I53" i="4"/>
  <c r="J53" i="4"/>
  <c r="K53" i="4"/>
  <c r="D54" i="4"/>
  <c r="E54" i="4"/>
  <c r="F54" i="4"/>
  <c r="I54" i="4"/>
  <c r="J54" i="4"/>
  <c r="K54" i="4"/>
  <c r="D55" i="4"/>
  <c r="E55" i="4"/>
  <c r="F55" i="4"/>
  <c r="I55" i="4"/>
  <c r="J55" i="4"/>
  <c r="K55" i="4"/>
  <c r="D56" i="4"/>
  <c r="E56" i="4"/>
  <c r="F56" i="4"/>
  <c r="I56" i="4"/>
  <c r="J56" i="4"/>
  <c r="K56" i="4"/>
  <c r="D57" i="4"/>
  <c r="E57" i="4"/>
  <c r="F57" i="4"/>
  <c r="I57" i="4"/>
  <c r="J57" i="4"/>
  <c r="K57" i="4"/>
  <c r="D58" i="4"/>
  <c r="E58" i="4"/>
  <c r="F58" i="4"/>
  <c r="I58" i="4"/>
  <c r="J58" i="4"/>
  <c r="K58" i="4"/>
  <c r="D59" i="4"/>
  <c r="E59" i="4"/>
  <c r="F59" i="4"/>
  <c r="I59" i="4"/>
  <c r="J59" i="4"/>
  <c r="K59" i="4"/>
  <c r="D60" i="4"/>
  <c r="E60" i="4"/>
  <c r="F60" i="4"/>
  <c r="I60" i="4"/>
  <c r="J60" i="4"/>
  <c r="K60" i="4"/>
  <c r="D61" i="4"/>
  <c r="E61" i="4"/>
  <c r="F61" i="4"/>
  <c r="I61" i="4"/>
  <c r="J61" i="4"/>
  <c r="K61" i="4"/>
  <c r="D62" i="4"/>
  <c r="E62" i="4"/>
  <c r="F62" i="4"/>
  <c r="I62" i="4"/>
  <c r="J62" i="4"/>
  <c r="K62" i="4"/>
  <c r="D63" i="4"/>
  <c r="E63" i="4"/>
  <c r="F63" i="4"/>
  <c r="I63" i="4"/>
  <c r="J63" i="4"/>
  <c r="K63" i="4"/>
  <c r="D64" i="4"/>
  <c r="E64" i="4"/>
  <c r="F64" i="4"/>
  <c r="I64" i="4"/>
  <c r="J64" i="4"/>
  <c r="K64" i="4"/>
  <c r="D65" i="4"/>
  <c r="E65" i="4"/>
  <c r="F65" i="4"/>
  <c r="I65" i="4"/>
  <c r="J65" i="4"/>
  <c r="K65" i="4"/>
  <c r="D66" i="4"/>
  <c r="E66" i="4"/>
  <c r="F66" i="4"/>
  <c r="I66" i="4"/>
  <c r="J66" i="4"/>
  <c r="K66" i="4"/>
  <c r="D67" i="4"/>
  <c r="E67" i="4"/>
  <c r="F67" i="4"/>
  <c r="I67" i="4"/>
  <c r="J67" i="4"/>
  <c r="K67" i="4"/>
  <c r="D68" i="4"/>
  <c r="E68" i="4"/>
  <c r="F68" i="4"/>
  <c r="I68" i="4"/>
  <c r="J68" i="4"/>
  <c r="K68" i="4"/>
  <c r="D69" i="4"/>
  <c r="E69" i="4"/>
  <c r="F69" i="4"/>
  <c r="I69" i="4"/>
  <c r="J69" i="4"/>
  <c r="K69" i="4"/>
  <c r="D70" i="4"/>
  <c r="E70" i="4"/>
  <c r="F70" i="4"/>
  <c r="I70" i="4"/>
  <c r="J70" i="4"/>
  <c r="K70" i="4"/>
  <c r="D71" i="4"/>
  <c r="E71" i="4"/>
  <c r="F71" i="4"/>
  <c r="I71" i="4"/>
  <c r="J71" i="4"/>
  <c r="K71" i="4"/>
  <c r="D72" i="4"/>
  <c r="E72" i="4"/>
  <c r="F72" i="4"/>
  <c r="I72" i="4"/>
  <c r="J72" i="4"/>
  <c r="K72" i="4"/>
  <c r="D73" i="4"/>
  <c r="E73" i="4"/>
  <c r="F73" i="4"/>
  <c r="I73" i="4"/>
  <c r="J73" i="4"/>
  <c r="K73" i="4"/>
  <c r="D74" i="4"/>
  <c r="E74" i="4"/>
  <c r="F74" i="4"/>
  <c r="I74" i="4"/>
  <c r="J74" i="4"/>
  <c r="K74" i="4"/>
  <c r="D75" i="4"/>
  <c r="E75" i="4"/>
  <c r="F75" i="4"/>
  <c r="I75" i="4"/>
  <c r="J75" i="4"/>
  <c r="K75" i="4"/>
  <c r="D76" i="4"/>
  <c r="E76" i="4"/>
  <c r="F76" i="4"/>
  <c r="I76" i="4"/>
  <c r="J76" i="4"/>
  <c r="K76" i="4"/>
  <c r="D77" i="4"/>
  <c r="E77" i="4"/>
  <c r="F77" i="4"/>
  <c r="I77" i="4"/>
  <c r="J77" i="4"/>
  <c r="K77" i="4"/>
  <c r="D78" i="4"/>
  <c r="E78" i="4"/>
  <c r="F78" i="4"/>
  <c r="I78" i="4"/>
  <c r="J78" i="4"/>
  <c r="K78" i="4"/>
  <c r="D79" i="4"/>
  <c r="E79" i="4"/>
  <c r="F79" i="4"/>
  <c r="I79" i="4"/>
  <c r="J79" i="4"/>
  <c r="K79" i="4"/>
  <c r="D80" i="4"/>
  <c r="E80" i="4"/>
  <c r="F80" i="4"/>
  <c r="I80" i="4"/>
  <c r="J80" i="4"/>
  <c r="K80" i="4"/>
  <c r="D81" i="4"/>
  <c r="E81" i="4"/>
  <c r="F81" i="4"/>
  <c r="I81" i="4"/>
  <c r="J81" i="4"/>
  <c r="K81" i="4"/>
  <c r="D82" i="4"/>
  <c r="E82" i="4"/>
  <c r="F82" i="4"/>
  <c r="I82" i="4"/>
  <c r="J82" i="4"/>
  <c r="K82" i="4"/>
  <c r="D83" i="4"/>
  <c r="E83" i="4"/>
  <c r="F83" i="4"/>
  <c r="I83" i="4"/>
  <c r="J83" i="4"/>
  <c r="K83" i="4"/>
  <c r="D84" i="4"/>
  <c r="E84" i="4"/>
  <c r="F84" i="4"/>
  <c r="I84" i="4"/>
  <c r="J84" i="4"/>
  <c r="K84" i="4"/>
  <c r="D85" i="4"/>
  <c r="E85" i="4"/>
  <c r="F85" i="4"/>
  <c r="I85" i="4"/>
  <c r="J85" i="4"/>
  <c r="K85" i="4"/>
  <c r="D86" i="4"/>
  <c r="E86" i="4"/>
  <c r="F86" i="4"/>
  <c r="I86" i="4"/>
  <c r="J86" i="4"/>
  <c r="K86" i="4"/>
  <c r="D87" i="4"/>
  <c r="E87" i="4"/>
  <c r="F87" i="4"/>
  <c r="I87" i="4"/>
  <c r="J87" i="4"/>
  <c r="K87" i="4"/>
  <c r="D88" i="4"/>
  <c r="E88" i="4"/>
  <c r="F88" i="4"/>
  <c r="I88" i="4"/>
  <c r="J88" i="4"/>
  <c r="K88" i="4"/>
  <c r="D89" i="4"/>
  <c r="E89" i="4"/>
  <c r="F89" i="4"/>
  <c r="I89" i="4"/>
  <c r="J89" i="4"/>
  <c r="K89" i="4"/>
  <c r="D90" i="4"/>
  <c r="E90" i="4"/>
  <c r="F90" i="4"/>
  <c r="I90" i="4"/>
  <c r="J90" i="4"/>
  <c r="K90" i="4"/>
  <c r="D91" i="4"/>
  <c r="E91" i="4"/>
  <c r="F91" i="4"/>
  <c r="I91" i="4"/>
  <c r="J91" i="4"/>
  <c r="K91" i="4"/>
  <c r="D92" i="4"/>
  <c r="E92" i="4"/>
  <c r="F92" i="4"/>
  <c r="I92" i="4"/>
  <c r="J92" i="4"/>
  <c r="K92" i="4"/>
  <c r="D93" i="4"/>
  <c r="E93" i="4"/>
  <c r="F93" i="4"/>
  <c r="I93" i="4"/>
  <c r="J93" i="4"/>
  <c r="K93" i="4"/>
  <c r="D94" i="4"/>
  <c r="E94" i="4"/>
  <c r="F94" i="4"/>
  <c r="I94" i="4"/>
  <c r="J94" i="4"/>
  <c r="K94" i="4"/>
  <c r="D95" i="4"/>
  <c r="E95" i="4"/>
  <c r="F95" i="4"/>
  <c r="I95" i="4"/>
  <c r="J95" i="4"/>
  <c r="K95" i="4"/>
  <c r="D96" i="4"/>
  <c r="E96" i="4"/>
  <c r="F96" i="4"/>
  <c r="I96" i="4"/>
  <c r="J96" i="4"/>
  <c r="K96" i="4"/>
  <c r="D97" i="4"/>
  <c r="E97" i="4"/>
  <c r="F97" i="4"/>
  <c r="I97" i="4"/>
  <c r="J97" i="4"/>
  <c r="K97" i="4"/>
  <c r="D98" i="4"/>
  <c r="E98" i="4"/>
  <c r="F98" i="4"/>
  <c r="I98" i="4"/>
  <c r="J98" i="4"/>
  <c r="K98" i="4"/>
  <c r="D99" i="4"/>
  <c r="E99" i="4"/>
  <c r="F99" i="4"/>
  <c r="I99" i="4"/>
  <c r="J99" i="4"/>
  <c r="K99" i="4"/>
  <c r="D100" i="4"/>
  <c r="E100" i="4"/>
  <c r="F100" i="4"/>
  <c r="I100" i="4"/>
  <c r="J100" i="4"/>
  <c r="K100" i="4"/>
  <c r="D101" i="4"/>
  <c r="E101" i="4"/>
  <c r="F101" i="4"/>
  <c r="I101" i="4"/>
  <c r="J101" i="4"/>
  <c r="K101" i="4"/>
  <c r="D102" i="4"/>
  <c r="E102" i="4"/>
  <c r="F102" i="4"/>
  <c r="I102" i="4"/>
  <c r="J102" i="4"/>
  <c r="K102" i="4"/>
  <c r="D103" i="4"/>
  <c r="E103" i="4"/>
  <c r="F103" i="4"/>
  <c r="I103" i="4"/>
  <c r="J103" i="4"/>
  <c r="K103" i="4"/>
  <c r="D104" i="4"/>
  <c r="E104" i="4"/>
  <c r="F104" i="4"/>
  <c r="I104" i="4"/>
  <c r="J104" i="4"/>
  <c r="K104" i="4"/>
  <c r="D105" i="4"/>
  <c r="E105" i="4"/>
  <c r="F105" i="4"/>
  <c r="I105" i="4"/>
  <c r="J105" i="4"/>
  <c r="K105" i="4"/>
  <c r="D106" i="4"/>
  <c r="E106" i="4"/>
  <c r="F106" i="4"/>
  <c r="I106" i="4"/>
  <c r="J106" i="4"/>
  <c r="K106" i="4"/>
  <c r="D107" i="4"/>
  <c r="E107" i="4"/>
  <c r="F107" i="4"/>
  <c r="I107" i="4"/>
  <c r="J107" i="4"/>
  <c r="K107" i="4"/>
  <c r="D108" i="4"/>
  <c r="E108" i="4"/>
  <c r="F108" i="4"/>
  <c r="I108" i="4"/>
  <c r="J108" i="4"/>
  <c r="K108" i="4"/>
  <c r="D109" i="4"/>
  <c r="E109" i="4"/>
  <c r="F109" i="4"/>
  <c r="I109" i="4"/>
  <c r="J109" i="4"/>
  <c r="K109" i="4"/>
  <c r="D110" i="4"/>
  <c r="E110" i="4"/>
  <c r="F110" i="4"/>
  <c r="I110" i="4"/>
  <c r="J110" i="4"/>
  <c r="K110" i="4"/>
  <c r="D111" i="4"/>
  <c r="E111" i="4"/>
  <c r="F111" i="4"/>
  <c r="I111" i="4"/>
  <c r="J111" i="4"/>
  <c r="K111" i="4"/>
  <c r="D112" i="4"/>
  <c r="E112" i="4"/>
  <c r="F112" i="4"/>
  <c r="I112" i="4"/>
  <c r="J112" i="4"/>
  <c r="K112" i="4"/>
  <c r="D113" i="4"/>
  <c r="E113" i="4"/>
  <c r="F113" i="4"/>
  <c r="I113" i="4"/>
  <c r="J113" i="4"/>
  <c r="K113" i="4"/>
  <c r="D114" i="4"/>
  <c r="E114" i="4"/>
  <c r="F114" i="4"/>
  <c r="I114" i="4"/>
  <c r="J114" i="4"/>
  <c r="K114" i="4"/>
  <c r="D115" i="4"/>
  <c r="E115" i="4"/>
  <c r="F115" i="4"/>
  <c r="I115" i="4"/>
  <c r="J115" i="4"/>
  <c r="K115" i="4"/>
</calcChain>
</file>

<file path=xl/sharedStrings.xml><?xml version="1.0" encoding="utf-8"?>
<sst xmlns="http://schemas.openxmlformats.org/spreadsheetml/2006/main" count="2529" uniqueCount="606">
  <si>
    <t>نام صندوق سرمایه گذاری </t>
  </si>
  <si>
    <t>شماره ثبت نزد سازمان</t>
  </si>
  <si>
    <t>تاریخ آغاز فعالیت</t>
  </si>
  <si>
    <t>نوع صندوق</t>
  </si>
  <si>
    <t>نرخ سود</t>
  </si>
  <si>
    <t>سقف واحدهای سرمایه گذاری صندوق</t>
  </si>
  <si>
    <t>عمر صندوق (به ماه)↓</t>
  </si>
  <si>
    <t>تعداد واحدهاي سرمايه گذاري صندوق</t>
  </si>
  <si>
    <t>ارزش خالص هر واحد سرمايه گذاري(ريال)</t>
  </si>
  <si>
    <t>تعداد سرمايه گذاران حقوقي</t>
  </si>
  <si>
    <t>تملك از كل سرمايه گذاران حقوقي(%)</t>
  </si>
  <si>
    <t>تعداد سرمايه گذاران حقيقي</t>
  </si>
  <si>
    <t>تملك از كل سرمايه گذاران حقيقي(%)</t>
  </si>
  <si>
    <t xml:space="preserve">جمع سرمايه گذاران </t>
  </si>
  <si>
    <t>بازده صندوق در  ماه گذشته (%)</t>
  </si>
  <si>
    <t>بازده صندوق در سه ماه گذشته(%)</t>
  </si>
  <si>
    <t>بازده صندوق در سال گذشته(%)</t>
  </si>
  <si>
    <t>مشترک کارگزاری کارآفرین</t>
  </si>
  <si>
    <t>1386/04/23</t>
  </si>
  <si>
    <t>در اوراق بهادار با درآمد ثابت</t>
  </si>
  <si>
    <t>مشترک پویا</t>
  </si>
  <si>
    <t>1387/01/05</t>
  </si>
  <si>
    <t>در سهام</t>
  </si>
  <si>
    <t>مشترک کارگزاری حافظ</t>
  </si>
  <si>
    <t>مشترک کارگزاری بانک ملی ایران</t>
  </si>
  <si>
    <t>1387/02/21</t>
  </si>
  <si>
    <t>مشترک پیشتاز</t>
  </si>
  <si>
    <t>1387/02/24</t>
  </si>
  <si>
    <t>مشترک آگاه</t>
  </si>
  <si>
    <t>1387/05/16</t>
  </si>
  <si>
    <t>کارگزاری بانک تجارت</t>
  </si>
  <si>
    <t>1387/05/21</t>
  </si>
  <si>
    <t>مختلط</t>
  </si>
  <si>
    <t>مشترک بانک اقتصاد نوین</t>
  </si>
  <si>
    <t>1387/10/02</t>
  </si>
  <si>
    <t>مشترک یکم ایرانیان</t>
  </si>
  <si>
    <t>1387/11/14</t>
  </si>
  <si>
    <t>مشترک ارزش کاوان آینده</t>
  </si>
  <si>
    <t>1388/02/26</t>
  </si>
  <si>
    <t>مشترک صنعت و معدن</t>
  </si>
  <si>
    <t>1388/04/09</t>
  </si>
  <si>
    <t>مشترک بورسیران</t>
  </si>
  <si>
    <t>1388/04/27</t>
  </si>
  <si>
    <t>مشترک یکم اکسیر فارابی</t>
  </si>
  <si>
    <t>1388/09/02</t>
  </si>
  <si>
    <t>مشترک فراز اندیش نوین</t>
  </si>
  <si>
    <t>1388/10/21</t>
  </si>
  <si>
    <t>توسعه ممتاز</t>
  </si>
  <si>
    <t>1388/11/27</t>
  </si>
  <si>
    <t>مشترک ایساتیس پویای یزد</t>
  </si>
  <si>
    <t>1388/11/28</t>
  </si>
  <si>
    <t>باران کارگزاری بانک کشاورزی</t>
  </si>
  <si>
    <t>1388/12/16</t>
  </si>
  <si>
    <t>مشترک بانک مسکن</t>
  </si>
  <si>
    <t>مشترک صبا </t>
  </si>
  <si>
    <t>1388/12/24</t>
  </si>
  <si>
    <t>مشترک پارس</t>
  </si>
  <si>
    <t>مشترک نوین پایدار</t>
  </si>
  <si>
    <t>1388/12/26</t>
  </si>
  <si>
    <t>مشترک آتیه نوین</t>
  </si>
  <si>
    <t>مشترک نو اندیشان </t>
  </si>
  <si>
    <t>1389/02/13</t>
  </si>
  <si>
    <t>امین ملت</t>
  </si>
  <si>
    <t>1389/02/19</t>
  </si>
  <si>
    <t>گنجینه رفاه</t>
  </si>
  <si>
    <t>1389/04/16</t>
  </si>
  <si>
    <t>حکمت آشنا ایرانیان</t>
  </si>
  <si>
    <t>1389/04/20</t>
  </si>
  <si>
    <t>فیروزه موفقیت</t>
  </si>
  <si>
    <t>1389/05/24</t>
  </si>
  <si>
    <t>مشترک نقش جهان</t>
  </si>
  <si>
    <t>1389/07/20</t>
  </si>
  <si>
    <t>مشترک تدبیرگران فردا</t>
  </si>
  <si>
    <t>1389/09/09</t>
  </si>
  <si>
    <t>مشترک سینا</t>
  </si>
  <si>
    <t>1389/11/11</t>
  </si>
  <si>
    <t>مشترک عقیق</t>
  </si>
  <si>
    <t>1389/12/06</t>
  </si>
  <si>
    <t>مشترک شاخصی کارآفرین</t>
  </si>
  <si>
    <t>1389/12/24</t>
  </si>
  <si>
    <t>یکم کارگزاری بانک کشاورزی</t>
  </si>
  <si>
    <t>1389/12/25</t>
  </si>
  <si>
    <t>آرمان کارآفرین</t>
  </si>
  <si>
    <t>1390/01/14</t>
  </si>
  <si>
    <t>کارگزاری پارسیان</t>
  </si>
  <si>
    <t>1390/01/28</t>
  </si>
  <si>
    <t>مشترک پیشرو</t>
  </si>
  <si>
    <t>1390/01/31</t>
  </si>
  <si>
    <t>سپهر اول کارگزاری بانک صادرات</t>
  </si>
  <si>
    <t>1390/02/13</t>
  </si>
  <si>
    <t>توسعه صادرات</t>
  </si>
  <si>
    <t>1390/02/24</t>
  </si>
  <si>
    <t>بانک دی</t>
  </si>
  <si>
    <t>1390/03/23</t>
  </si>
  <si>
    <t>مشترک یکم سامان</t>
  </si>
  <si>
    <t>1390/03/31</t>
  </si>
  <si>
    <t>بانک گردشگری</t>
  </si>
  <si>
    <t>1390/04/27</t>
  </si>
  <si>
    <t>تجربه ایرانیان</t>
  </si>
  <si>
    <t>1390/05/05</t>
  </si>
  <si>
    <t>ارمغان یکم ملل</t>
  </si>
  <si>
    <t>1390/05/16</t>
  </si>
  <si>
    <t>آتیه ملت</t>
  </si>
  <si>
    <t>1390/05/23</t>
  </si>
  <si>
    <t>مشترک مانا الگوریتم</t>
  </si>
  <si>
    <t>1390/05/24</t>
  </si>
  <si>
    <t>ارزش آفرینان دی</t>
  </si>
  <si>
    <t>1390/07/12</t>
  </si>
  <si>
    <t>گنجینه زرین شهر</t>
  </si>
  <si>
    <t>1390/07/17</t>
  </si>
  <si>
    <t>نهال سرمایه ایرانیان</t>
  </si>
  <si>
    <t>1390/07/19</t>
  </si>
  <si>
    <t>ارمغان ایرانیان</t>
  </si>
  <si>
    <t>1390/07/20</t>
  </si>
  <si>
    <t>گسترش فردای ایرانیان </t>
  </si>
  <si>
    <t>1390/07/23</t>
  </si>
  <si>
    <t>امین سامان</t>
  </si>
  <si>
    <t>1390/08/04</t>
  </si>
  <si>
    <t>یکم نیکوکاری آگاه</t>
  </si>
  <si>
    <t>1390/09/01</t>
  </si>
  <si>
    <t>بانک ایران زمین</t>
  </si>
  <si>
    <t>1390/11/29</t>
  </si>
  <si>
    <t>اندوخته ملت</t>
  </si>
  <si>
    <t>1390/12/09</t>
  </si>
  <si>
    <t>امین آشنا ایرانیان</t>
  </si>
  <si>
    <t>1391/02/16</t>
  </si>
  <si>
    <t>بانک توسعه تعاون</t>
  </si>
  <si>
    <t>1391/03/03</t>
  </si>
  <si>
    <t xml:space="preserve">اوج ملت </t>
  </si>
  <si>
    <t>1391/04/21</t>
  </si>
  <si>
    <t>مشترک آسمان یکم</t>
  </si>
  <si>
    <t>1391/06/13</t>
  </si>
  <si>
    <t>اختصاصی بازارگردانی آرمان اندیش</t>
  </si>
  <si>
    <t>1391/07/02</t>
  </si>
  <si>
    <t>اختصاصی بازارگردانی</t>
  </si>
  <si>
    <t>نگین رفاه</t>
  </si>
  <si>
    <t>1391/07/04</t>
  </si>
  <si>
    <t>مشترک کاریزما</t>
  </si>
  <si>
    <t>1391/07/18</t>
  </si>
  <si>
    <t>لوتوس پارسیان</t>
  </si>
  <si>
    <t>1391/07/25</t>
  </si>
  <si>
    <t>ثروت آفرین تمدن</t>
  </si>
  <si>
    <t>1391/08/01</t>
  </si>
  <si>
    <t>مشترک کوثر</t>
  </si>
  <si>
    <t>1391/12/08</t>
  </si>
  <si>
    <t>مشترک امید توسعه</t>
  </si>
  <si>
    <t>1391/12/12</t>
  </si>
  <si>
    <t>مشترک نوید انصار</t>
  </si>
  <si>
    <t>1391/12/23</t>
  </si>
  <si>
    <t>ره آورد آباد مسکن</t>
  </si>
  <si>
    <t>1392/02/16</t>
  </si>
  <si>
    <t xml:space="preserve">اندوخته پایدار سپهر </t>
  </si>
  <si>
    <t>1392/02/22</t>
  </si>
  <si>
    <t>مشترک البرز</t>
  </si>
  <si>
    <t>1392/02/23</t>
  </si>
  <si>
    <t>مشترک سبحان</t>
  </si>
  <si>
    <t>1392/03/20</t>
  </si>
  <si>
    <t>مشترک آسمان خاورمیانه</t>
  </si>
  <si>
    <t>1392/04/12</t>
  </si>
  <si>
    <t>مشترک پیروزان</t>
  </si>
  <si>
    <t>1392/04/19</t>
  </si>
  <si>
    <t>مشترک امین آوید</t>
  </si>
  <si>
    <t>1392/04/25</t>
  </si>
  <si>
    <t>امین انصار</t>
  </si>
  <si>
    <t>1392/04/26</t>
  </si>
  <si>
    <t>مشترک اندیشه فردا</t>
  </si>
  <si>
    <t>1392/06/06</t>
  </si>
  <si>
    <t>آرمان سپهر آشنا</t>
  </si>
  <si>
    <t>1392/06/13</t>
  </si>
  <si>
    <t>مشترک توسعه ملی</t>
  </si>
  <si>
    <t>1392/07/27</t>
  </si>
  <si>
    <t>سپهر کاریزما</t>
  </si>
  <si>
    <t>مشترک دماسنج</t>
  </si>
  <si>
    <t>1392/07/28</t>
  </si>
  <si>
    <t>مختلط گوهر نفیس تمدن</t>
  </si>
  <si>
    <t>1392/08/11</t>
  </si>
  <si>
    <t>بذر امید آفرین</t>
  </si>
  <si>
    <t>1392/09/19</t>
  </si>
  <si>
    <t>آسمان آرمانی سهام</t>
  </si>
  <si>
    <t>1392/09/23</t>
  </si>
  <si>
    <t>توسعه اندوخته آینده</t>
  </si>
  <si>
    <t>1392/10/04</t>
  </si>
  <si>
    <t>نیکوکاری ورزشی پرسپولیس</t>
  </si>
  <si>
    <t>1392/11/05</t>
  </si>
  <si>
    <t>سپهر اندیشه نوین</t>
  </si>
  <si>
    <t>مشترک افق</t>
  </si>
  <si>
    <t>1392/11/07</t>
  </si>
  <si>
    <t>مشترک گنجینه مهر</t>
  </si>
  <si>
    <t>مشترک سپهر تدبیرگران</t>
  </si>
  <si>
    <t>1392/11/08</t>
  </si>
  <si>
    <t>مشترک رشد سامان</t>
  </si>
  <si>
    <t>1392/12/07</t>
  </si>
  <si>
    <t>مشترک بانک خاورمیانه</t>
  </si>
  <si>
    <t>1392/12/11</t>
  </si>
  <si>
    <t>سهم آشنا</t>
  </si>
  <si>
    <t>1392/12/27</t>
  </si>
  <si>
    <t>مشترک سپهر آتی</t>
  </si>
  <si>
    <t>1393/03/10</t>
  </si>
  <si>
    <t>نیکوکاری دانشگاه تهران</t>
  </si>
  <si>
    <t>مشترک نیکی گستران</t>
  </si>
  <si>
    <t>1393/03/12</t>
  </si>
  <si>
    <t>مشترک ذوب آهن نویرا</t>
  </si>
  <si>
    <t>1393/05/14</t>
  </si>
  <si>
    <t>همیان سپهر</t>
  </si>
  <si>
    <t>1393/05/26</t>
  </si>
  <si>
    <t>امین تدبیرگران فردا</t>
  </si>
  <si>
    <t>1393/06/11</t>
  </si>
  <si>
    <t>ثابت حامی</t>
  </si>
  <si>
    <t>1393/06/12</t>
  </si>
  <si>
    <t>مشترک میعاد ایرانیان</t>
  </si>
  <si>
    <t>1393/06/18</t>
  </si>
  <si>
    <t>اختصاصی بازارگردانی افتخار حافظ</t>
  </si>
  <si>
    <t>1393/06/19</t>
  </si>
  <si>
    <t>بازارگردانی نوین پیشرو</t>
  </si>
  <si>
    <t>1393/07/08</t>
  </si>
  <si>
    <t>اختصاصی بازارگردانی امید لوتوس پارسیان</t>
  </si>
  <si>
    <t>1393/07/12</t>
  </si>
  <si>
    <t>نیکوکاری دانشگاه الزهرا</t>
  </si>
  <si>
    <t>1393/07/14</t>
  </si>
  <si>
    <t>زرین پارسیان</t>
  </si>
  <si>
    <t>1393/07/22</t>
  </si>
  <si>
    <t>اختصاصی بازارگردانی گنجینه سپهر صادرات</t>
  </si>
  <si>
    <t>1393/08/15</t>
  </si>
  <si>
    <t>مشترک یکم آبان</t>
  </si>
  <si>
    <t>1393/09/09</t>
  </si>
  <si>
    <t>با درآمد ثابت کاریزما</t>
  </si>
  <si>
    <t>1393/10/16</t>
  </si>
  <si>
    <t>نیکوکاری ایتام برکت </t>
  </si>
  <si>
    <t>1393/10/30</t>
  </si>
  <si>
    <t>اختصاصی بازارگردانی حکمت ایرانیان یکم</t>
  </si>
  <si>
    <t>1393/11/05</t>
  </si>
  <si>
    <t>توسعه پست بانک</t>
  </si>
  <si>
    <t>1393/11/11</t>
  </si>
  <si>
    <t>شاخص سی شرکت بزرگ فیروزه</t>
  </si>
  <si>
    <t>1393/11/28</t>
  </si>
  <si>
    <t>اختصاصی بازارگردان گروه توسعه بهشهر</t>
  </si>
  <si>
    <t>1393/12/23</t>
  </si>
  <si>
    <t>مشترک نیکوکاری ندای امید</t>
  </si>
  <si>
    <t>1393/12/26</t>
  </si>
  <si>
    <t>اختصاصی بازارگردانی گسترش صنعت دارو</t>
  </si>
  <si>
    <t>1394/01/17</t>
  </si>
  <si>
    <t>سهام بزرگ کاردان</t>
  </si>
  <si>
    <t>تجارت شاخصی کاردان</t>
  </si>
  <si>
    <t>با درآمد ثابت کاردان</t>
  </si>
  <si>
    <t>اعتماد آفرین پارسیان</t>
  </si>
  <si>
    <t>1394/02/05</t>
  </si>
  <si>
    <t>در اوراق بهادار با درآمد ثابت نوع دوم</t>
  </si>
  <si>
    <t>اختصاصی بازارگردانی بهمن گستر</t>
  </si>
  <si>
    <t>1394/02/27</t>
  </si>
  <si>
    <t>اختصاصی بازارگردانی مپنا ایرانیان</t>
  </si>
  <si>
    <t>1394/03/03</t>
  </si>
  <si>
    <t>اندیشه خبرگان سهام</t>
  </si>
  <si>
    <t>1394/03/09</t>
  </si>
  <si>
    <t>مشترک افق کارگزاری بانک خاورمیانه</t>
  </si>
  <si>
    <t>1394/03/19</t>
  </si>
  <si>
    <t>با درآمد ثابت گنجینه امید ایرانیان</t>
  </si>
  <si>
    <t>1394/03/30</t>
  </si>
  <si>
    <t>اختصاصی بازارگردانی امید ایرانیان</t>
  </si>
  <si>
    <t>1394/04/02</t>
  </si>
  <si>
    <t>گنجینه آینده روشن</t>
  </si>
  <si>
    <t>1394/04/09</t>
  </si>
  <si>
    <t>اختصاصی بازارگردان توسعه ملی</t>
  </si>
  <si>
    <t>1394/04/30</t>
  </si>
  <si>
    <t>سپهر خبرگان نفت</t>
  </si>
  <si>
    <t>1394/05/17</t>
  </si>
  <si>
    <t>اختصاصی بازارگردانی بانک سینا</t>
  </si>
  <si>
    <t>1394/05/27</t>
  </si>
  <si>
    <t>اختصاصی بازارگردان صبا نیک</t>
  </si>
  <si>
    <t>1394/05/31</t>
  </si>
  <si>
    <t>اختصاصی بازارگردان تجارت ایرانیان اعتماد</t>
  </si>
  <si>
    <t>ثروت آفرین پارسیان</t>
  </si>
  <si>
    <t>پاداش سهامداری توسعه یکم</t>
  </si>
  <si>
    <t>1394/06/29</t>
  </si>
  <si>
    <t>با درآمد ثابت کوثر یکم</t>
  </si>
  <si>
    <t>1394/07/26</t>
  </si>
  <si>
    <t>توسعه تعاون صبا</t>
  </si>
  <si>
    <t>1394/08/23</t>
  </si>
  <si>
    <t>مشترک مبین سرمایه</t>
  </si>
  <si>
    <t>1394/08/30</t>
  </si>
  <si>
    <t>هستی بخش آگاه</t>
  </si>
  <si>
    <t>1394/09/01</t>
  </si>
  <si>
    <t>اختصاصی بازارگردانی آرمان انصار</t>
  </si>
  <si>
    <t>1394/09/02</t>
  </si>
  <si>
    <t>با درآمد ثابت امید انصار</t>
  </si>
  <si>
    <t>1394/09/10</t>
  </si>
  <si>
    <t>نیکوکاری جایزه علمی فناوری پیامبر اعظم (ص)</t>
  </si>
  <si>
    <t>1394/09/15</t>
  </si>
  <si>
    <t>مشترک نوین نگر آسیا</t>
  </si>
  <si>
    <t>1394/09/25</t>
  </si>
  <si>
    <t>نیکوکاری میراث ماندگار پاساگاد</t>
  </si>
  <si>
    <t>1394/09/26</t>
  </si>
  <si>
    <t>پاداش سرمایه بهگزین</t>
  </si>
  <si>
    <t>1394/10/03</t>
  </si>
  <si>
    <t>اندوخته توسعه صادرات آرمانی</t>
  </si>
  <si>
    <t>1394/11/28</t>
  </si>
  <si>
    <t>اختصاصی بازارگردانی کوشا الگوریتم</t>
  </si>
  <si>
    <t>1394/12/17</t>
  </si>
  <si>
    <t>اختصاصی بازارگردانی ملت</t>
  </si>
  <si>
    <t>مشترک گنجینه الماس پایدار</t>
  </si>
  <si>
    <t>1394/12/18</t>
  </si>
  <si>
    <t>آرمان آتی کوثر</t>
  </si>
  <si>
    <t>توسعه سرمایه نیکی</t>
  </si>
  <si>
    <t>1395/01/17</t>
  </si>
  <si>
    <t>اختصاصی بازارگردانی اندیشه زرین پاسارگاد</t>
  </si>
  <si>
    <t>1395/01/24</t>
  </si>
  <si>
    <t>ارزش آفرین گلرنگ</t>
  </si>
  <si>
    <t>1395/01/29</t>
  </si>
  <si>
    <t>اختصاصی بازارگردانی سپهر بازار سرمایه</t>
  </si>
  <si>
    <t>1395/02/06</t>
  </si>
  <si>
    <t>نیکوکاری کشتی ورزش ملی ایران</t>
  </si>
  <si>
    <t>1395/02/29</t>
  </si>
  <si>
    <t>اختصاصی بازارگردانی گروه گردشگری ایرانیان</t>
  </si>
  <si>
    <t>1395/04/02</t>
  </si>
  <si>
    <t>مشترک صبای هدف</t>
  </si>
  <si>
    <t>1395/05/02</t>
  </si>
  <si>
    <t>آرمان آتیه درخشان مس</t>
  </si>
  <si>
    <t>پارند پایدار سپهر</t>
  </si>
  <si>
    <t>1395/05/11</t>
  </si>
  <si>
    <t>اختصاصی بازارگردانی پست بانک ایران</t>
  </si>
  <si>
    <t>1395/05/12</t>
  </si>
  <si>
    <t>اختصاصی بازارگردان صنعت مس</t>
  </si>
  <si>
    <t>1395/06/08</t>
  </si>
  <si>
    <t>با درآمد ثابت اعتماد ملل</t>
  </si>
  <si>
    <t>1395/07/03</t>
  </si>
  <si>
    <t>اختصاصی بازارگردانی گروه دی</t>
  </si>
  <si>
    <t>1395/07/17</t>
  </si>
  <si>
    <t>مشترک گنجینه ارمغان الماس</t>
  </si>
  <si>
    <t>1395/08/23</t>
  </si>
  <si>
    <t>مشترک افق روشن کارگزاری بانک خاورمیانه</t>
  </si>
  <si>
    <t>1395/08/29</t>
  </si>
  <si>
    <t>پاداش سرمایه پارس</t>
  </si>
  <si>
    <t>1395/09/24</t>
  </si>
  <si>
    <t>با درآمد ثابت کیان</t>
  </si>
  <si>
    <t>1395/09/28</t>
  </si>
  <si>
    <t>امین یکم فردا</t>
  </si>
  <si>
    <t>1395/10/04</t>
  </si>
  <si>
    <t>آهنگ سهام کیان</t>
  </si>
  <si>
    <t>1395/10/06</t>
  </si>
  <si>
    <t>آوای سهام کیان</t>
  </si>
  <si>
    <t>1395/11/18</t>
  </si>
  <si>
    <t>نیکوکاری لوتوس رویان</t>
  </si>
  <si>
    <t>1395/12/16</t>
  </si>
  <si>
    <t>با درآمد ثابت نگین سامان</t>
  </si>
  <si>
    <t>1396/02/03</t>
  </si>
  <si>
    <t>گنجینه یکم آوید</t>
  </si>
  <si>
    <t>1396/02/04</t>
  </si>
  <si>
    <t>درآمد ثابت سرآمد</t>
  </si>
  <si>
    <t>1396/02/12</t>
  </si>
  <si>
    <t>اختصاصی بازارگردانی توسعه معادن و فلزات آرمان</t>
  </si>
  <si>
    <t>1396/04/12</t>
  </si>
  <si>
    <t>اختصاصی بازارگردانی تدبیرگران فردا</t>
  </si>
  <si>
    <t>اعتماد کارگزاری بانک ملی ایران</t>
  </si>
  <si>
    <t>1396/04/31</t>
  </si>
  <si>
    <t>با درآمد ثابت کمند</t>
  </si>
  <si>
    <t>1396/05/30</t>
  </si>
  <si>
    <t>اختصاصی بازارگردانی توسعه بازار تمدن</t>
  </si>
  <si>
    <t>1396/06/23</t>
  </si>
  <si>
    <t>توسعه فراز اعتماد</t>
  </si>
  <si>
    <t>1396/06/28</t>
  </si>
  <si>
    <t>اختصاصی بازارگردانی نماد صنعت و معدن</t>
  </si>
  <si>
    <t>1396/08/10</t>
  </si>
  <si>
    <t>اختصاصی بازارگردانی سهم آشنا یکم</t>
  </si>
  <si>
    <t>ارمغان فیروزه آسیا</t>
  </si>
  <si>
    <t>1396/10/06</t>
  </si>
  <si>
    <t>اختصاصی بازارگردانی ارزش آفرین صندوق بازنشستگی کشوری</t>
  </si>
  <si>
    <t>1396/10/30</t>
  </si>
  <si>
    <t>دوم اکسیر فارابی</t>
  </si>
  <si>
    <t>1396/11/21</t>
  </si>
  <si>
    <t>ثابت نامی مفید</t>
  </si>
  <si>
    <t>1396/11/28</t>
  </si>
  <si>
    <t>افق ملت</t>
  </si>
  <si>
    <t>1397/03/06</t>
  </si>
  <si>
    <t>با درآمد ثابت تصمیم</t>
  </si>
  <si>
    <t>1397/03/21</t>
  </si>
  <si>
    <t>اختصاصی بازارگردانی سینا بهگزین</t>
  </si>
  <si>
    <t>1397/05/06</t>
  </si>
  <si>
    <t>اندیشه ورزان صبا تامین</t>
  </si>
  <si>
    <t>1397/07/11</t>
  </si>
  <si>
    <t>اختصاصی بازارگردانی گوهر فام امید</t>
  </si>
  <si>
    <t>1397/07/28</t>
  </si>
  <si>
    <t>اختصاصی بازارگردانی صبا گستر نفت و گاز تأمین</t>
  </si>
  <si>
    <t>1397/09/14</t>
  </si>
  <si>
    <t>اختصاصی بازارگردانی اکسیر سودا</t>
  </si>
  <si>
    <t>1397/09/25</t>
  </si>
  <si>
    <t>اختصاصی بازارگردانی مفید</t>
  </si>
  <si>
    <t>1397/10/02</t>
  </si>
  <si>
    <t>گنجینه الماس بیمه دی</t>
  </si>
  <si>
    <t>1397/10/23</t>
  </si>
  <si>
    <t>مشترک آسمان امید</t>
  </si>
  <si>
    <t>1397/11/30</t>
  </si>
  <si>
    <t>اختصاصی بازارگردانی هوشمند آبان</t>
  </si>
  <si>
    <t>1397/12/14</t>
  </si>
  <si>
    <t>سرو سودمند مدبران</t>
  </si>
  <si>
    <t>1398/04/02</t>
  </si>
  <si>
    <t>اختصاصی بازارگردانی پاداش پشتیبان پارس</t>
  </si>
  <si>
    <t>1398/05/12</t>
  </si>
  <si>
    <t>پیشگامان سرمایه نوآفرین</t>
  </si>
  <si>
    <t>1398/06/16</t>
  </si>
  <si>
    <t>اختصاصی بازارگردانی خلیج فارس</t>
  </si>
  <si>
    <t>1398/06/17</t>
  </si>
  <si>
    <t>دارا الگوریتم</t>
  </si>
  <si>
    <t>1398/07/02</t>
  </si>
  <si>
    <t>اختصاصی بازارگردانی مهرگان</t>
  </si>
  <si>
    <t>1398/07/03</t>
  </si>
  <si>
    <t>زمرد نو ویرا ذوب آهن</t>
  </si>
  <si>
    <t>1398/07/17</t>
  </si>
  <si>
    <t>اختصاصی بازارگردانی معیار</t>
  </si>
  <si>
    <t>1398/07/18</t>
  </si>
  <si>
    <t>توازن معیار</t>
  </si>
  <si>
    <t>1398/08/26</t>
  </si>
  <si>
    <t>اختصاصی بازارگردانی الگوریتمی امید فارابی</t>
  </si>
  <si>
    <t>1398/09/30</t>
  </si>
  <si>
    <t>اختصاصی بازارگردانی ایساتیس پویا</t>
  </si>
  <si>
    <t>1398/11/19</t>
  </si>
  <si>
    <t>اختصاصی بازارگردانی توسعه فیروزه پویا</t>
  </si>
  <si>
    <t>1398/11/30</t>
  </si>
  <si>
    <t>افرا نماد پایدار</t>
  </si>
  <si>
    <t>1398/12/21</t>
  </si>
  <si>
    <t>یاقوت آگاه</t>
  </si>
  <si>
    <t>1399/01/20</t>
  </si>
  <si>
    <t>اختصاصی بازارگردانی خبرگان اهداف</t>
  </si>
  <si>
    <t>1399/01/24</t>
  </si>
  <si>
    <t>اعتبار سهام ایرانیان</t>
  </si>
  <si>
    <t>1399/02/17</t>
  </si>
  <si>
    <t>اختصاصی بازارگردانی توسعه سهام نیکی</t>
  </si>
  <si>
    <t>1399/03/06</t>
  </si>
  <si>
    <t>اختصاصی بازارگردانی نهایت نگر</t>
  </si>
  <si>
    <t>1399/03/21</t>
  </si>
  <si>
    <t>اختصاصی بازارگردانی آگاه</t>
  </si>
  <si>
    <t>مشترک مدرسه کسب و کار صوفی رازی</t>
  </si>
  <si>
    <t>1399/03/25</t>
  </si>
  <si>
    <t>واسطه گری مالی یکم</t>
  </si>
  <si>
    <t>1399/04/04</t>
  </si>
  <si>
    <t>ارزش آفرین بیدار</t>
  </si>
  <si>
    <t>1399/04/11</t>
  </si>
  <si>
    <t>اعتماد داریک</t>
  </si>
  <si>
    <t>1399/04/30</t>
  </si>
  <si>
    <t>اندوخته آمیتیس</t>
  </si>
  <si>
    <t>1399/05/05</t>
  </si>
  <si>
    <t>آوای معیار</t>
  </si>
  <si>
    <t>1399/05/06</t>
  </si>
  <si>
    <t>مدیریت ثروت صندوق بازنشستگی کشوری</t>
  </si>
  <si>
    <t>1399/06/02</t>
  </si>
  <si>
    <t>اعتبار آفرین ایرانیان</t>
  </si>
  <si>
    <t>1399/06/27</t>
  </si>
  <si>
    <t>سپر سرمایه بیدار</t>
  </si>
  <si>
    <t>الماس کوروش</t>
  </si>
  <si>
    <t>1399/07/08</t>
  </si>
  <si>
    <t>اختصاصی بازارگردانی نهایت اندیش اقتصاد بیدار</t>
  </si>
  <si>
    <t>1399/07/16</t>
  </si>
  <si>
    <t>اختصاصی بازارگردانی توازن کوروش</t>
  </si>
  <si>
    <t>1399/07/21</t>
  </si>
  <si>
    <t>اختصاصی بازارگردانی توسعه فولاد مبارکه</t>
  </si>
  <si>
    <t>1399/09/02</t>
  </si>
  <si>
    <t>اختصاصی بازارگردانی تاک دانا</t>
  </si>
  <si>
    <t>1399/09/08</t>
  </si>
  <si>
    <t>پالایشی یکم</t>
  </si>
  <si>
    <t>1399/09/09</t>
  </si>
  <si>
    <t>اختصاصی بازارگردانی امین</t>
  </si>
  <si>
    <t>1399/09/16</t>
  </si>
  <si>
    <t>خاتم ایساتیس پویا</t>
  </si>
  <si>
    <t>1399/10/07</t>
  </si>
  <si>
    <t>اختصاصی بازارگردانی کیان</t>
  </si>
  <si>
    <t>1399/10/08</t>
  </si>
  <si>
    <t>اختصاصی بازارگردانی گسترش نو ویرا</t>
  </si>
  <si>
    <t>1399/10/10</t>
  </si>
  <si>
    <t>اختصاصی بازارگردانی آسمان زاگرس</t>
  </si>
  <si>
    <t>1399/10/14</t>
  </si>
  <si>
    <t>آوای فردای زاگرس</t>
  </si>
  <si>
    <t>1399/11/04</t>
  </si>
  <si>
    <t>زرین کوروش</t>
  </si>
  <si>
    <t>1399/11/07</t>
  </si>
  <si>
    <t>اختصاصی بازارگردانی میزان داریک</t>
  </si>
  <si>
    <t>1399/11/21</t>
  </si>
  <si>
    <t>شاخصی بازار آشنا</t>
  </si>
  <si>
    <t>1399/12/12</t>
  </si>
  <si>
    <t>اختصاصی بازارگردانی لاجورد دماوند</t>
  </si>
  <si>
    <t>1399/12/18</t>
  </si>
  <si>
    <t>فراز داریک</t>
  </si>
  <si>
    <t>1399/12/25</t>
  </si>
  <si>
    <t>سپید دماوند</t>
  </si>
  <si>
    <t>1400/01/23</t>
  </si>
  <si>
    <t>اختصاصی بازارگردانی یکم هامرز</t>
  </si>
  <si>
    <t>1400/01/25</t>
  </si>
  <si>
    <t>اختصاصی بازارگردانی حامی اول</t>
  </si>
  <si>
    <t>1399/11/14</t>
  </si>
  <si>
    <t>اختصاصی بازارگردانی اتحاد بازار سرمایه</t>
  </si>
  <si>
    <t>اختصاصی بازارگردانی آرمان تدبیر نقش جهان</t>
  </si>
  <si>
    <t>1399/12/27</t>
  </si>
  <si>
    <t>اختصاصی بازارگردانی تصمیم ساز</t>
  </si>
  <si>
    <t>1400/02/04</t>
  </si>
  <si>
    <t>اختصاصی بازارگردانی پرگار</t>
  </si>
  <si>
    <t>1400/03/01</t>
  </si>
  <si>
    <t>ثروت هامرز</t>
  </si>
  <si>
    <t>1400/03/05</t>
  </si>
  <si>
    <t>ارزش صندوق به میلیون ریال در تاریخ  1399/12/30</t>
  </si>
  <si>
    <t>مختلط کاریزما</t>
  </si>
  <si>
    <t>1400/04/13</t>
  </si>
  <si>
    <t>اختصاصی بازارگردانی دارا داریوش</t>
  </si>
  <si>
    <t>1400/04/20</t>
  </si>
  <si>
    <t>کامیاب آشنا</t>
  </si>
  <si>
    <t>1400/04/28</t>
  </si>
  <si>
    <t>همای آگاه</t>
  </si>
  <si>
    <t>1400/05/31</t>
  </si>
  <si>
    <t>سپهر سودمند سینا</t>
  </si>
  <si>
    <t>زمرد آگاه</t>
  </si>
  <si>
    <t>1400/06/08</t>
  </si>
  <si>
    <t>با درآمد ثابت مانی</t>
  </si>
  <si>
    <t>1400/06/21</t>
  </si>
  <si>
    <t>ثبات ویستا</t>
  </si>
  <si>
    <t>1400/06/24</t>
  </si>
  <si>
    <t>اتحاد آرمان اقتصاد</t>
  </si>
  <si>
    <t>ثروت داریوش</t>
  </si>
  <si>
    <t>1400/07/04</t>
  </si>
  <si>
    <t>اختصاصی بازارگردانی هدف</t>
  </si>
  <si>
    <t>اختصاصی بازارگردانی آوای زاگرس</t>
  </si>
  <si>
    <t>زیتون نماد پایا</t>
  </si>
  <si>
    <t>1400/08/12</t>
  </si>
  <si>
    <t>نوع دوم کارا</t>
  </si>
  <si>
    <t>1400/08/16</t>
  </si>
  <si>
    <t>اوج دماوند</t>
  </si>
  <si>
    <t>1400/08/18</t>
  </si>
  <si>
    <t>سهام ویستا</t>
  </si>
  <si>
    <t>1400/08/24</t>
  </si>
  <si>
    <t>ثروت افزون ثمین</t>
  </si>
  <si>
    <t>1400/08/30</t>
  </si>
  <si>
    <t>اختصاصی بازارگردانی الگوریتم سرآمد بازار</t>
  </si>
  <si>
    <t>1400/09/15</t>
  </si>
  <si>
    <t>سهامی اهرمی کاریزما</t>
  </si>
  <si>
    <t>1400/09/30</t>
  </si>
  <si>
    <t>انار نماد ارزش</t>
  </si>
  <si>
    <t>صدورو ابطال</t>
  </si>
  <si>
    <t>صدور و ابطال</t>
  </si>
  <si>
    <t>قابل معامله</t>
  </si>
  <si>
    <t>نام صندوق</t>
  </si>
  <si>
    <t>سهام</t>
  </si>
  <si>
    <t>اوراق بهادار با درآمد ثابت</t>
  </si>
  <si>
    <t>گواهی سپرده و سپرده بانکی</t>
  </si>
  <si>
    <t>نقد</t>
  </si>
  <si>
    <t>سایر</t>
  </si>
  <si>
    <t>ارزش حجم معاملات(میلیون ریال)</t>
  </si>
  <si>
    <t>ارزش صدور و ابطال(میلیون ریال)</t>
  </si>
  <si>
    <t>ارزش معاملات خرید</t>
  </si>
  <si>
    <t>ارزش معاملات فروش</t>
  </si>
  <si>
    <t>مجموع</t>
  </si>
  <si>
    <t>مابه التفاوت افزایش(کاهش)</t>
  </si>
  <si>
    <t xml:space="preserve">صدور </t>
  </si>
  <si>
    <t>ابطال</t>
  </si>
  <si>
    <t>ارزش سهام ابتدای ماه - میلیون ریال</t>
  </si>
  <si>
    <t>ارزش سهام انتهای ماه- میلیون ریال</t>
  </si>
  <si>
    <t>سال منتهی به</t>
  </si>
  <si>
    <t>ماه منتهی به</t>
  </si>
  <si>
    <t>نسبت فعالیت معاملاتی</t>
  </si>
  <si>
    <t>نسبت فعالیت  صدور  سرمایه گذاران</t>
  </si>
  <si>
    <t>نسبت فعالیت  ابطال  سرمایه گذاران</t>
  </si>
  <si>
    <t>جمع خرید و فروش سال</t>
  </si>
  <si>
    <t>جمع خرید و فروش ماه</t>
  </si>
  <si>
    <t>متوسط ارزش ماهانه- میلیون ریال</t>
  </si>
  <si>
    <t>متوسط ارزش سالانه- میلیون ریال</t>
  </si>
  <si>
    <t>ارزش سهام ابتدای ماه -  ریال</t>
  </si>
  <si>
    <t>ارزش سهام انتهای ماه- ریال</t>
  </si>
  <si>
    <t>ارزش  معاملات خرید</t>
  </si>
  <si>
    <t>ارزش  معاملات فروش</t>
  </si>
  <si>
    <t>راهبرد ممتاز ابن سینا</t>
  </si>
  <si>
    <t>1400/10/15</t>
  </si>
  <si>
    <t>اختصاصی بازارگردانی نیکان</t>
  </si>
  <si>
    <t>اختصاصی بازارگردانی دانایان</t>
  </si>
  <si>
    <t>اختصاصی بازارگردانی آتیه باران</t>
  </si>
  <si>
    <t>1400/09/03</t>
  </si>
  <si>
    <t>ارزش کاوان ایرانیان</t>
  </si>
  <si>
    <t>1400/10/22</t>
  </si>
  <si>
    <t>مشترک آسمان سهند</t>
  </si>
  <si>
    <t>1400/10/26</t>
  </si>
  <si>
    <t>اختصاصی بازارگردانی تراز ویستا</t>
  </si>
  <si>
    <t>1400/11/06</t>
  </si>
  <si>
    <t>اختصاصی بازارگردانی توسعه سهام عدالت</t>
  </si>
  <si>
    <t>1400/11/16</t>
  </si>
  <si>
    <t>با درآمد ثابت آریا</t>
  </si>
  <si>
    <t>1400/11/18</t>
  </si>
  <si>
    <t>آوای تاراز زاگرس</t>
  </si>
  <si>
    <t>1400/11/23</t>
  </si>
  <si>
    <t>اختصاصی بازارگردانی تثبیت پاداش</t>
  </si>
  <si>
    <t>1400/11/24</t>
  </si>
  <si>
    <t>اعتماد هامرز</t>
  </si>
  <si>
    <t>1400/12/08</t>
  </si>
  <si>
    <t>ندای ثابت کیان</t>
  </si>
  <si>
    <t>1400/12/18</t>
  </si>
  <si>
    <t>گنبد مینای دماوند</t>
  </si>
  <si>
    <t>شاخصی آرام مفید</t>
  </si>
  <si>
    <t>1400/12/22</t>
  </si>
  <si>
    <t>تعالی دانش مالی اسلامی</t>
  </si>
  <si>
    <t>اختصاصی بازارگردانی یکم آسال</t>
  </si>
  <si>
    <t>اختصاصی بازارگردانی آوای فراز</t>
  </si>
  <si>
    <t>1400/12/24</t>
  </si>
  <si>
    <t>مروارید بها بازار</t>
  </si>
  <si>
    <t>اختصاصی بازارگردانی برنا</t>
  </si>
  <si>
    <t>1400/12/25</t>
  </si>
  <si>
    <t>اختصاصی بازارگردانی ثروت پویا</t>
  </si>
  <si>
    <t>1400/12/26</t>
  </si>
  <si>
    <t>ارزش صندوق به میلیون ریال در تاریخ 1400/12/29</t>
  </si>
  <si>
    <t>‫خالص ارزش داراییها ‫(میلیون ریال) در تاریخ 1400/12/29</t>
  </si>
  <si>
    <t>سال منتهی به  1400/12/29</t>
  </si>
  <si>
    <t>ماه منتهی به  1400/12/29</t>
  </si>
  <si>
    <t>درصد سهم در تاریخ 1400/12/29</t>
  </si>
  <si>
    <t>سال منتهی به 1400/12/29</t>
  </si>
  <si>
    <t>ماه منتهی به 1400/12/29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</si>
</sst>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-_ر_ي_ا_ل_ ;_ * #,##0\-_ر_ي_ا_ل_ ;_ * &quot;-&quot;_-_ر_ي_ا_ل_ ;_ @_ "/>
    <numFmt numFmtId="43" formatCode="_ * #,##0.00_-_ر_ي_ا_ل_ ;_ * #,##0.00\-_ر_ي_ا_ل_ ;_ * &quot;-&quot;??_-_ر_ي_ا_ل_ ;_ @_ "/>
    <numFmt numFmtId="164" formatCode="_ * #,##0_-_ر_ي_ا_ل_ ;_ * #,##0\-_ر_ي_ا_ل_ ;_ * &quot;-&quot;??_-_ر_ي_ا_ل_ ;_ @_ "/>
    <numFmt numFmtId="165" formatCode="#,##0;[Red]\(#,##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  <font>
      <sz val="10"/>
      <color theme="1"/>
      <name val="B Nazanin"/>
      <charset val="178"/>
    </font>
    <font>
      <sz val="10"/>
      <name val="B Nazanin"/>
      <charset val="178"/>
    </font>
    <font>
      <sz val="1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2"/>
    </xf>
    <xf numFmtId="3" fontId="4" fillId="2" borderId="1" xfId="2" applyNumberFormat="1" applyFont="1" applyFill="1" applyBorder="1" applyAlignment="1">
      <alignment horizontal="center" vertical="center" wrapText="1" readingOrder="2"/>
    </xf>
    <xf numFmtId="164" fontId="4" fillId="2" borderId="1" xfId="1" applyNumberFormat="1" applyFont="1" applyFill="1" applyBorder="1" applyAlignment="1">
      <alignment horizontal="center" vertical="center" wrapText="1" readingOrder="2"/>
    </xf>
    <xf numFmtId="41" fontId="4" fillId="2" borderId="1" xfId="2" applyFont="1" applyFill="1" applyBorder="1" applyAlignment="1">
      <alignment horizontal="center" vertical="center" wrapText="1" readingOrder="2"/>
    </xf>
    <xf numFmtId="3" fontId="4" fillId="2" borderId="1" xfId="0" applyNumberFormat="1" applyFont="1" applyFill="1" applyBorder="1" applyAlignment="1">
      <alignment horizontal="center" vertical="center" wrapText="1" readingOrder="2"/>
    </xf>
    <xf numFmtId="2" fontId="4" fillId="2" borderId="1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NumberFormat="1" applyFont="1"/>
    <xf numFmtId="0" fontId="4" fillId="3" borderId="1" xfId="1" applyNumberFormat="1" applyFont="1" applyFill="1" applyBorder="1" applyAlignment="1" applyProtection="1">
      <alignment horizontal="center" vertical="center" wrapText="1"/>
    </xf>
    <xf numFmtId="164" fontId="6" fillId="3" borderId="1" xfId="1" applyNumberFormat="1" applyFont="1" applyFill="1" applyBorder="1" applyAlignment="1" applyProtection="1">
      <alignment horizontal="center" vertical="center" wrapText="1"/>
    </xf>
    <xf numFmtId="164" fontId="2" fillId="0" borderId="0" xfId="1" applyNumberFormat="1" applyFont="1"/>
    <xf numFmtId="164" fontId="2" fillId="0" borderId="1" xfId="1" applyNumberFormat="1" applyFont="1" applyBorder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6" fillId="3" borderId="1" xfId="1" applyNumberFormat="1" applyFont="1" applyFill="1" applyBorder="1" applyAlignment="1">
      <alignment horizontal="center" vertical="center" wrapText="1"/>
    </xf>
    <xf numFmtId="165" fontId="2" fillId="0" borderId="0" xfId="0" applyNumberFormat="1" applyFont="1"/>
    <xf numFmtId="164" fontId="6" fillId="0" borderId="2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9" fontId="6" fillId="0" borderId="1" xfId="3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 readingOrder="2"/>
    </xf>
    <xf numFmtId="3" fontId="4" fillId="3" borderId="1" xfId="2" applyNumberFormat="1" applyFont="1" applyFill="1" applyBorder="1" applyAlignment="1">
      <alignment horizontal="center" vertical="center" wrapText="1" readingOrder="2"/>
    </xf>
    <xf numFmtId="164" fontId="4" fillId="3" borderId="1" xfId="1" applyNumberFormat="1" applyFont="1" applyFill="1" applyBorder="1" applyAlignment="1">
      <alignment horizontal="center" vertical="center" wrapText="1" readingOrder="2"/>
    </xf>
    <xf numFmtId="41" fontId="4" fillId="3" borderId="1" xfId="2" applyFont="1" applyFill="1" applyBorder="1" applyAlignment="1">
      <alignment horizontal="center" vertical="center" wrapText="1" readingOrder="2"/>
    </xf>
    <xf numFmtId="3" fontId="4" fillId="3" borderId="1" xfId="0" applyNumberFormat="1" applyFont="1" applyFill="1" applyBorder="1" applyAlignment="1">
      <alignment horizontal="center" vertical="center" wrapText="1" readingOrder="2"/>
    </xf>
    <xf numFmtId="2" fontId="4" fillId="3" borderId="1" xfId="0" applyNumberFormat="1" applyFont="1" applyFill="1" applyBorder="1" applyAlignment="1">
      <alignment horizontal="center" vertical="center" wrapText="1" readingOrder="1"/>
    </xf>
    <xf numFmtId="164" fontId="6" fillId="3" borderId="1" xfId="1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 readingOrder="2"/>
    </xf>
    <xf numFmtId="0" fontId="2" fillId="0" borderId="1" xfId="1" applyNumberFormat="1" applyFont="1" applyBorder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center" vertical="center"/>
    </xf>
    <xf numFmtId="9" fontId="4" fillId="3" borderId="1" xfId="3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 applyProtection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readingOrder="2"/>
    </xf>
    <xf numFmtId="9" fontId="4" fillId="3" borderId="1" xfId="3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 applyProtection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/>
    </xf>
    <xf numFmtId="164" fontId="7" fillId="3" borderId="3" xfId="1" applyNumberFormat="1" applyFont="1" applyFill="1" applyBorder="1" applyAlignment="1">
      <alignment horizontal="center" vertical="center"/>
    </xf>
    <xf numFmtId="164" fontId="7" fillId="3" borderId="4" xfId="1" applyNumberFormat="1" applyFont="1" applyFill="1" applyBorder="1" applyAlignment="1">
      <alignment horizontal="center" vertical="center"/>
    </xf>
    <xf numFmtId="164" fontId="7" fillId="3" borderId="2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164" fontId="2" fillId="0" borderId="1" xfId="1" applyNumberFormat="1" applyFont="1" applyFill="1" applyBorder="1"/>
    <xf numFmtId="0" fontId="2" fillId="0" borderId="0" xfId="0" applyFont="1" applyFill="1"/>
    <xf numFmtId="164" fontId="2" fillId="0" borderId="1" xfId="0" applyNumberFormat="1" applyFont="1" applyFill="1" applyBorder="1"/>
    <xf numFmtId="43" fontId="2" fillId="0" borderId="1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/>
    <xf numFmtId="0" fontId="0" fillId="0" borderId="0" xfId="0" applyFill="1"/>
    <xf numFmtId="9" fontId="2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/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3"/>
  <sheetViews>
    <sheetView rightToLeft="1" tabSelected="1" workbookViewId="0">
      <selection activeCell="A3" sqref="A3:XFD80"/>
    </sheetView>
  </sheetViews>
  <sheetFormatPr defaultColWidth="9.140625" defaultRowHeight="18" x14ac:dyDescent="0.25"/>
  <cols>
    <col min="1" max="1" width="43.42578125" style="1" bestFit="1" customWidth="1"/>
    <col min="2" max="2" width="16.5703125" style="1" bestFit="1" customWidth="1"/>
    <col min="3" max="3" width="9.85546875" style="1" bestFit="1" customWidth="1"/>
    <col min="4" max="4" width="26" style="1" bestFit="1" customWidth="1"/>
    <col min="5" max="5" width="8.85546875" style="1" customWidth="1"/>
    <col min="6" max="6" width="20.7109375" style="2" bestFit="1" customWidth="1"/>
    <col min="7" max="8" width="20.7109375" style="2" customWidth="1"/>
    <col min="9" max="9" width="19.42578125" style="2" customWidth="1"/>
    <col min="10" max="10" width="21.42578125" style="1" customWidth="1"/>
    <col min="11" max="11" width="19.7109375" style="1" customWidth="1"/>
    <col min="12" max="12" width="22" style="1" customWidth="1"/>
    <col min="13" max="14" width="15.7109375" style="29" customWidth="1"/>
    <col min="15" max="15" width="14.85546875" style="29" customWidth="1"/>
    <col min="16" max="16" width="13.140625" style="29" bestFit="1" customWidth="1"/>
    <col min="17" max="17" width="16" style="1" customWidth="1"/>
    <col min="18" max="16384" width="9.140625" style="1"/>
  </cols>
  <sheetData>
    <row r="1" spans="1:20" x14ac:dyDescent="0.25">
      <c r="J1" s="1">
        <v>2</v>
      </c>
      <c r="K1" s="1">
        <v>3</v>
      </c>
      <c r="L1" s="1">
        <v>4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2</v>
      </c>
      <c r="S1" s="1">
        <v>3</v>
      </c>
      <c r="T1" s="1">
        <v>4</v>
      </c>
    </row>
    <row r="2" spans="1:20" s="10" customFormat="1" ht="63" x14ac:dyDescent="0.25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5" t="s">
        <v>531</v>
      </c>
      <c r="I2" s="6" t="s">
        <v>495</v>
      </c>
      <c r="J2" s="7" t="s">
        <v>599</v>
      </c>
      <c r="K2" s="4" t="s">
        <v>7</v>
      </c>
      <c r="L2" s="4" t="s">
        <v>8</v>
      </c>
      <c r="M2" s="43" t="s">
        <v>9</v>
      </c>
      <c r="N2" s="43" t="s">
        <v>10</v>
      </c>
      <c r="O2" s="43" t="s">
        <v>11</v>
      </c>
      <c r="P2" s="43" t="s">
        <v>12</v>
      </c>
      <c r="Q2" s="8" t="s">
        <v>13</v>
      </c>
      <c r="R2" s="9" t="s">
        <v>14</v>
      </c>
      <c r="S2" s="9" t="s">
        <v>15</v>
      </c>
      <c r="T2" s="9" t="s">
        <v>16</v>
      </c>
    </row>
    <row r="3" spans="1:20" s="29" customFormat="1" x14ac:dyDescent="0.25">
      <c r="A3" s="28" t="s">
        <v>17</v>
      </c>
      <c r="B3" s="28">
        <v>10581</v>
      </c>
      <c r="C3" s="28" t="s">
        <v>18</v>
      </c>
      <c r="D3" s="28" t="s">
        <v>19</v>
      </c>
      <c r="E3" s="64">
        <v>17</v>
      </c>
      <c r="F3" s="65">
        <v>50000000</v>
      </c>
      <c r="G3" s="65">
        <v>178.8</v>
      </c>
      <c r="H3" s="65" t="s">
        <v>532</v>
      </c>
      <c r="I3" s="65">
        <v>30208095</v>
      </c>
      <c r="J3" s="65">
        <v>36474420</v>
      </c>
      <c r="K3" s="65">
        <v>36379809</v>
      </c>
      <c r="L3" s="65">
        <v>1002600</v>
      </c>
      <c r="M3" s="65">
        <v>56</v>
      </c>
      <c r="N3" s="65">
        <v>24</v>
      </c>
      <c r="O3" s="65">
        <v>8653</v>
      </c>
      <c r="P3" s="65">
        <v>76</v>
      </c>
      <c r="Q3" s="65">
        <v>8709</v>
      </c>
      <c r="R3" s="28">
        <v>1.63</v>
      </c>
      <c r="S3" s="28">
        <v>4.92</v>
      </c>
      <c r="T3" s="28">
        <v>20.059999999999999</v>
      </c>
    </row>
    <row r="4" spans="1:20" s="29" customFormat="1" x14ac:dyDescent="0.25">
      <c r="A4" s="28" t="s">
        <v>35</v>
      </c>
      <c r="B4" s="28">
        <v>10639</v>
      </c>
      <c r="C4" s="28" t="s">
        <v>36</v>
      </c>
      <c r="D4" s="28" t="s">
        <v>19</v>
      </c>
      <c r="E4" s="64">
        <v>15</v>
      </c>
      <c r="F4" s="65">
        <v>100000000</v>
      </c>
      <c r="G4" s="65">
        <v>159.83333333333334</v>
      </c>
      <c r="H4" s="65" t="s">
        <v>532</v>
      </c>
      <c r="I4" s="65">
        <v>59638932</v>
      </c>
      <c r="J4" s="65">
        <v>62442866</v>
      </c>
      <c r="K4" s="65">
        <v>62330403</v>
      </c>
      <c r="L4" s="65">
        <v>1001804</v>
      </c>
      <c r="M4" s="65">
        <v>63</v>
      </c>
      <c r="N4" s="65">
        <v>34</v>
      </c>
      <c r="O4" s="65">
        <v>31771</v>
      </c>
      <c r="P4" s="65">
        <v>66</v>
      </c>
      <c r="Q4" s="65">
        <v>31834</v>
      </c>
      <c r="R4" s="28">
        <v>1.56</v>
      </c>
      <c r="S4" s="28">
        <v>4.84</v>
      </c>
      <c r="T4" s="28">
        <v>19.34</v>
      </c>
    </row>
    <row r="5" spans="1:20" s="29" customFormat="1" x14ac:dyDescent="0.25">
      <c r="A5" s="28" t="s">
        <v>39</v>
      </c>
      <c r="B5" s="28">
        <v>10720</v>
      </c>
      <c r="C5" s="28" t="s">
        <v>40</v>
      </c>
      <c r="D5" s="28" t="s">
        <v>19</v>
      </c>
      <c r="E5" s="64">
        <v>15</v>
      </c>
      <c r="F5" s="65">
        <v>5000000</v>
      </c>
      <c r="G5" s="65">
        <v>154.9</v>
      </c>
      <c r="H5" s="65" t="s">
        <v>532</v>
      </c>
      <c r="I5" s="65">
        <v>3021532</v>
      </c>
      <c r="J5" s="65">
        <v>1500686</v>
      </c>
      <c r="K5" s="65">
        <v>1492871</v>
      </c>
      <c r="L5" s="65">
        <v>1005235</v>
      </c>
      <c r="M5" s="65">
        <v>12</v>
      </c>
      <c r="N5" s="65">
        <v>89</v>
      </c>
      <c r="O5" s="65">
        <v>386</v>
      </c>
      <c r="P5" s="65">
        <v>11</v>
      </c>
      <c r="Q5" s="65">
        <v>398</v>
      </c>
      <c r="R5" s="28">
        <v>3.1</v>
      </c>
      <c r="S5" s="28">
        <v>4.5199999999999996</v>
      </c>
      <c r="T5" s="28">
        <v>6.22</v>
      </c>
    </row>
    <row r="6" spans="1:20" s="29" customFormat="1" x14ac:dyDescent="0.25">
      <c r="A6" s="28" t="s">
        <v>45</v>
      </c>
      <c r="B6" s="28">
        <v>10748</v>
      </c>
      <c r="C6" s="28" t="s">
        <v>46</v>
      </c>
      <c r="D6" s="28" t="s">
        <v>19</v>
      </c>
      <c r="E6" s="64">
        <v>15</v>
      </c>
      <c r="F6" s="65">
        <v>35000000</v>
      </c>
      <c r="G6" s="65">
        <v>148.4</v>
      </c>
      <c r="H6" s="65" t="s">
        <v>532</v>
      </c>
      <c r="I6" s="65">
        <v>15873726</v>
      </c>
      <c r="J6" s="65">
        <v>9225966</v>
      </c>
      <c r="K6" s="65">
        <v>9208500</v>
      </c>
      <c r="L6" s="65">
        <v>1001896</v>
      </c>
      <c r="M6" s="65">
        <v>14</v>
      </c>
      <c r="N6" s="65">
        <v>3</v>
      </c>
      <c r="O6" s="65">
        <v>6358</v>
      </c>
      <c r="P6" s="65">
        <v>97</v>
      </c>
      <c r="Q6" s="65">
        <v>6372</v>
      </c>
      <c r="R6" s="28">
        <v>1.63</v>
      </c>
      <c r="S6" s="28">
        <v>4.91</v>
      </c>
      <c r="T6" s="28">
        <v>19.63</v>
      </c>
    </row>
    <row r="7" spans="1:20" s="29" customFormat="1" x14ac:dyDescent="0.25">
      <c r="A7" s="28" t="s">
        <v>53</v>
      </c>
      <c r="B7" s="28">
        <v>10766</v>
      </c>
      <c r="C7" s="28" t="s">
        <v>52</v>
      </c>
      <c r="D7" s="28" t="s">
        <v>19</v>
      </c>
      <c r="E7" s="64">
        <v>15</v>
      </c>
      <c r="F7" s="65">
        <v>100000000</v>
      </c>
      <c r="G7" s="65">
        <v>146.56666666666666</v>
      </c>
      <c r="H7" s="65" t="s">
        <v>532</v>
      </c>
      <c r="I7" s="65">
        <v>56257008</v>
      </c>
      <c r="J7" s="65">
        <v>32695828</v>
      </c>
      <c r="K7" s="65">
        <v>32416684</v>
      </c>
      <c r="L7" s="65">
        <v>1008611</v>
      </c>
      <c r="M7" s="65">
        <v>14</v>
      </c>
      <c r="N7" s="65">
        <v>9</v>
      </c>
      <c r="O7" s="65">
        <v>18848</v>
      </c>
      <c r="P7" s="65">
        <v>91</v>
      </c>
      <c r="Q7" s="65">
        <v>18862</v>
      </c>
      <c r="R7" s="28">
        <v>2.16</v>
      </c>
      <c r="S7" s="28">
        <v>4.75</v>
      </c>
      <c r="T7" s="28">
        <v>18.059999999999999</v>
      </c>
    </row>
    <row r="8" spans="1:20" s="29" customFormat="1" x14ac:dyDescent="0.25">
      <c r="A8" s="28" t="s">
        <v>59</v>
      </c>
      <c r="B8" s="28">
        <v>10765</v>
      </c>
      <c r="C8" s="28" t="s">
        <v>58</v>
      </c>
      <c r="D8" s="28" t="s">
        <v>19</v>
      </c>
      <c r="E8" s="64">
        <v>16</v>
      </c>
      <c r="F8" s="65">
        <v>200000000</v>
      </c>
      <c r="G8" s="65">
        <v>146.23333333333332</v>
      </c>
      <c r="H8" s="65" t="s">
        <v>532</v>
      </c>
      <c r="I8" s="65">
        <v>130760822</v>
      </c>
      <c r="J8" s="65">
        <v>183739883</v>
      </c>
      <c r="K8" s="65">
        <v>182433611</v>
      </c>
      <c r="L8" s="65">
        <v>1007160</v>
      </c>
      <c r="M8" s="65">
        <v>188</v>
      </c>
      <c r="N8" s="65">
        <v>29</v>
      </c>
      <c r="O8" s="65">
        <v>74772</v>
      </c>
      <c r="P8" s="65">
        <v>71</v>
      </c>
      <c r="Q8" s="65">
        <v>74960</v>
      </c>
      <c r="R8" s="28">
        <v>1.63</v>
      </c>
      <c r="S8" s="28">
        <v>4.8899999999999997</v>
      </c>
      <c r="T8" s="28">
        <v>19.87</v>
      </c>
    </row>
    <row r="9" spans="1:20" s="29" customFormat="1" x14ac:dyDescent="0.25">
      <c r="A9" s="28" t="s">
        <v>62</v>
      </c>
      <c r="B9" s="28">
        <v>10778</v>
      </c>
      <c r="C9" s="28" t="s">
        <v>63</v>
      </c>
      <c r="D9" s="28" t="s">
        <v>19</v>
      </c>
      <c r="E9" s="64">
        <v>20</v>
      </c>
      <c r="F9" s="65">
        <v>5000000</v>
      </c>
      <c r="G9" s="65">
        <v>144.46666666666667</v>
      </c>
      <c r="H9" s="65" t="s">
        <v>532</v>
      </c>
      <c r="I9" s="65">
        <v>3000360</v>
      </c>
      <c r="J9" s="65">
        <v>2908756</v>
      </c>
      <c r="K9" s="65">
        <v>2903114</v>
      </c>
      <c r="L9" s="65">
        <v>1001943</v>
      </c>
      <c r="M9" s="65">
        <v>14</v>
      </c>
      <c r="N9" s="65">
        <v>55</v>
      </c>
      <c r="O9" s="65">
        <v>1039</v>
      </c>
      <c r="P9" s="65">
        <v>45</v>
      </c>
      <c r="Q9" s="65">
        <v>1053</v>
      </c>
      <c r="R9" s="28">
        <v>1.5</v>
      </c>
      <c r="S9" s="28">
        <v>4.4400000000000004</v>
      </c>
      <c r="T9" s="28">
        <v>17.96</v>
      </c>
    </row>
    <row r="10" spans="1:20" s="29" customFormat="1" x14ac:dyDescent="0.25">
      <c r="A10" s="28" t="s">
        <v>66</v>
      </c>
      <c r="B10" s="28">
        <v>10784</v>
      </c>
      <c r="C10" s="28" t="s">
        <v>67</v>
      </c>
      <c r="D10" s="28" t="s">
        <v>19</v>
      </c>
      <c r="E10" s="64">
        <v>17</v>
      </c>
      <c r="F10" s="65">
        <v>35000000</v>
      </c>
      <c r="G10" s="65">
        <v>142.36666666666667</v>
      </c>
      <c r="H10" s="65" t="s">
        <v>532</v>
      </c>
      <c r="I10" s="65">
        <v>22405510</v>
      </c>
      <c r="J10" s="65">
        <v>18001737</v>
      </c>
      <c r="K10" s="65">
        <v>17875656</v>
      </c>
      <c r="L10" s="65">
        <v>1007053</v>
      </c>
      <c r="M10" s="65">
        <v>29</v>
      </c>
      <c r="N10" s="65">
        <v>26</v>
      </c>
      <c r="O10" s="65">
        <v>12161</v>
      </c>
      <c r="P10" s="65">
        <v>74</v>
      </c>
      <c r="Q10" s="65">
        <v>12190</v>
      </c>
      <c r="R10" s="28">
        <v>1.66</v>
      </c>
      <c r="S10" s="28">
        <v>4.95</v>
      </c>
      <c r="T10" s="28">
        <v>20.420000000000002</v>
      </c>
    </row>
    <row r="11" spans="1:20" s="29" customFormat="1" x14ac:dyDescent="0.25">
      <c r="A11" s="28" t="s">
        <v>80</v>
      </c>
      <c r="B11" s="28">
        <v>10837</v>
      </c>
      <c r="C11" s="28" t="s">
        <v>81</v>
      </c>
      <c r="D11" s="28" t="s">
        <v>19</v>
      </c>
      <c r="E11" s="64">
        <v>16</v>
      </c>
      <c r="F11" s="65">
        <v>200000000</v>
      </c>
      <c r="G11" s="65">
        <v>134.1</v>
      </c>
      <c r="H11" s="65" t="s">
        <v>532</v>
      </c>
      <c r="I11" s="65">
        <v>30130233</v>
      </c>
      <c r="J11" s="65">
        <v>13343916</v>
      </c>
      <c r="K11" s="65">
        <v>11944725</v>
      </c>
      <c r="L11" s="65">
        <v>1117138</v>
      </c>
      <c r="M11" s="65">
        <v>152</v>
      </c>
      <c r="N11" s="65">
        <v>8</v>
      </c>
      <c r="O11" s="65">
        <v>29126</v>
      </c>
      <c r="P11" s="65">
        <v>92</v>
      </c>
      <c r="Q11" s="65">
        <v>29278</v>
      </c>
      <c r="R11" s="28">
        <v>2.5299999999999998</v>
      </c>
      <c r="S11" s="28">
        <v>4.59</v>
      </c>
      <c r="T11" s="28">
        <v>14.57</v>
      </c>
    </row>
    <row r="12" spans="1:20" s="29" customFormat="1" x14ac:dyDescent="0.25">
      <c r="A12" s="28" t="s">
        <v>82</v>
      </c>
      <c r="B12" s="28">
        <v>10845</v>
      </c>
      <c r="C12" s="28" t="s">
        <v>83</v>
      </c>
      <c r="D12" s="28" t="s">
        <v>19</v>
      </c>
      <c r="E12" s="64">
        <v>17</v>
      </c>
      <c r="F12" s="65">
        <v>40000000</v>
      </c>
      <c r="G12" s="65">
        <v>133.5</v>
      </c>
      <c r="H12" s="65" t="s">
        <v>532</v>
      </c>
      <c r="I12" s="65">
        <v>23047490</v>
      </c>
      <c r="J12" s="65">
        <v>35512750</v>
      </c>
      <c r="K12" s="65">
        <v>35412875</v>
      </c>
      <c r="L12" s="65">
        <v>1002820</v>
      </c>
      <c r="M12" s="65">
        <v>49</v>
      </c>
      <c r="N12" s="65">
        <v>42</v>
      </c>
      <c r="O12" s="65">
        <v>6460</v>
      </c>
      <c r="P12" s="65">
        <v>58</v>
      </c>
      <c r="Q12" s="65">
        <v>6509</v>
      </c>
      <c r="R12" s="28">
        <v>1.82</v>
      </c>
      <c r="S12" s="28">
        <v>4.9800000000000004</v>
      </c>
      <c r="T12" s="28">
        <v>20.02</v>
      </c>
    </row>
    <row r="13" spans="1:20" s="29" customFormat="1" x14ac:dyDescent="0.25">
      <c r="A13" s="28" t="s">
        <v>96</v>
      </c>
      <c r="B13" s="28">
        <v>10883</v>
      </c>
      <c r="C13" s="28" t="s">
        <v>97</v>
      </c>
      <c r="D13" s="28" t="s">
        <v>19</v>
      </c>
      <c r="E13" s="64">
        <v>0</v>
      </c>
      <c r="F13" s="65">
        <v>200000000</v>
      </c>
      <c r="G13" s="66">
        <v>129.96666666666667</v>
      </c>
      <c r="H13" s="65" t="s">
        <v>532</v>
      </c>
      <c r="I13" s="65">
        <v>99879791</v>
      </c>
      <c r="J13" s="65">
        <v>137858354</v>
      </c>
      <c r="K13" s="65">
        <v>137611344</v>
      </c>
      <c r="L13" s="65">
        <v>1001794</v>
      </c>
      <c r="M13" s="65">
        <v>99</v>
      </c>
      <c r="N13" s="65">
        <v>5</v>
      </c>
      <c r="O13" s="65">
        <v>44623</v>
      </c>
      <c r="P13" s="65">
        <v>95</v>
      </c>
      <c r="Q13" s="65">
        <v>44722</v>
      </c>
      <c r="R13" s="28">
        <v>1.93</v>
      </c>
      <c r="S13" s="28">
        <v>4.38</v>
      </c>
      <c r="T13" s="28">
        <v>17.010000000000002</v>
      </c>
    </row>
    <row r="14" spans="1:20" s="29" customFormat="1" x14ac:dyDescent="0.25">
      <c r="A14" s="28" t="s">
        <v>102</v>
      </c>
      <c r="B14" s="28">
        <v>10895</v>
      </c>
      <c r="C14" s="28" t="s">
        <v>103</v>
      </c>
      <c r="D14" s="28" t="s">
        <v>19</v>
      </c>
      <c r="E14" s="64">
        <v>17</v>
      </c>
      <c r="F14" s="65">
        <v>20000000</v>
      </c>
      <c r="G14" s="66">
        <v>129.06666666666666</v>
      </c>
      <c r="H14" s="65" t="s">
        <v>532</v>
      </c>
      <c r="I14" s="65">
        <v>3229243</v>
      </c>
      <c r="J14" s="65">
        <v>1405952</v>
      </c>
      <c r="K14" s="65">
        <v>1402001</v>
      </c>
      <c r="L14" s="65">
        <v>1002818</v>
      </c>
      <c r="M14" s="65">
        <v>8</v>
      </c>
      <c r="N14" s="65">
        <v>37</v>
      </c>
      <c r="O14" s="65">
        <v>21287</v>
      </c>
      <c r="P14" s="65">
        <v>63</v>
      </c>
      <c r="Q14" s="65">
        <v>21295</v>
      </c>
      <c r="R14" s="28">
        <v>1.39</v>
      </c>
      <c r="S14" s="28">
        <v>4.1399999999999997</v>
      </c>
      <c r="T14" s="28">
        <v>17.399999999999999</v>
      </c>
    </row>
    <row r="15" spans="1:20" s="29" customFormat="1" x14ac:dyDescent="0.25">
      <c r="A15" s="28" t="s">
        <v>106</v>
      </c>
      <c r="B15" s="28">
        <v>10911</v>
      </c>
      <c r="C15" s="28" t="s">
        <v>107</v>
      </c>
      <c r="D15" s="28" t="s">
        <v>19</v>
      </c>
      <c r="E15" s="64">
        <v>17</v>
      </c>
      <c r="F15" s="65">
        <v>80000000</v>
      </c>
      <c r="G15" s="66">
        <v>127.36666666666666</v>
      </c>
      <c r="H15" s="65" t="s">
        <v>532</v>
      </c>
      <c r="I15" s="65">
        <v>79943055</v>
      </c>
      <c r="J15" s="65">
        <v>55852043</v>
      </c>
      <c r="K15" s="65">
        <v>55471171</v>
      </c>
      <c r="L15" s="65">
        <v>1006866</v>
      </c>
      <c r="M15" s="65">
        <v>66</v>
      </c>
      <c r="N15" s="65">
        <v>3</v>
      </c>
      <c r="O15" s="65">
        <v>51245</v>
      </c>
      <c r="P15" s="65">
        <v>97</v>
      </c>
      <c r="Q15" s="65">
        <v>51311</v>
      </c>
      <c r="R15" s="28">
        <v>2.06</v>
      </c>
      <c r="S15" s="28">
        <v>5.42</v>
      </c>
      <c r="T15" s="28">
        <v>18.88</v>
      </c>
    </row>
    <row r="16" spans="1:20" s="29" customFormat="1" x14ac:dyDescent="0.25">
      <c r="A16" s="28" t="s">
        <v>108</v>
      </c>
      <c r="B16" s="28">
        <v>10919</v>
      </c>
      <c r="C16" s="28" t="s">
        <v>109</v>
      </c>
      <c r="D16" s="28" t="s">
        <v>19</v>
      </c>
      <c r="E16" s="64">
        <v>15</v>
      </c>
      <c r="F16" s="65">
        <v>500000000</v>
      </c>
      <c r="G16" s="66">
        <v>127.2</v>
      </c>
      <c r="H16" s="65" t="s">
        <v>532</v>
      </c>
      <c r="I16" s="65">
        <v>362486320</v>
      </c>
      <c r="J16" s="65">
        <v>495726257</v>
      </c>
      <c r="K16" s="65">
        <v>495726064</v>
      </c>
      <c r="L16" s="65">
        <v>1000000</v>
      </c>
      <c r="M16" s="65">
        <v>371</v>
      </c>
      <c r="N16" s="65">
        <v>8</v>
      </c>
      <c r="O16" s="65">
        <v>441158</v>
      </c>
      <c r="P16" s="65">
        <v>92</v>
      </c>
      <c r="Q16" s="65">
        <v>441529</v>
      </c>
      <c r="R16" s="28">
        <v>1.59</v>
      </c>
      <c r="S16" s="28">
        <v>4.68</v>
      </c>
      <c r="T16" s="28">
        <v>18.63</v>
      </c>
    </row>
    <row r="17" spans="1:20" s="29" customFormat="1" x14ac:dyDescent="0.25">
      <c r="A17" s="28" t="s">
        <v>110</v>
      </c>
      <c r="B17" s="28">
        <v>10923</v>
      </c>
      <c r="C17" s="28" t="s">
        <v>111</v>
      </c>
      <c r="D17" s="28" t="s">
        <v>19</v>
      </c>
      <c r="E17" s="64">
        <v>15</v>
      </c>
      <c r="F17" s="65">
        <v>13000000</v>
      </c>
      <c r="G17" s="66">
        <v>127.13333333333334</v>
      </c>
      <c r="H17" s="65" t="s">
        <v>532</v>
      </c>
      <c r="I17" s="65">
        <v>2962841</v>
      </c>
      <c r="J17" s="65">
        <v>2844939</v>
      </c>
      <c r="K17" s="65">
        <v>282465870</v>
      </c>
      <c r="L17" s="65">
        <v>10071</v>
      </c>
      <c r="M17" s="65">
        <v>5</v>
      </c>
      <c r="N17" s="65">
        <v>45</v>
      </c>
      <c r="O17" s="65">
        <v>2283</v>
      </c>
      <c r="P17" s="65">
        <v>55</v>
      </c>
      <c r="Q17" s="65">
        <v>2288</v>
      </c>
      <c r="R17" s="28">
        <v>1.62</v>
      </c>
      <c r="S17" s="28">
        <v>3.29</v>
      </c>
      <c r="T17" s="28">
        <v>17.25</v>
      </c>
    </row>
    <row r="18" spans="1:20" s="29" customFormat="1" x14ac:dyDescent="0.25">
      <c r="A18" s="28" t="s">
        <v>114</v>
      </c>
      <c r="B18" s="28">
        <v>10915</v>
      </c>
      <c r="C18" s="28" t="s">
        <v>115</v>
      </c>
      <c r="D18" s="28" t="s">
        <v>19</v>
      </c>
      <c r="E18" s="64">
        <v>16</v>
      </c>
      <c r="F18" s="65">
        <v>80000000</v>
      </c>
      <c r="G18" s="66">
        <v>127</v>
      </c>
      <c r="H18" s="65" t="s">
        <v>532</v>
      </c>
      <c r="I18" s="65">
        <v>57489723</v>
      </c>
      <c r="J18" s="65">
        <v>35531789</v>
      </c>
      <c r="K18" s="65">
        <v>35223993</v>
      </c>
      <c r="L18" s="65">
        <v>1008738</v>
      </c>
      <c r="M18" s="65">
        <v>31</v>
      </c>
      <c r="N18" s="65">
        <v>2</v>
      </c>
      <c r="O18" s="65">
        <v>29537</v>
      </c>
      <c r="P18" s="65">
        <v>98</v>
      </c>
      <c r="Q18" s="65">
        <v>29568</v>
      </c>
      <c r="R18" s="28">
        <v>4.13</v>
      </c>
      <c r="S18" s="28">
        <v>3.05</v>
      </c>
      <c r="T18" s="28">
        <v>10.52</v>
      </c>
    </row>
    <row r="19" spans="1:20" s="29" customFormat="1" x14ac:dyDescent="0.25">
      <c r="A19" s="28" t="s">
        <v>116</v>
      </c>
      <c r="B19" s="28">
        <v>10929</v>
      </c>
      <c r="C19" s="28" t="s">
        <v>117</v>
      </c>
      <c r="D19" s="28" t="s">
        <v>19</v>
      </c>
      <c r="E19" s="64">
        <v>18</v>
      </c>
      <c r="F19" s="65">
        <v>20000000</v>
      </c>
      <c r="G19" s="66">
        <v>126.63333333333334</v>
      </c>
      <c r="H19" s="65" t="s">
        <v>532</v>
      </c>
      <c r="I19" s="65">
        <v>4280159</v>
      </c>
      <c r="J19" s="65">
        <v>4181193</v>
      </c>
      <c r="K19" s="65">
        <v>4173830</v>
      </c>
      <c r="L19" s="65">
        <v>1001764</v>
      </c>
      <c r="M19" s="65">
        <v>12</v>
      </c>
      <c r="N19" s="65">
        <v>18</v>
      </c>
      <c r="O19" s="65">
        <v>1556</v>
      </c>
      <c r="P19" s="65">
        <v>82</v>
      </c>
      <c r="Q19" s="65">
        <v>1568</v>
      </c>
      <c r="R19" s="28">
        <v>1.54</v>
      </c>
      <c r="S19" s="28">
        <v>4.46</v>
      </c>
      <c r="T19" s="28">
        <v>17.75</v>
      </c>
    </row>
    <row r="20" spans="1:20" s="29" customFormat="1" x14ac:dyDescent="0.25">
      <c r="A20" s="28" t="s">
        <v>120</v>
      </c>
      <c r="B20" s="28">
        <v>11008</v>
      </c>
      <c r="C20" s="28" t="s">
        <v>121</v>
      </c>
      <c r="D20" s="28" t="s">
        <v>19</v>
      </c>
      <c r="E20" s="64">
        <v>16</v>
      </c>
      <c r="F20" s="65">
        <v>100000000</v>
      </c>
      <c r="G20" s="66">
        <v>122.8</v>
      </c>
      <c r="H20" s="65" t="s">
        <v>532</v>
      </c>
      <c r="I20" s="65">
        <v>78943149</v>
      </c>
      <c r="J20" s="65">
        <v>73187287</v>
      </c>
      <c r="K20" s="65">
        <v>73029669</v>
      </c>
      <c r="L20" s="65">
        <v>1002158</v>
      </c>
      <c r="M20" s="65">
        <v>88</v>
      </c>
      <c r="N20" s="65">
        <v>6</v>
      </c>
      <c r="O20" s="65">
        <v>52327</v>
      </c>
      <c r="P20" s="65">
        <v>94</v>
      </c>
      <c r="Q20" s="65">
        <v>52415</v>
      </c>
      <c r="R20" s="28">
        <v>1.55</v>
      </c>
      <c r="S20" s="28">
        <v>4.54</v>
      </c>
      <c r="T20" s="28">
        <v>18.07</v>
      </c>
    </row>
    <row r="21" spans="1:20" s="29" customFormat="1" x14ac:dyDescent="0.25">
      <c r="A21" s="28" t="s">
        <v>122</v>
      </c>
      <c r="B21" s="28">
        <v>11014</v>
      </c>
      <c r="C21" s="28" t="s">
        <v>123</v>
      </c>
      <c r="D21" s="28" t="s">
        <v>19</v>
      </c>
      <c r="E21" s="64">
        <v>16</v>
      </c>
      <c r="F21" s="65">
        <v>50000000</v>
      </c>
      <c r="G21" s="66">
        <v>122.46666666666667</v>
      </c>
      <c r="H21" s="65" t="s">
        <v>532</v>
      </c>
      <c r="I21" s="65">
        <v>5190367</v>
      </c>
      <c r="J21" s="65">
        <v>2696852</v>
      </c>
      <c r="K21" s="65">
        <v>2688917</v>
      </c>
      <c r="L21" s="65">
        <v>1002951</v>
      </c>
      <c r="M21" s="65">
        <v>19</v>
      </c>
      <c r="N21" s="65">
        <v>8</v>
      </c>
      <c r="O21" s="65">
        <v>4366</v>
      </c>
      <c r="P21" s="65">
        <v>92</v>
      </c>
      <c r="Q21" s="65">
        <v>4385</v>
      </c>
      <c r="R21" s="28">
        <v>1.4</v>
      </c>
      <c r="S21" s="28">
        <v>4.1500000000000004</v>
      </c>
      <c r="T21" s="28">
        <v>17.149999999999999</v>
      </c>
    </row>
    <row r="22" spans="1:20" s="29" customFormat="1" x14ac:dyDescent="0.25">
      <c r="A22" s="28" t="s">
        <v>124</v>
      </c>
      <c r="B22" s="28">
        <v>11049</v>
      </c>
      <c r="C22" s="28" t="s">
        <v>125</v>
      </c>
      <c r="D22" s="28" t="s">
        <v>19</v>
      </c>
      <c r="E22" s="64">
        <v>20</v>
      </c>
      <c r="F22" s="65">
        <v>80000000</v>
      </c>
      <c r="G22" s="66">
        <v>120.23333333333333</v>
      </c>
      <c r="H22" s="65" t="s">
        <v>532</v>
      </c>
      <c r="I22" s="65">
        <v>40533944</v>
      </c>
      <c r="J22" s="65">
        <v>53941371</v>
      </c>
      <c r="K22" s="65">
        <v>53822713</v>
      </c>
      <c r="L22" s="65">
        <v>1002204</v>
      </c>
      <c r="M22" s="65">
        <v>110</v>
      </c>
      <c r="N22" s="65">
        <v>20</v>
      </c>
      <c r="O22" s="65">
        <v>29129</v>
      </c>
      <c r="P22" s="65">
        <v>80</v>
      </c>
      <c r="Q22" s="65">
        <v>29239</v>
      </c>
      <c r="R22" s="28">
        <v>1.66</v>
      </c>
      <c r="S22" s="28">
        <v>4.9800000000000004</v>
      </c>
      <c r="T22" s="28">
        <v>20.66</v>
      </c>
    </row>
    <row r="23" spans="1:20" s="29" customFormat="1" x14ac:dyDescent="0.25">
      <c r="A23" s="28" t="s">
        <v>128</v>
      </c>
      <c r="B23" s="28">
        <v>11075</v>
      </c>
      <c r="C23" s="28" t="s">
        <v>129</v>
      </c>
      <c r="D23" s="28" t="s">
        <v>19</v>
      </c>
      <c r="E23" s="64">
        <v>17</v>
      </c>
      <c r="F23" s="65">
        <v>100000000</v>
      </c>
      <c r="G23" s="66">
        <v>118</v>
      </c>
      <c r="H23" s="65" t="s">
        <v>532</v>
      </c>
      <c r="I23" s="65">
        <v>75922421</v>
      </c>
      <c r="J23" s="65">
        <v>83779913</v>
      </c>
      <c r="K23" s="65">
        <v>83482124</v>
      </c>
      <c r="L23" s="65">
        <v>1003567</v>
      </c>
      <c r="M23" s="65">
        <v>104</v>
      </c>
      <c r="N23" s="65">
        <v>34</v>
      </c>
      <c r="O23" s="65">
        <v>14104</v>
      </c>
      <c r="P23" s="65">
        <v>66</v>
      </c>
      <c r="Q23" s="65">
        <v>14208</v>
      </c>
      <c r="R23" s="28">
        <v>1.65</v>
      </c>
      <c r="S23" s="28">
        <v>4.84</v>
      </c>
      <c r="T23" s="28">
        <v>19.73</v>
      </c>
    </row>
    <row r="24" spans="1:20" s="29" customFormat="1" x14ac:dyDescent="0.25">
      <c r="A24" s="28" t="s">
        <v>135</v>
      </c>
      <c r="B24" s="28">
        <v>11090</v>
      </c>
      <c r="C24" s="28" t="s">
        <v>136</v>
      </c>
      <c r="D24" s="28" t="s">
        <v>19</v>
      </c>
      <c r="E24" s="64">
        <v>15</v>
      </c>
      <c r="F24" s="65">
        <v>100000000</v>
      </c>
      <c r="G24" s="66">
        <v>115.46666666666667</v>
      </c>
      <c r="H24" s="65" t="s">
        <v>532</v>
      </c>
      <c r="I24" s="65">
        <v>56139018</v>
      </c>
      <c r="J24" s="65">
        <v>41954211</v>
      </c>
      <c r="K24" s="65">
        <v>34891928</v>
      </c>
      <c r="L24" s="65">
        <v>1202404</v>
      </c>
      <c r="M24" s="65">
        <v>71</v>
      </c>
      <c r="N24" s="65">
        <v>10</v>
      </c>
      <c r="O24" s="65">
        <v>35703</v>
      </c>
      <c r="P24" s="65">
        <v>90</v>
      </c>
      <c r="Q24" s="65">
        <v>35774</v>
      </c>
      <c r="R24" s="28">
        <v>1.44</v>
      </c>
      <c r="S24" s="28">
        <v>4.4400000000000004</v>
      </c>
      <c r="T24" s="28">
        <v>17.62</v>
      </c>
    </row>
    <row r="25" spans="1:20" s="29" customFormat="1" x14ac:dyDescent="0.25">
      <c r="A25" s="28" t="s">
        <v>139</v>
      </c>
      <c r="B25" s="28">
        <v>11098</v>
      </c>
      <c r="C25" s="28" t="s">
        <v>140</v>
      </c>
      <c r="D25" s="28" t="s">
        <v>19</v>
      </c>
      <c r="E25" s="64">
        <v>17</v>
      </c>
      <c r="F25" s="65">
        <v>500000000</v>
      </c>
      <c r="G25" s="66">
        <v>114.76666666666667</v>
      </c>
      <c r="H25" s="65" t="s">
        <v>532</v>
      </c>
      <c r="I25" s="65">
        <v>300184904</v>
      </c>
      <c r="J25" s="65">
        <v>474378173</v>
      </c>
      <c r="K25" s="65">
        <v>472965923</v>
      </c>
      <c r="L25" s="65">
        <v>1002985</v>
      </c>
      <c r="M25" s="65">
        <v>263</v>
      </c>
      <c r="N25" s="65">
        <v>13</v>
      </c>
      <c r="O25" s="65">
        <v>235373</v>
      </c>
      <c r="P25" s="65">
        <v>87</v>
      </c>
      <c r="Q25" s="65">
        <v>235636</v>
      </c>
      <c r="R25" s="28">
        <v>1.56</v>
      </c>
      <c r="S25" s="28">
        <v>4.62</v>
      </c>
      <c r="T25" s="28">
        <v>18.48</v>
      </c>
    </row>
    <row r="26" spans="1:20" s="29" customFormat="1" x14ac:dyDescent="0.25">
      <c r="A26" s="28" t="s">
        <v>149</v>
      </c>
      <c r="B26" s="28">
        <v>11142</v>
      </c>
      <c r="C26" s="28" t="s">
        <v>150</v>
      </c>
      <c r="D26" s="28" t="s">
        <v>19</v>
      </c>
      <c r="E26" s="64">
        <v>15</v>
      </c>
      <c r="F26" s="65">
        <v>150000000</v>
      </c>
      <c r="G26" s="66">
        <v>108.03333333333333</v>
      </c>
      <c r="H26" s="65" t="s">
        <v>532</v>
      </c>
      <c r="I26" s="65">
        <v>150941920</v>
      </c>
      <c r="J26" s="65">
        <v>138084170</v>
      </c>
      <c r="K26" s="65">
        <v>137143528</v>
      </c>
      <c r="L26" s="65">
        <v>1006858</v>
      </c>
      <c r="M26" s="65">
        <v>79</v>
      </c>
      <c r="N26" s="65">
        <v>2</v>
      </c>
      <c r="O26" s="65">
        <v>127726</v>
      </c>
      <c r="P26" s="65">
        <v>98</v>
      </c>
      <c r="Q26" s="65">
        <v>127805</v>
      </c>
      <c r="R26" s="28">
        <v>1.44</v>
      </c>
      <c r="S26" s="28">
        <v>4.26</v>
      </c>
      <c r="T26" s="28">
        <v>17.14</v>
      </c>
    </row>
    <row r="27" spans="1:20" s="29" customFormat="1" x14ac:dyDescent="0.25">
      <c r="A27" s="28" t="s">
        <v>151</v>
      </c>
      <c r="B27" s="28">
        <v>11145</v>
      </c>
      <c r="C27" s="28" t="s">
        <v>152</v>
      </c>
      <c r="D27" s="28" t="s">
        <v>19</v>
      </c>
      <c r="E27" s="64">
        <v>10</v>
      </c>
      <c r="F27" s="65">
        <v>300000000</v>
      </c>
      <c r="G27" s="66">
        <v>107.83333333333333</v>
      </c>
      <c r="H27" s="65" t="s">
        <v>532</v>
      </c>
      <c r="I27" s="65">
        <v>150022316</v>
      </c>
      <c r="J27" s="65">
        <v>194594121</v>
      </c>
      <c r="K27" s="65">
        <v>194211081</v>
      </c>
      <c r="L27" s="65">
        <v>1001972</v>
      </c>
      <c r="M27" s="65">
        <v>133</v>
      </c>
      <c r="N27" s="65">
        <v>13</v>
      </c>
      <c r="O27" s="65">
        <v>68381</v>
      </c>
      <c r="P27" s="65">
        <v>87</v>
      </c>
      <c r="Q27" s="65">
        <v>68514</v>
      </c>
      <c r="R27" s="28">
        <v>1.64</v>
      </c>
      <c r="S27" s="28">
        <v>4.92</v>
      </c>
      <c r="T27" s="28">
        <v>19.850000000000001</v>
      </c>
    </row>
    <row r="28" spans="1:20" s="29" customFormat="1" x14ac:dyDescent="0.25">
      <c r="A28" s="28" t="s">
        <v>153</v>
      </c>
      <c r="B28" s="28">
        <v>11148</v>
      </c>
      <c r="C28" s="28" t="s">
        <v>154</v>
      </c>
      <c r="D28" s="28" t="s">
        <v>19</v>
      </c>
      <c r="E28" s="64">
        <v>15</v>
      </c>
      <c r="F28" s="65">
        <v>5000000</v>
      </c>
      <c r="G28" s="66">
        <v>107.8</v>
      </c>
      <c r="H28" s="65" t="s">
        <v>532</v>
      </c>
      <c r="I28" s="65">
        <v>945217</v>
      </c>
      <c r="J28" s="65">
        <v>731321</v>
      </c>
      <c r="K28" s="65">
        <v>731320</v>
      </c>
      <c r="L28" s="65">
        <v>1000000</v>
      </c>
      <c r="M28" s="65">
        <v>3</v>
      </c>
      <c r="N28" s="65">
        <v>74</v>
      </c>
      <c r="O28" s="65">
        <v>510</v>
      </c>
      <c r="P28" s="65">
        <v>26</v>
      </c>
      <c r="Q28" s="65">
        <v>513</v>
      </c>
      <c r="R28" s="28">
        <v>2.92</v>
      </c>
      <c r="S28" s="28">
        <v>4.96</v>
      </c>
      <c r="T28" s="28">
        <v>18.260000000000002</v>
      </c>
    </row>
    <row r="29" spans="1:20" s="29" customFormat="1" x14ac:dyDescent="0.25">
      <c r="A29" s="28" t="s">
        <v>159</v>
      </c>
      <c r="B29" s="28">
        <v>11158</v>
      </c>
      <c r="C29" s="28" t="s">
        <v>160</v>
      </c>
      <c r="D29" s="28" t="s">
        <v>19</v>
      </c>
      <c r="E29" s="64">
        <v>17</v>
      </c>
      <c r="F29" s="65">
        <v>50000000</v>
      </c>
      <c r="G29" s="66">
        <v>105.86666666666666</v>
      </c>
      <c r="H29" s="65" t="s">
        <v>532</v>
      </c>
      <c r="I29" s="65">
        <v>8447738</v>
      </c>
      <c r="J29" s="65">
        <v>14049137</v>
      </c>
      <c r="K29" s="65">
        <v>13937834</v>
      </c>
      <c r="L29" s="65">
        <v>1007985</v>
      </c>
      <c r="M29" s="65">
        <v>16</v>
      </c>
      <c r="N29" s="65">
        <v>38</v>
      </c>
      <c r="O29" s="65">
        <v>9234</v>
      </c>
      <c r="P29" s="65">
        <v>62</v>
      </c>
      <c r="Q29" s="65">
        <v>9250</v>
      </c>
      <c r="R29" s="28">
        <v>1.44</v>
      </c>
      <c r="S29" s="28">
        <v>5.27</v>
      </c>
      <c r="T29" s="28">
        <v>20.22</v>
      </c>
    </row>
    <row r="30" spans="1:20" s="29" customFormat="1" x14ac:dyDescent="0.25">
      <c r="A30" s="28" t="s">
        <v>163</v>
      </c>
      <c r="B30" s="28">
        <v>11161</v>
      </c>
      <c r="C30" s="28" t="s">
        <v>164</v>
      </c>
      <c r="D30" s="28" t="s">
        <v>19</v>
      </c>
      <c r="E30" s="64">
        <v>18</v>
      </c>
      <c r="F30" s="65">
        <v>20000000</v>
      </c>
      <c r="G30" s="65">
        <v>105.63333333333334</v>
      </c>
      <c r="H30" s="65" t="s">
        <v>532</v>
      </c>
      <c r="I30" s="65">
        <v>17686254</v>
      </c>
      <c r="J30" s="65">
        <v>19438965</v>
      </c>
      <c r="K30" s="65">
        <v>19303428</v>
      </c>
      <c r="L30" s="65">
        <v>1007021</v>
      </c>
      <c r="M30" s="65">
        <v>59</v>
      </c>
      <c r="N30" s="65">
        <v>32</v>
      </c>
      <c r="O30" s="65">
        <v>13013</v>
      </c>
      <c r="P30" s="65">
        <v>68</v>
      </c>
      <c r="Q30" s="65">
        <v>13072</v>
      </c>
      <c r="R30" s="28">
        <v>1.55</v>
      </c>
      <c r="S30" s="28">
        <v>4.6399999999999997</v>
      </c>
      <c r="T30" s="28">
        <v>18.82</v>
      </c>
    </row>
    <row r="31" spans="1:20" s="29" customFormat="1" x14ac:dyDescent="0.25">
      <c r="A31" s="28" t="s">
        <v>165</v>
      </c>
      <c r="B31" s="28">
        <v>11168</v>
      </c>
      <c r="C31" s="28" t="s">
        <v>166</v>
      </c>
      <c r="D31" s="28" t="s">
        <v>19</v>
      </c>
      <c r="E31" s="64">
        <v>0</v>
      </c>
      <c r="F31" s="65">
        <v>25000000</v>
      </c>
      <c r="G31" s="65">
        <v>104.23333333333333</v>
      </c>
      <c r="H31" s="65" t="s">
        <v>532</v>
      </c>
      <c r="I31" s="65">
        <v>10042535</v>
      </c>
      <c r="J31" s="65">
        <v>856155</v>
      </c>
      <c r="K31" s="65">
        <v>849858</v>
      </c>
      <c r="L31" s="65">
        <v>1007409</v>
      </c>
      <c r="M31" s="65">
        <v>10</v>
      </c>
      <c r="N31" s="65">
        <v>62</v>
      </c>
      <c r="O31" s="65">
        <v>750</v>
      </c>
      <c r="P31" s="65">
        <v>38</v>
      </c>
      <c r="Q31" s="65">
        <v>760</v>
      </c>
      <c r="R31" s="28">
        <v>1.82</v>
      </c>
      <c r="S31" s="28">
        <v>4.68</v>
      </c>
      <c r="T31" s="28">
        <v>6.97</v>
      </c>
    </row>
    <row r="32" spans="1:20" s="29" customFormat="1" x14ac:dyDescent="0.25">
      <c r="A32" s="28" t="s">
        <v>182</v>
      </c>
      <c r="B32" s="28">
        <v>11198</v>
      </c>
      <c r="C32" s="28" t="s">
        <v>183</v>
      </c>
      <c r="D32" s="28" t="s">
        <v>19</v>
      </c>
      <c r="E32" s="64">
        <v>17</v>
      </c>
      <c r="F32" s="65">
        <v>500000</v>
      </c>
      <c r="G32" s="65">
        <v>99.233333333333334</v>
      </c>
      <c r="H32" s="65" t="s">
        <v>532</v>
      </c>
      <c r="I32" s="65">
        <v>47037</v>
      </c>
      <c r="J32" s="65">
        <v>61526</v>
      </c>
      <c r="K32" s="65">
        <v>37409</v>
      </c>
      <c r="L32" s="65">
        <v>1644684</v>
      </c>
      <c r="M32" s="65">
        <v>3</v>
      </c>
      <c r="N32" s="65">
        <v>99</v>
      </c>
      <c r="O32" s="65">
        <v>507</v>
      </c>
      <c r="P32" s="65">
        <v>1</v>
      </c>
      <c r="Q32" s="65">
        <v>510</v>
      </c>
      <c r="R32" s="28">
        <v>1.79</v>
      </c>
      <c r="S32" s="28">
        <v>2.5499999999999998</v>
      </c>
      <c r="T32" s="28">
        <v>44.57</v>
      </c>
    </row>
    <row r="33" spans="1:20" s="29" customFormat="1" x14ac:dyDescent="0.25">
      <c r="A33" s="28" t="s">
        <v>188</v>
      </c>
      <c r="B33" s="28">
        <v>11217</v>
      </c>
      <c r="C33" s="28" t="s">
        <v>189</v>
      </c>
      <c r="D33" s="28" t="s">
        <v>19</v>
      </c>
      <c r="E33" s="64">
        <v>18</v>
      </c>
      <c r="F33" s="65">
        <v>50000000</v>
      </c>
      <c r="G33" s="65">
        <v>99.13333333333334</v>
      </c>
      <c r="H33" s="65" t="s">
        <v>532</v>
      </c>
      <c r="I33" s="65">
        <v>15038089</v>
      </c>
      <c r="J33" s="65">
        <v>17086297</v>
      </c>
      <c r="K33" s="65">
        <v>16970714</v>
      </c>
      <c r="L33" s="65">
        <v>1006810</v>
      </c>
      <c r="M33" s="65">
        <v>176</v>
      </c>
      <c r="N33" s="65">
        <v>76</v>
      </c>
      <c r="O33" s="65">
        <v>1806</v>
      </c>
      <c r="P33" s="65">
        <v>24</v>
      </c>
      <c r="Q33" s="65">
        <v>1982</v>
      </c>
      <c r="R33" s="28">
        <v>1.56</v>
      </c>
      <c r="S33" s="28">
        <v>4.57</v>
      </c>
      <c r="T33" s="28">
        <v>19.489999999999998</v>
      </c>
    </row>
    <row r="34" spans="1:20" s="29" customFormat="1" x14ac:dyDescent="0.25">
      <c r="A34" s="28" t="s">
        <v>198</v>
      </c>
      <c r="B34" s="28">
        <v>11256</v>
      </c>
      <c r="C34" s="28" t="s">
        <v>197</v>
      </c>
      <c r="D34" s="28" t="s">
        <v>19</v>
      </c>
      <c r="E34" s="64">
        <v>15</v>
      </c>
      <c r="F34" s="65">
        <v>500000</v>
      </c>
      <c r="G34" s="65">
        <v>95.033333333333331</v>
      </c>
      <c r="H34" s="65" t="s">
        <v>532</v>
      </c>
      <c r="I34" s="65">
        <v>61094</v>
      </c>
      <c r="J34" s="65">
        <v>92135</v>
      </c>
      <c r="K34" s="65">
        <v>91824</v>
      </c>
      <c r="L34" s="65">
        <v>1003390</v>
      </c>
      <c r="M34" s="65">
        <v>7</v>
      </c>
      <c r="N34" s="65">
        <v>98</v>
      </c>
      <c r="O34" s="65">
        <v>99</v>
      </c>
      <c r="P34" s="65">
        <v>2</v>
      </c>
      <c r="Q34" s="65">
        <v>106</v>
      </c>
      <c r="R34" s="28">
        <v>0.5</v>
      </c>
      <c r="S34" s="28">
        <v>3.09</v>
      </c>
      <c r="T34" s="28">
        <v>15.32</v>
      </c>
    </row>
    <row r="35" spans="1:20" s="29" customFormat="1" x14ac:dyDescent="0.25">
      <c r="A35" s="28" t="s">
        <v>207</v>
      </c>
      <c r="B35" s="28">
        <v>11277</v>
      </c>
      <c r="C35" s="28" t="s">
        <v>208</v>
      </c>
      <c r="D35" s="28" t="s">
        <v>19</v>
      </c>
      <c r="E35" s="64">
        <v>0</v>
      </c>
      <c r="F35" s="65">
        <v>5000000000</v>
      </c>
      <c r="G35" s="65">
        <v>91.86666666666666</v>
      </c>
      <c r="H35" s="65" t="s">
        <v>532</v>
      </c>
      <c r="I35" s="65">
        <v>128140847</v>
      </c>
      <c r="J35" s="65">
        <v>165748847</v>
      </c>
      <c r="K35" s="65">
        <v>3691171270</v>
      </c>
      <c r="L35" s="65">
        <v>44904</v>
      </c>
      <c r="M35" s="65">
        <v>385</v>
      </c>
      <c r="N35" s="65">
        <v>4</v>
      </c>
      <c r="O35" s="65">
        <v>2318847</v>
      </c>
      <c r="P35" s="65">
        <v>92</v>
      </c>
      <c r="Q35" s="65">
        <v>2319232</v>
      </c>
      <c r="R35" s="28">
        <v>1.56</v>
      </c>
      <c r="S35" s="28">
        <v>4.59</v>
      </c>
      <c r="T35" s="28">
        <v>19.579999999999998</v>
      </c>
    </row>
    <row r="36" spans="1:20" s="29" customFormat="1" x14ac:dyDescent="0.25">
      <c r="A36" s="28" t="s">
        <v>217</v>
      </c>
      <c r="B36" s="28">
        <v>11290</v>
      </c>
      <c r="C36" s="28" t="s">
        <v>218</v>
      </c>
      <c r="D36" s="28" t="s">
        <v>19</v>
      </c>
      <c r="E36" s="64">
        <v>17</v>
      </c>
      <c r="F36" s="65">
        <v>200000</v>
      </c>
      <c r="G36" s="65">
        <v>90.766666666666666</v>
      </c>
      <c r="H36" s="65" t="s">
        <v>532</v>
      </c>
      <c r="I36" s="65">
        <v>52402</v>
      </c>
      <c r="J36" s="65">
        <v>52494</v>
      </c>
      <c r="K36" s="65">
        <v>52494</v>
      </c>
      <c r="L36" s="65">
        <v>1000000</v>
      </c>
      <c r="M36" s="65">
        <v>9</v>
      </c>
      <c r="N36" s="65">
        <v>99</v>
      </c>
      <c r="O36" s="65">
        <v>13</v>
      </c>
      <c r="P36" s="65">
        <v>1</v>
      </c>
      <c r="Q36" s="65">
        <v>22</v>
      </c>
      <c r="R36" s="28">
        <v>1.64</v>
      </c>
      <c r="S36" s="28">
        <v>5.29</v>
      </c>
      <c r="T36" s="28">
        <v>14.77</v>
      </c>
    </row>
    <row r="37" spans="1:20" s="29" customFormat="1" x14ac:dyDescent="0.25">
      <c r="A37" s="28" t="s">
        <v>225</v>
      </c>
      <c r="B37" s="28">
        <v>11302</v>
      </c>
      <c r="C37" s="28" t="s">
        <v>226</v>
      </c>
      <c r="D37" s="28" t="s">
        <v>19</v>
      </c>
      <c r="E37" s="64">
        <v>18</v>
      </c>
      <c r="F37" s="65">
        <v>40000000</v>
      </c>
      <c r="G37" s="65">
        <v>87.7</v>
      </c>
      <c r="H37" s="65" t="s">
        <v>532</v>
      </c>
      <c r="I37" s="65">
        <v>13227185</v>
      </c>
      <c r="J37" s="65">
        <v>17476458</v>
      </c>
      <c r="K37" s="65">
        <v>17436306</v>
      </c>
      <c r="L37" s="65">
        <v>1002302</v>
      </c>
      <c r="M37" s="65">
        <v>26</v>
      </c>
      <c r="N37" s="65">
        <v>37</v>
      </c>
      <c r="O37" s="65">
        <v>11670</v>
      </c>
      <c r="P37" s="65">
        <v>63</v>
      </c>
      <c r="Q37" s="65">
        <v>11696</v>
      </c>
      <c r="R37" s="28">
        <v>1.72</v>
      </c>
      <c r="S37" s="28">
        <v>5.17</v>
      </c>
      <c r="T37" s="28">
        <v>20.92</v>
      </c>
    </row>
    <row r="38" spans="1:20" s="29" customFormat="1" x14ac:dyDescent="0.25">
      <c r="A38" s="28" t="s">
        <v>243</v>
      </c>
      <c r="B38" s="28">
        <v>11310</v>
      </c>
      <c r="C38" s="28" t="s">
        <v>240</v>
      </c>
      <c r="D38" s="28" t="s">
        <v>19</v>
      </c>
      <c r="E38" s="64">
        <v>18</v>
      </c>
      <c r="F38" s="65">
        <v>400000000</v>
      </c>
      <c r="G38" s="65">
        <v>84.7</v>
      </c>
      <c r="H38" s="65" t="s">
        <v>532</v>
      </c>
      <c r="I38" s="65">
        <v>214064556</v>
      </c>
      <c r="J38" s="65">
        <v>329126929</v>
      </c>
      <c r="K38" s="65">
        <v>328137567</v>
      </c>
      <c r="L38" s="65">
        <v>1003015</v>
      </c>
      <c r="M38" s="65">
        <v>244</v>
      </c>
      <c r="N38" s="65">
        <v>41</v>
      </c>
      <c r="O38" s="65">
        <v>80857</v>
      </c>
      <c r="P38" s="65">
        <v>59</v>
      </c>
      <c r="Q38" s="65">
        <v>81101</v>
      </c>
      <c r="R38" s="28">
        <v>1.63</v>
      </c>
      <c r="S38" s="28">
        <v>4.6900000000000004</v>
      </c>
      <c r="T38" s="28">
        <v>18.88</v>
      </c>
    </row>
    <row r="39" spans="1:20" s="29" customFormat="1" x14ac:dyDescent="0.25">
      <c r="A39" s="28" t="s">
        <v>253</v>
      </c>
      <c r="B39" s="28">
        <v>11338</v>
      </c>
      <c r="C39" s="28" t="s">
        <v>254</v>
      </c>
      <c r="D39" s="28" t="s">
        <v>19</v>
      </c>
      <c r="E39" s="64">
        <v>18</v>
      </c>
      <c r="F39" s="65">
        <v>60000000</v>
      </c>
      <c r="G39" s="65">
        <v>82.566666666666663</v>
      </c>
      <c r="H39" s="65" t="s">
        <v>532</v>
      </c>
      <c r="I39" s="65">
        <v>38453707</v>
      </c>
      <c r="J39" s="65">
        <v>45769650</v>
      </c>
      <c r="K39" s="65">
        <v>45689736</v>
      </c>
      <c r="L39" s="65">
        <v>1001749</v>
      </c>
      <c r="M39" s="65">
        <v>58</v>
      </c>
      <c r="N39" s="65">
        <v>23</v>
      </c>
      <c r="O39" s="65">
        <v>7604</v>
      </c>
      <c r="P39" s="65">
        <v>77</v>
      </c>
      <c r="Q39" s="65">
        <v>7662</v>
      </c>
      <c r="R39" s="28">
        <v>1.52</v>
      </c>
      <c r="S39" s="28">
        <v>4.49</v>
      </c>
      <c r="T39" s="28">
        <v>18.309999999999999</v>
      </c>
    </row>
    <row r="40" spans="1:20" s="29" customFormat="1" x14ac:dyDescent="0.25">
      <c r="A40" s="28" t="s">
        <v>255</v>
      </c>
      <c r="B40" s="28">
        <v>11343</v>
      </c>
      <c r="C40" s="28" t="s">
        <v>256</v>
      </c>
      <c r="D40" s="28" t="s">
        <v>19</v>
      </c>
      <c r="E40" s="64">
        <v>17</v>
      </c>
      <c r="F40" s="65">
        <v>1000000000</v>
      </c>
      <c r="G40" s="65">
        <v>82.2</v>
      </c>
      <c r="H40" s="65" t="s">
        <v>532</v>
      </c>
      <c r="I40" s="65">
        <v>25892668</v>
      </c>
      <c r="J40" s="65">
        <v>91427301</v>
      </c>
      <c r="K40" s="65">
        <v>829836300</v>
      </c>
      <c r="L40" s="65">
        <v>110175</v>
      </c>
      <c r="M40" s="65">
        <v>130</v>
      </c>
      <c r="N40" s="65">
        <v>21</v>
      </c>
      <c r="O40" s="65">
        <v>38361</v>
      </c>
      <c r="P40" s="65">
        <v>79</v>
      </c>
      <c r="Q40" s="65">
        <v>38491</v>
      </c>
      <c r="R40" s="28">
        <v>1.64</v>
      </c>
      <c r="S40" s="28">
        <v>4.93</v>
      </c>
      <c r="T40" s="28">
        <v>3.75</v>
      </c>
    </row>
    <row r="41" spans="1:20" s="29" customFormat="1" x14ac:dyDescent="0.25">
      <c r="A41" s="28" t="s">
        <v>273</v>
      </c>
      <c r="B41" s="28">
        <v>11379</v>
      </c>
      <c r="C41" s="28" t="s">
        <v>274</v>
      </c>
      <c r="D41" s="28" t="s">
        <v>19</v>
      </c>
      <c r="E41" s="64">
        <v>16</v>
      </c>
      <c r="F41" s="65">
        <v>100000000</v>
      </c>
      <c r="G41" s="66">
        <v>78.2</v>
      </c>
      <c r="H41" s="65" t="s">
        <v>532</v>
      </c>
      <c r="I41" s="65">
        <v>21600123</v>
      </c>
      <c r="J41" s="65">
        <v>20450736</v>
      </c>
      <c r="K41" s="65">
        <v>16647629</v>
      </c>
      <c r="L41" s="65">
        <v>1228447</v>
      </c>
      <c r="M41" s="65">
        <v>23</v>
      </c>
      <c r="N41" s="65">
        <v>1</v>
      </c>
      <c r="O41" s="65">
        <v>68224</v>
      </c>
      <c r="P41" s="65">
        <v>99</v>
      </c>
      <c r="Q41" s="65">
        <v>68247</v>
      </c>
      <c r="R41" s="28">
        <v>2.6</v>
      </c>
      <c r="S41" s="28">
        <v>6.23</v>
      </c>
      <c r="T41" s="28">
        <v>26.61</v>
      </c>
    </row>
    <row r="42" spans="1:20" s="29" customFormat="1" x14ac:dyDescent="0.25">
      <c r="A42" s="28" t="s">
        <v>275</v>
      </c>
      <c r="B42" s="28">
        <v>11385</v>
      </c>
      <c r="C42" s="28" t="s">
        <v>276</v>
      </c>
      <c r="D42" s="28" t="s">
        <v>19</v>
      </c>
      <c r="E42" s="64">
        <v>15</v>
      </c>
      <c r="F42" s="65">
        <v>100000000</v>
      </c>
      <c r="G42" s="66">
        <v>77.3</v>
      </c>
      <c r="H42" s="65" t="s">
        <v>532</v>
      </c>
      <c r="I42" s="65">
        <v>99060275</v>
      </c>
      <c r="J42" s="65">
        <v>82306993</v>
      </c>
      <c r="K42" s="65">
        <v>82306993</v>
      </c>
      <c r="L42" s="65">
        <v>1000000</v>
      </c>
      <c r="M42" s="65">
        <v>535</v>
      </c>
      <c r="N42" s="65">
        <v>14</v>
      </c>
      <c r="O42" s="65">
        <v>80454</v>
      </c>
      <c r="P42" s="65">
        <v>86</v>
      </c>
      <c r="Q42" s="65">
        <v>80989</v>
      </c>
      <c r="R42" s="28">
        <v>1.78</v>
      </c>
      <c r="S42" s="28">
        <v>4.87</v>
      </c>
      <c r="T42" s="28">
        <v>18.05</v>
      </c>
    </row>
    <row r="43" spans="1:20" s="29" customFormat="1" x14ac:dyDescent="0.25">
      <c r="A43" s="28" t="s">
        <v>283</v>
      </c>
      <c r="B43" s="28">
        <v>11383</v>
      </c>
      <c r="C43" s="28" t="s">
        <v>284</v>
      </c>
      <c r="D43" s="28" t="s">
        <v>19</v>
      </c>
      <c r="E43" s="64">
        <v>16</v>
      </c>
      <c r="F43" s="65">
        <v>40000000</v>
      </c>
      <c r="G43" s="66">
        <v>76.733333333333334</v>
      </c>
      <c r="H43" s="65" t="s">
        <v>532</v>
      </c>
      <c r="I43" s="65">
        <v>35235775</v>
      </c>
      <c r="J43" s="65">
        <v>26484881</v>
      </c>
      <c r="K43" s="65">
        <v>25823989</v>
      </c>
      <c r="L43" s="65">
        <v>1025592</v>
      </c>
      <c r="M43" s="65">
        <v>97</v>
      </c>
      <c r="N43" s="65">
        <v>3</v>
      </c>
      <c r="O43" s="65">
        <v>22643</v>
      </c>
      <c r="P43" s="65">
        <v>97</v>
      </c>
      <c r="Q43" s="65">
        <v>22740</v>
      </c>
      <c r="R43" s="28">
        <v>1.89</v>
      </c>
      <c r="S43" s="28">
        <v>5.24</v>
      </c>
      <c r="T43" s="28">
        <v>20.43</v>
      </c>
    </row>
    <row r="44" spans="1:20" s="29" customFormat="1" x14ac:dyDescent="0.25">
      <c r="A44" s="28" t="s">
        <v>285</v>
      </c>
      <c r="B44" s="28">
        <v>11380</v>
      </c>
      <c r="C44" s="28" t="s">
        <v>286</v>
      </c>
      <c r="D44" s="28" t="s">
        <v>19</v>
      </c>
      <c r="E44" s="64">
        <v>17</v>
      </c>
      <c r="F44" s="65">
        <v>50000000</v>
      </c>
      <c r="G44" s="66">
        <v>76.566666666666663</v>
      </c>
      <c r="H44" s="65" t="s">
        <v>532</v>
      </c>
      <c r="I44" s="65">
        <v>319774</v>
      </c>
      <c r="J44" s="65">
        <v>283802</v>
      </c>
      <c r="K44" s="65">
        <v>2160551</v>
      </c>
      <c r="L44" s="65">
        <v>131356</v>
      </c>
      <c r="M44" s="65">
        <v>18</v>
      </c>
      <c r="N44" s="65">
        <v>99</v>
      </c>
      <c r="O44" s="65">
        <v>27</v>
      </c>
      <c r="P44" s="65">
        <v>1</v>
      </c>
      <c r="Q44" s="65">
        <v>45</v>
      </c>
      <c r="R44" s="28">
        <v>2.2999999999999998</v>
      </c>
      <c r="S44" s="28">
        <v>4.55</v>
      </c>
      <c r="T44" s="28">
        <v>18.940000000000001</v>
      </c>
    </row>
    <row r="45" spans="1:20" s="29" customFormat="1" x14ac:dyDescent="0.25">
      <c r="A45" s="28" t="s">
        <v>287</v>
      </c>
      <c r="B45" s="28">
        <v>11391</v>
      </c>
      <c r="C45" s="28" t="s">
        <v>288</v>
      </c>
      <c r="D45" s="28" t="s">
        <v>19</v>
      </c>
      <c r="E45" s="64">
        <v>16</v>
      </c>
      <c r="F45" s="65">
        <v>50000000</v>
      </c>
      <c r="G45" s="65">
        <v>76.233333333333334</v>
      </c>
      <c r="H45" s="65" t="s">
        <v>532</v>
      </c>
      <c r="I45" s="65">
        <v>466868</v>
      </c>
      <c r="J45" s="65">
        <v>375568</v>
      </c>
      <c r="K45" s="65">
        <v>14967439</v>
      </c>
      <c r="L45" s="65">
        <v>25092</v>
      </c>
      <c r="M45" s="65">
        <v>6</v>
      </c>
      <c r="N45" s="65">
        <v>29</v>
      </c>
      <c r="O45" s="65">
        <v>104</v>
      </c>
      <c r="P45" s="65">
        <v>71</v>
      </c>
      <c r="Q45" s="65">
        <v>110</v>
      </c>
      <c r="R45" s="28">
        <v>1.46</v>
      </c>
      <c r="S45" s="28">
        <v>4.42</v>
      </c>
      <c r="T45" s="28">
        <v>19.73</v>
      </c>
    </row>
    <row r="46" spans="1:20" s="29" customFormat="1" x14ac:dyDescent="0.25">
      <c r="A46" s="28" t="s">
        <v>291</v>
      </c>
      <c r="B46" s="28">
        <v>11394</v>
      </c>
      <c r="C46" s="28" t="s">
        <v>292</v>
      </c>
      <c r="D46" s="28" t="s">
        <v>19</v>
      </c>
      <c r="E46" s="64">
        <v>15</v>
      </c>
      <c r="F46" s="65">
        <v>15000000</v>
      </c>
      <c r="G46" s="65">
        <v>75.966666666666669</v>
      </c>
      <c r="H46" s="65" t="s">
        <v>532</v>
      </c>
      <c r="I46" s="65">
        <v>8791411</v>
      </c>
      <c r="J46" s="65">
        <v>12595307</v>
      </c>
      <c r="K46" s="65">
        <v>12562601</v>
      </c>
      <c r="L46" s="65">
        <v>1002603</v>
      </c>
      <c r="M46" s="65">
        <v>24</v>
      </c>
      <c r="N46" s="65">
        <v>34</v>
      </c>
      <c r="O46" s="65">
        <v>6370</v>
      </c>
      <c r="P46" s="65">
        <v>66</v>
      </c>
      <c r="Q46" s="65">
        <v>6394</v>
      </c>
      <c r="R46" s="28">
        <v>1.79</v>
      </c>
      <c r="S46" s="28">
        <v>5.6</v>
      </c>
      <c r="T46" s="28">
        <v>20.72</v>
      </c>
    </row>
    <row r="47" spans="1:20" s="29" customFormat="1" x14ac:dyDescent="0.25">
      <c r="A47" s="28" t="s">
        <v>293</v>
      </c>
      <c r="B47" s="28">
        <v>11405</v>
      </c>
      <c r="C47" s="28" t="s">
        <v>294</v>
      </c>
      <c r="D47" s="28" t="s">
        <v>19</v>
      </c>
      <c r="E47" s="64">
        <v>15</v>
      </c>
      <c r="F47" s="65">
        <v>200000000</v>
      </c>
      <c r="G47" s="65">
        <v>74.13333333333334</v>
      </c>
      <c r="H47" s="65" t="s">
        <v>532</v>
      </c>
      <c r="I47" s="65">
        <v>53997402</v>
      </c>
      <c r="J47" s="65">
        <v>124678732</v>
      </c>
      <c r="K47" s="65">
        <v>123838102</v>
      </c>
      <c r="L47" s="65">
        <v>1006878</v>
      </c>
      <c r="M47" s="65">
        <v>69</v>
      </c>
      <c r="N47" s="65">
        <v>25</v>
      </c>
      <c r="O47" s="65">
        <v>64866</v>
      </c>
      <c r="P47" s="65">
        <v>75</v>
      </c>
      <c r="Q47" s="65">
        <v>64935</v>
      </c>
      <c r="R47" s="28">
        <v>1.77</v>
      </c>
      <c r="S47" s="28">
        <v>4.88</v>
      </c>
      <c r="T47" s="28">
        <v>19.100000000000001</v>
      </c>
    </row>
    <row r="48" spans="1:20" s="29" customFormat="1" x14ac:dyDescent="0.25">
      <c r="A48" s="28" t="s">
        <v>298</v>
      </c>
      <c r="B48" s="28">
        <v>11411</v>
      </c>
      <c r="C48" s="28" t="s">
        <v>299</v>
      </c>
      <c r="D48" s="28" t="s">
        <v>19</v>
      </c>
      <c r="E48" s="64">
        <v>0</v>
      </c>
      <c r="F48" s="65">
        <v>4000000</v>
      </c>
      <c r="G48" s="65">
        <v>73.466666666666669</v>
      </c>
      <c r="H48" s="65" t="s">
        <v>532</v>
      </c>
      <c r="I48" s="65">
        <v>777861</v>
      </c>
      <c r="J48" s="65">
        <v>274073</v>
      </c>
      <c r="K48" s="65">
        <v>274073</v>
      </c>
      <c r="L48" s="65">
        <v>1000000</v>
      </c>
      <c r="M48" s="65">
        <v>7</v>
      </c>
      <c r="N48" s="65">
        <v>44</v>
      </c>
      <c r="O48" s="65">
        <v>262</v>
      </c>
      <c r="P48" s="65">
        <v>56</v>
      </c>
      <c r="Q48" s="65">
        <v>269</v>
      </c>
      <c r="R48" s="28">
        <v>2.23</v>
      </c>
      <c r="S48" s="28">
        <v>5.52</v>
      </c>
      <c r="T48" s="28">
        <v>17.68</v>
      </c>
    </row>
    <row r="49" spans="1:20" s="29" customFormat="1" x14ac:dyDescent="0.25">
      <c r="A49" s="28" t="s">
        <v>301</v>
      </c>
      <c r="B49" s="28">
        <v>11420</v>
      </c>
      <c r="C49" s="28" t="s">
        <v>302</v>
      </c>
      <c r="D49" s="28" t="s">
        <v>19</v>
      </c>
      <c r="E49" s="64">
        <v>0</v>
      </c>
      <c r="F49" s="65">
        <v>50000000</v>
      </c>
      <c r="G49" s="65">
        <v>72.533333333333331</v>
      </c>
      <c r="H49" s="65" t="s">
        <v>532</v>
      </c>
      <c r="I49" s="65">
        <v>269182</v>
      </c>
      <c r="J49" s="65">
        <v>168842</v>
      </c>
      <c r="K49" s="65">
        <v>3848219</v>
      </c>
      <c r="L49" s="65">
        <v>43875</v>
      </c>
      <c r="M49" s="65">
        <v>6</v>
      </c>
      <c r="N49" s="65">
        <v>78</v>
      </c>
      <c r="O49" s="65">
        <v>94</v>
      </c>
      <c r="P49" s="65">
        <v>22</v>
      </c>
      <c r="Q49" s="65">
        <v>100</v>
      </c>
      <c r="R49" s="28">
        <v>2.85</v>
      </c>
      <c r="S49" s="28">
        <v>3.95</v>
      </c>
      <c r="T49" s="28">
        <v>10.45</v>
      </c>
    </row>
    <row r="50" spans="1:20" s="29" customFormat="1" x14ac:dyDescent="0.25">
      <c r="A50" s="28" t="s">
        <v>305</v>
      </c>
      <c r="B50" s="28">
        <v>11421</v>
      </c>
      <c r="C50" s="28" t="s">
        <v>306</v>
      </c>
      <c r="D50" s="28" t="s">
        <v>19</v>
      </c>
      <c r="E50" s="64">
        <v>0</v>
      </c>
      <c r="F50" s="65">
        <v>10000000</v>
      </c>
      <c r="G50" s="65">
        <v>72.13333333333334</v>
      </c>
      <c r="H50" s="65" t="s">
        <v>532</v>
      </c>
      <c r="I50" s="65">
        <v>2001064</v>
      </c>
      <c r="J50" s="65">
        <v>2467821</v>
      </c>
      <c r="K50" s="65">
        <v>2458556</v>
      </c>
      <c r="L50" s="65">
        <v>1003768</v>
      </c>
      <c r="M50" s="65">
        <v>17</v>
      </c>
      <c r="N50" s="65">
        <v>58</v>
      </c>
      <c r="O50" s="65">
        <v>1380</v>
      </c>
      <c r="P50" s="65">
        <v>42</v>
      </c>
      <c r="Q50" s="65">
        <v>1397</v>
      </c>
      <c r="R50" s="28">
        <v>1.92</v>
      </c>
      <c r="S50" s="28">
        <v>5.24</v>
      </c>
      <c r="T50" s="28">
        <v>18.93</v>
      </c>
    </row>
    <row r="51" spans="1:20" s="29" customFormat="1" x14ac:dyDescent="0.25">
      <c r="A51" s="28" t="s">
        <v>309</v>
      </c>
      <c r="B51" s="28">
        <v>11427</v>
      </c>
      <c r="C51" s="28" t="s">
        <v>310</v>
      </c>
      <c r="D51" s="28" t="s">
        <v>19</v>
      </c>
      <c r="E51" s="64">
        <v>0</v>
      </c>
      <c r="F51" s="65">
        <v>500000</v>
      </c>
      <c r="G51" s="65">
        <v>71.099999999999994</v>
      </c>
      <c r="H51" s="65" t="s">
        <v>532</v>
      </c>
      <c r="I51" s="65">
        <v>2766</v>
      </c>
      <c r="J51" s="65">
        <v>53027</v>
      </c>
      <c r="K51" s="65">
        <v>26550</v>
      </c>
      <c r="L51" s="65">
        <v>1997243</v>
      </c>
      <c r="M51" s="65">
        <v>2</v>
      </c>
      <c r="N51" s="65">
        <v>100</v>
      </c>
      <c r="O51" s="65">
        <v>32</v>
      </c>
      <c r="P51" s="65">
        <v>0</v>
      </c>
      <c r="Q51" s="65">
        <v>34</v>
      </c>
      <c r="R51" s="28">
        <v>1.1299999999999999</v>
      </c>
      <c r="S51" s="28">
        <v>3.07</v>
      </c>
      <c r="T51" s="28">
        <v>16.62</v>
      </c>
    </row>
    <row r="52" spans="1:20" s="29" customFormat="1" x14ac:dyDescent="0.25">
      <c r="A52" s="28" t="s">
        <v>313</v>
      </c>
      <c r="B52" s="28">
        <v>11442</v>
      </c>
      <c r="C52" s="28" t="s">
        <v>314</v>
      </c>
      <c r="D52" s="28" t="s">
        <v>19</v>
      </c>
      <c r="E52" s="64">
        <v>0</v>
      </c>
      <c r="F52" s="65">
        <v>4000000</v>
      </c>
      <c r="G52" s="66">
        <v>68.900000000000006</v>
      </c>
      <c r="H52" s="65" t="s">
        <v>532</v>
      </c>
      <c r="I52" s="65">
        <v>885743</v>
      </c>
      <c r="J52" s="65">
        <v>357988</v>
      </c>
      <c r="K52" s="65">
        <v>357988</v>
      </c>
      <c r="L52" s="65">
        <v>1000000</v>
      </c>
      <c r="M52" s="65">
        <v>5</v>
      </c>
      <c r="N52" s="65">
        <v>1</v>
      </c>
      <c r="O52" s="65">
        <v>1418</v>
      </c>
      <c r="P52" s="65">
        <v>99</v>
      </c>
      <c r="Q52" s="65">
        <v>1423</v>
      </c>
      <c r="R52" s="28">
        <v>1.34</v>
      </c>
      <c r="S52" s="28">
        <v>3.47</v>
      </c>
      <c r="T52" s="28">
        <v>11.9</v>
      </c>
    </row>
    <row r="53" spans="1:20" s="29" customFormat="1" x14ac:dyDescent="0.25">
      <c r="A53" s="28" t="s">
        <v>322</v>
      </c>
      <c r="B53" s="28">
        <v>11449</v>
      </c>
      <c r="C53" s="28" t="s">
        <v>323</v>
      </c>
      <c r="D53" s="28" t="s">
        <v>19</v>
      </c>
      <c r="E53" s="64">
        <v>15</v>
      </c>
      <c r="F53" s="65">
        <v>10000000</v>
      </c>
      <c r="G53" s="66">
        <v>66.8</v>
      </c>
      <c r="H53" s="65" t="s">
        <v>532</v>
      </c>
      <c r="I53" s="65">
        <v>3340507</v>
      </c>
      <c r="J53" s="65">
        <v>3545793</v>
      </c>
      <c r="K53" s="65">
        <v>3545790</v>
      </c>
      <c r="L53" s="65">
        <v>1000000</v>
      </c>
      <c r="M53" s="65">
        <v>9</v>
      </c>
      <c r="N53" s="65">
        <v>13</v>
      </c>
      <c r="O53" s="65">
        <v>2098</v>
      </c>
      <c r="P53" s="65">
        <v>87</v>
      </c>
      <c r="Q53" s="65">
        <v>2107</v>
      </c>
      <c r="R53" s="28">
        <v>1.81</v>
      </c>
      <c r="S53" s="28">
        <v>5.14</v>
      </c>
      <c r="T53" s="28">
        <v>19.82</v>
      </c>
    </row>
    <row r="54" spans="1:20" s="29" customFormat="1" x14ac:dyDescent="0.25">
      <c r="A54" s="28" t="s">
        <v>340</v>
      </c>
      <c r="B54" s="28">
        <v>11476</v>
      </c>
      <c r="C54" s="28" t="s">
        <v>341</v>
      </c>
      <c r="D54" s="28" t="s">
        <v>19</v>
      </c>
      <c r="E54" s="64">
        <v>17</v>
      </c>
      <c r="F54" s="65">
        <v>1000000</v>
      </c>
      <c r="G54" s="65">
        <v>61.366666666666667</v>
      </c>
      <c r="H54" s="65" t="s">
        <v>532</v>
      </c>
      <c r="I54" s="65">
        <v>285818</v>
      </c>
      <c r="J54" s="65">
        <v>295077</v>
      </c>
      <c r="K54" s="65">
        <v>295077</v>
      </c>
      <c r="L54" s="65">
        <v>1000000</v>
      </c>
      <c r="M54" s="65">
        <v>4</v>
      </c>
      <c r="N54" s="65">
        <v>74</v>
      </c>
      <c r="O54" s="65">
        <v>614</v>
      </c>
      <c r="P54" s="65">
        <v>26</v>
      </c>
      <c r="Q54" s="65">
        <v>618</v>
      </c>
      <c r="R54" s="28">
        <v>1.74</v>
      </c>
      <c r="S54" s="28">
        <v>4.6399999999999997</v>
      </c>
      <c r="T54" s="28">
        <v>21.05</v>
      </c>
    </row>
    <row r="55" spans="1:20" s="29" customFormat="1" x14ac:dyDescent="0.25">
      <c r="A55" s="28" t="s">
        <v>346</v>
      </c>
      <c r="B55" s="28">
        <v>11495</v>
      </c>
      <c r="C55" s="28" t="s">
        <v>347</v>
      </c>
      <c r="D55" s="28" t="s">
        <v>19</v>
      </c>
      <c r="E55" s="64">
        <v>15</v>
      </c>
      <c r="F55" s="65">
        <v>50000000</v>
      </c>
      <c r="G55" s="66">
        <v>59.466666666666669</v>
      </c>
      <c r="H55" s="65" t="s">
        <v>532</v>
      </c>
      <c r="I55" s="65">
        <v>48761392</v>
      </c>
      <c r="J55" s="65">
        <v>23601009</v>
      </c>
      <c r="K55" s="65">
        <v>23564952</v>
      </c>
      <c r="L55" s="65">
        <v>1001529</v>
      </c>
      <c r="M55" s="65">
        <v>57</v>
      </c>
      <c r="N55" s="65">
        <v>38</v>
      </c>
      <c r="O55" s="65">
        <v>7263</v>
      </c>
      <c r="P55" s="65">
        <v>62</v>
      </c>
      <c r="Q55" s="65">
        <v>7320</v>
      </c>
      <c r="R55" s="28">
        <v>1.19</v>
      </c>
      <c r="S55" s="28">
        <v>3.65</v>
      </c>
      <c r="T55" s="28">
        <v>15.36</v>
      </c>
    </row>
    <row r="56" spans="1:20" s="29" customFormat="1" x14ac:dyDescent="0.25">
      <c r="A56" s="28" t="s">
        <v>351</v>
      </c>
      <c r="B56" s="28">
        <v>11517</v>
      </c>
      <c r="C56" s="28" t="s">
        <v>352</v>
      </c>
      <c r="D56" s="28" t="s">
        <v>19</v>
      </c>
      <c r="E56" s="64">
        <v>15</v>
      </c>
      <c r="F56" s="65">
        <v>15000000000</v>
      </c>
      <c r="G56" s="65">
        <v>56.766666666666666</v>
      </c>
      <c r="H56" s="65" t="s">
        <v>532</v>
      </c>
      <c r="I56" s="65">
        <v>97781546</v>
      </c>
      <c r="J56" s="65">
        <v>115239449</v>
      </c>
      <c r="K56" s="65">
        <v>11444754784</v>
      </c>
      <c r="L56" s="65">
        <v>10069</v>
      </c>
      <c r="M56" s="65">
        <v>118</v>
      </c>
      <c r="N56" s="65">
        <v>22</v>
      </c>
      <c r="O56" s="65">
        <v>37162</v>
      </c>
      <c r="P56" s="65">
        <v>78</v>
      </c>
      <c r="Q56" s="65">
        <v>37280</v>
      </c>
      <c r="R56" s="28">
        <v>1.65</v>
      </c>
      <c r="S56" s="28">
        <v>4.84</v>
      </c>
      <c r="T56" s="28">
        <v>10.88</v>
      </c>
    </row>
    <row r="57" spans="1:20" s="29" customFormat="1" x14ac:dyDescent="0.25">
      <c r="A57" s="28" t="s">
        <v>357</v>
      </c>
      <c r="B57" s="28">
        <v>11521</v>
      </c>
      <c r="C57" s="28" t="s">
        <v>358</v>
      </c>
      <c r="D57" s="28" t="s">
        <v>19</v>
      </c>
      <c r="E57" s="64">
        <v>18</v>
      </c>
      <c r="F57" s="65">
        <v>10000000</v>
      </c>
      <c r="G57" s="65">
        <v>54.8</v>
      </c>
      <c r="H57" s="65" t="s">
        <v>532</v>
      </c>
      <c r="I57" s="65">
        <v>2766866</v>
      </c>
      <c r="J57" s="65">
        <v>3483545</v>
      </c>
      <c r="K57" s="65">
        <v>3456499</v>
      </c>
      <c r="L57" s="65">
        <v>1007824</v>
      </c>
      <c r="M57" s="65">
        <v>11</v>
      </c>
      <c r="N57" s="65">
        <v>5</v>
      </c>
      <c r="O57" s="65">
        <v>3127</v>
      </c>
      <c r="P57" s="65">
        <v>95</v>
      </c>
      <c r="Q57" s="65">
        <v>3138</v>
      </c>
      <c r="R57" s="28">
        <v>1.94</v>
      </c>
      <c r="S57" s="28">
        <v>5.35</v>
      </c>
      <c r="T57" s="28">
        <v>19.87</v>
      </c>
    </row>
    <row r="58" spans="1:20" s="29" customFormat="1" x14ac:dyDescent="0.25">
      <c r="A58" s="28" t="s">
        <v>366</v>
      </c>
      <c r="B58" s="28">
        <v>11551</v>
      </c>
      <c r="C58" s="28" t="s">
        <v>367</v>
      </c>
      <c r="D58" s="28" t="s">
        <v>19</v>
      </c>
      <c r="E58" s="64">
        <v>18</v>
      </c>
      <c r="F58" s="65">
        <v>1500000000</v>
      </c>
      <c r="G58" s="65">
        <v>50</v>
      </c>
      <c r="H58" s="65" t="s">
        <v>532</v>
      </c>
      <c r="I58" s="65">
        <v>12431623</v>
      </c>
      <c r="J58" s="65">
        <v>7372582</v>
      </c>
      <c r="K58" s="65">
        <v>731891598</v>
      </c>
      <c r="L58" s="65">
        <v>10073</v>
      </c>
      <c r="M58" s="65">
        <v>44</v>
      </c>
      <c r="N58" s="65">
        <v>10</v>
      </c>
      <c r="O58" s="65">
        <v>11128</v>
      </c>
      <c r="P58" s="65">
        <v>90</v>
      </c>
      <c r="Q58" s="65">
        <v>11172</v>
      </c>
      <c r="R58" s="28">
        <v>1.52</v>
      </c>
      <c r="S58" s="28">
        <v>0.08</v>
      </c>
      <c r="T58" s="28">
        <v>13.66</v>
      </c>
    </row>
    <row r="59" spans="1:20" s="29" customFormat="1" x14ac:dyDescent="0.25">
      <c r="A59" s="28" t="s">
        <v>368</v>
      </c>
      <c r="B59" s="28">
        <v>11562</v>
      </c>
      <c r="C59" s="28" t="s">
        <v>369</v>
      </c>
      <c r="D59" s="28" t="s">
        <v>19</v>
      </c>
      <c r="E59" s="64">
        <v>0</v>
      </c>
      <c r="F59" s="65">
        <v>1000000000</v>
      </c>
      <c r="G59" s="65">
        <v>49.766666666666666</v>
      </c>
      <c r="H59" s="65" t="s">
        <v>532</v>
      </c>
      <c r="I59" s="65">
        <v>2896032</v>
      </c>
      <c r="J59" s="65">
        <v>5628156</v>
      </c>
      <c r="K59" s="65">
        <v>562843194</v>
      </c>
      <c r="L59" s="65">
        <v>10000</v>
      </c>
      <c r="M59" s="65">
        <v>25</v>
      </c>
      <c r="N59" s="65">
        <v>30</v>
      </c>
      <c r="O59" s="65">
        <v>6006</v>
      </c>
      <c r="P59" s="65">
        <v>70</v>
      </c>
      <c r="Q59" s="65">
        <v>6031</v>
      </c>
      <c r="R59" s="28">
        <v>1.54</v>
      </c>
      <c r="S59" s="28">
        <v>4.5</v>
      </c>
      <c r="T59" s="28">
        <v>18.079999999999998</v>
      </c>
    </row>
    <row r="60" spans="1:20" s="29" customFormat="1" x14ac:dyDescent="0.25">
      <c r="A60" s="28" t="s">
        <v>386</v>
      </c>
      <c r="B60" s="28">
        <v>11621</v>
      </c>
      <c r="C60" s="28" t="s">
        <v>387</v>
      </c>
      <c r="D60" s="28" t="s">
        <v>19</v>
      </c>
      <c r="E60" s="64">
        <v>0</v>
      </c>
      <c r="F60" s="65">
        <v>100000000</v>
      </c>
      <c r="G60" s="65">
        <v>38.766666666666666</v>
      </c>
      <c r="H60" s="65" t="s">
        <v>532</v>
      </c>
      <c r="I60" s="65">
        <v>1325412</v>
      </c>
      <c r="J60" s="65">
        <v>206358</v>
      </c>
      <c r="K60" s="65">
        <v>6942803</v>
      </c>
      <c r="L60" s="65">
        <v>29723</v>
      </c>
      <c r="M60" s="65">
        <v>3</v>
      </c>
      <c r="N60" s="65">
        <v>22</v>
      </c>
      <c r="O60" s="65">
        <v>574</v>
      </c>
      <c r="P60" s="65">
        <v>78</v>
      </c>
      <c r="Q60" s="65">
        <v>577</v>
      </c>
      <c r="R60" s="28">
        <v>3.59</v>
      </c>
      <c r="S60" s="28">
        <v>4.7699999999999996</v>
      </c>
      <c r="T60" s="28">
        <v>16.809999999999999</v>
      </c>
    </row>
    <row r="61" spans="1:20" s="29" customFormat="1" x14ac:dyDescent="0.25">
      <c r="A61" s="28" t="s">
        <v>396</v>
      </c>
      <c r="B61" s="28">
        <v>11661</v>
      </c>
      <c r="C61" s="28" t="s">
        <v>397</v>
      </c>
      <c r="D61" s="28" t="s">
        <v>19</v>
      </c>
      <c r="E61" s="64">
        <v>0</v>
      </c>
      <c r="F61" s="65">
        <v>1000000</v>
      </c>
      <c r="G61" s="65">
        <v>30.866666666666667</v>
      </c>
      <c r="H61" s="65" t="s">
        <v>532</v>
      </c>
      <c r="I61" s="65">
        <v>553471</v>
      </c>
      <c r="J61" s="65">
        <v>145661</v>
      </c>
      <c r="K61" s="65">
        <v>145587</v>
      </c>
      <c r="L61" s="65">
        <v>1000505</v>
      </c>
      <c r="M61" s="65">
        <v>10</v>
      </c>
      <c r="N61" s="65">
        <v>85</v>
      </c>
      <c r="O61" s="65">
        <v>135</v>
      </c>
      <c r="P61" s="65">
        <v>15</v>
      </c>
      <c r="Q61" s="65">
        <v>145</v>
      </c>
      <c r="R61" s="28">
        <v>2.84</v>
      </c>
      <c r="S61" s="28">
        <v>4.4400000000000004</v>
      </c>
      <c r="T61" s="28">
        <v>1.37</v>
      </c>
    </row>
    <row r="62" spans="1:20" s="29" customFormat="1" x14ac:dyDescent="0.25">
      <c r="A62" s="28" t="s">
        <v>404</v>
      </c>
      <c r="B62" s="28">
        <v>11665</v>
      </c>
      <c r="C62" s="28" t="s">
        <v>405</v>
      </c>
      <c r="D62" s="28" t="s">
        <v>19</v>
      </c>
      <c r="E62" s="64">
        <v>18</v>
      </c>
      <c r="F62" s="65">
        <v>4000000</v>
      </c>
      <c r="G62" s="65">
        <v>29.8</v>
      </c>
      <c r="H62" s="65" t="s">
        <v>532</v>
      </c>
      <c r="I62" s="65">
        <v>744355</v>
      </c>
      <c r="J62" s="65">
        <v>2091322</v>
      </c>
      <c r="K62" s="65">
        <v>2079114</v>
      </c>
      <c r="L62" s="65">
        <v>1005871</v>
      </c>
      <c r="M62" s="65">
        <v>11</v>
      </c>
      <c r="N62" s="65">
        <v>51</v>
      </c>
      <c r="O62" s="65">
        <v>13276</v>
      </c>
      <c r="P62" s="65">
        <v>49</v>
      </c>
      <c r="Q62" s="65">
        <v>13287</v>
      </c>
      <c r="R62" s="28">
        <v>1.9</v>
      </c>
      <c r="S62" s="28">
        <v>5.13</v>
      </c>
      <c r="T62" s="28">
        <v>21.01</v>
      </c>
    </row>
    <row r="63" spans="1:20" s="29" customFormat="1" x14ac:dyDescent="0.25">
      <c r="A63" s="28" t="s">
        <v>437</v>
      </c>
      <c r="B63" s="28">
        <v>11701</v>
      </c>
      <c r="C63" s="28" t="s">
        <v>438</v>
      </c>
      <c r="D63" s="28" t="s">
        <v>19</v>
      </c>
      <c r="E63" s="64">
        <v>18</v>
      </c>
      <c r="F63" s="65">
        <v>1000000</v>
      </c>
      <c r="G63" s="65">
        <v>20.100000000000001</v>
      </c>
      <c r="H63" s="65" t="s">
        <v>532</v>
      </c>
      <c r="I63" s="65">
        <v>195906</v>
      </c>
      <c r="J63" s="65">
        <v>410173</v>
      </c>
      <c r="K63" s="65">
        <v>406133</v>
      </c>
      <c r="L63" s="65">
        <v>1009947</v>
      </c>
      <c r="M63" s="65">
        <v>4</v>
      </c>
      <c r="N63" s="65">
        <v>4</v>
      </c>
      <c r="O63" s="65">
        <v>512</v>
      </c>
      <c r="P63" s="65">
        <v>96</v>
      </c>
      <c r="Q63" s="65">
        <v>516</v>
      </c>
      <c r="R63" s="28">
        <v>2.33</v>
      </c>
      <c r="S63" s="28">
        <v>4.8499999999999996</v>
      </c>
      <c r="T63" s="28">
        <v>23.59</v>
      </c>
    </row>
    <row r="64" spans="1:20" s="29" customFormat="1" x14ac:dyDescent="0.25">
      <c r="A64" s="28" t="s">
        <v>443</v>
      </c>
      <c r="B64" s="28">
        <v>11738</v>
      </c>
      <c r="C64" s="28" t="s">
        <v>444</v>
      </c>
      <c r="D64" s="28" t="s">
        <v>19</v>
      </c>
      <c r="E64" s="64">
        <v>18</v>
      </c>
      <c r="F64" s="65">
        <v>35000000</v>
      </c>
      <c r="G64" s="65">
        <v>18.333333333333332</v>
      </c>
      <c r="H64" s="65" t="s">
        <v>532</v>
      </c>
      <c r="I64" s="65">
        <v>2620897</v>
      </c>
      <c r="J64" s="65">
        <v>3570230</v>
      </c>
      <c r="K64" s="65">
        <v>35702142</v>
      </c>
      <c r="L64" s="65">
        <v>100000</v>
      </c>
      <c r="M64" s="65">
        <v>6</v>
      </c>
      <c r="N64" s="65">
        <v>13</v>
      </c>
      <c r="O64" s="65">
        <v>3509</v>
      </c>
      <c r="P64" s="65">
        <v>87</v>
      </c>
      <c r="Q64" s="65">
        <v>3515</v>
      </c>
      <c r="R64" s="28">
        <v>1.6</v>
      </c>
      <c r="S64" s="28">
        <v>4.63</v>
      </c>
      <c r="T64" s="28">
        <v>18.440000000000001</v>
      </c>
    </row>
    <row r="65" spans="1:20" s="29" customFormat="1" x14ac:dyDescent="0.25">
      <c r="A65" s="28" t="s">
        <v>446</v>
      </c>
      <c r="B65" s="28">
        <v>11741</v>
      </c>
      <c r="C65" s="28" t="s">
        <v>447</v>
      </c>
      <c r="D65" s="28" t="s">
        <v>19</v>
      </c>
      <c r="E65" s="64">
        <v>0</v>
      </c>
      <c r="F65" s="65">
        <v>380000000</v>
      </c>
      <c r="G65" s="66">
        <v>17.933333333333334</v>
      </c>
      <c r="H65" s="65" t="s">
        <v>532</v>
      </c>
      <c r="I65" s="65">
        <v>1621282</v>
      </c>
      <c r="J65" s="65">
        <v>1726669</v>
      </c>
      <c r="K65" s="65">
        <v>170782473</v>
      </c>
      <c r="L65" s="65">
        <v>10110</v>
      </c>
      <c r="M65" s="65">
        <v>13</v>
      </c>
      <c r="N65" s="65">
        <v>65</v>
      </c>
      <c r="O65" s="65">
        <v>488</v>
      </c>
      <c r="P65" s="65">
        <v>35</v>
      </c>
      <c r="Q65" s="65">
        <v>501</v>
      </c>
      <c r="R65" s="28">
        <v>1.77</v>
      </c>
      <c r="S65" s="28">
        <v>5</v>
      </c>
      <c r="T65" s="28">
        <v>19.170000000000002</v>
      </c>
    </row>
    <row r="66" spans="1:20" s="29" customFormat="1" x14ac:dyDescent="0.25">
      <c r="A66" s="28" t="s">
        <v>511</v>
      </c>
      <c r="B66" s="28">
        <v>11756</v>
      </c>
      <c r="C66" s="28" t="s">
        <v>510</v>
      </c>
      <c r="D66" s="28" t="s">
        <v>19</v>
      </c>
      <c r="E66" s="64">
        <v>0</v>
      </c>
      <c r="F66" s="65">
        <v>1000000</v>
      </c>
      <c r="G66" s="65">
        <v>6.2333333333333334</v>
      </c>
      <c r="H66" s="65" t="s">
        <v>532</v>
      </c>
      <c r="I66" s="65">
        <v>0</v>
      </c>
      <c r="J66" s="65">
        <v>315848</v>
      </c>
      <c r="K66" s="65">
        <v>315305</v>
      </c>
      <c r="L66" s="65">
        <v>1001722</v>
      </c>
      <c r="M66" s="65">
        <v>6</v>
      </c>
      <c r="N66" s="65">
        <v>97</v>
      </c>
      <c r="O66" s="65">
        <v>128</v>
      </c>
      <c r="P66" s="65">
        <v>3</v>
      </c>
      <c r="Q66" s="65">
        <v>134</v>
      </c>
      <c r="R66" s="28">
        <v>1.71</v>
      </c>
      <c r="S66" s="28">
        <v>5.5</v>
      </c>
      <c r="T66" s="28">
        <v>0</v>
      </c>
    </row>
    <row r="67" spans="1:20" s="29" customFormat="1" x14ac:dyDescent="0.25">
      <c r="A67" s="28" t="s">
        <v>569</v>
      </c>
      <c r="B67" s="28">
        <v>11793</v>
      </c>
      <c r="C67" s="28" t="s">
        <v>570</v>
      </c>
      <c r="D67" s="28" t="s">
        <v>19</v>
      </c>
      <c r="E67" s="64">
        <v>15</v>
      </c>
      <c r="F67" s="65">
        <v>3000000</v>
      </c>
      <c r="G67" s="66">
        <v>3</v>
      </c>
      <c r="H67" s="65" t="s">
        <v>532</v>
      </c>
      <c r="I67" s="65">
        <v>0</v>
      </c>
      <c r="J67" s="65">
        <v>392920</v>
      </c>
      <c r="K67" s="65">
        <v>388244</v>
      </c>
      <c r="L67" s="65">
        <v>1012044</v>
      </c>
      <c r="M67" s="65">
        <v>4</v>
      </c>
      <c r="N67" s="65">
        <v>91</v>
      </c>
      <c r="O67" s="65">
        <v>21</v>
      </c>
      <c r="P67" s="65">
        <v>9</v>
      </c>
      <c r="Q67" s="65">
        <v>25</v>
      </c>
      <c r="R67" s="28">
        <v>3.02</v>
      </c>
      <c r="S67" s="28">
        <v>0</v>
      </c>
      <c r="T67" s="28">
        <v>0</v>
      </c>
    </row>
    <row r="68" spans="1:20" s="29" customFormat="1" x14ac:dyDescent="0.25">
      <c r="A68" s="28" t="s">
        <v>571</v>
      </c>
      <c r="B68" s="28">
        <v>11918</v>
      </c>
      <c r="C68" s="28" t="s">
        <v>572</v>
      </c>
      <c r="D68" s="28" t="s">
        <v>19</v>
      </c>
      <c r="E68" s="64">
        <v>0</v>
      </c>
      <c r="F68" s="65">
        <v>100000000</v>
      </c>
      <c r="G68" s="65">
        <v>3</v>
      </c>
      <c r="H68" s="65" t="s">
        <v>532</v>
      </c>
      <c r="I68" s="65">
        <v>0</v>
      </c>
      <c r="J68" s="65">
        <v>467603.841334</v>
      </c>
      <c r="K68" s="65">
        <v>46674852</v>
      </c>
      <c r="L68" s="65">
        <v>10018</v>
      </c>
      <c r="M68" s="65">
        <v>0</v>
      </c>
      <c r="N68" s="65">
        <v>0</v>
      </c>
      <c r="O68" s="65">
        <v>0</v>
      </c>
      <c r="P68" s="65">
        <v>0</v>
      </c>
      <c r="Q68" s="65">
        <v>0</v>
      </c>
      <c r="R68" s="28">
        <v>0</v>
      </c>
      <c r="S68" s="28">
        <v>0</v>
      </c>
      <c r="T68" s="28">
        <v>0</v>
      </c>
    </row>
    <row r="69" spans="1:20" s="29" customFormat="1" x14ac:dyDescent="0.25">
      <c r="A69" s="28" t="s">
        <v>585</v>
      </c>
      <c r="B69" s="28">
        <v>11917</v>
      </c>
      <c r="C69" s="28" t="s">
        <v>586</v>
      </c>
      <c r="D69" s="28" t="s">
        <v>19</v>
      </c>
      <c r="E69" s="64">
        <v>18</v>
      </c>
      <c r="F69" s="65">
        <v>5000000</v>
      </c>
      <c r="G69" s="66">
        <v>1</v>
      </c>
      <c r="H69" s="65" t="s">
        <v>532</v>
      </c>
      <c r="I69" s="65">
        <v>0</v>
      </c>
      <c r="J69" s="65">
        <v>637052</v>
      </c>
      <c r="K69" s="65">
        <v>625150</v>
      </c>
      <c r="L69" s="65">
        <v>1019038</v>
      </c>
      <c r="M69" s="65">
        <v>14</v>
      </c>
      <c r="N69" s="65">
        <v>94</v>
      </c>
      <c r="O69" s="65">
        <v>660</v>
      </c>
      <c r="P69" s="65">
        <v>6</v>
      </c>
      <c r="Q69" s="65">
        <v>674</v>
      </c>
      <c r="R69" s="28">
        <v>0</v>
      </c>
      <c r="S69" s="28">
        <v>0</v>
      </c>
      <c r="T69" s="28">
        <v>0</v>
      </c>
    </row>
    <row r="70" spans="1:20" s="29" customFormat="1" x14ac:dyDescent="0.25">
      <c r="A70" s="28" t="s">
        <v>112</v>
      </c>
      <c r="B70" s="28">
        <v>10920</v>
      </c>
      <c r="C70" s="28" t="s">
        <v>113</v>
      </c>
      <c r="D70" s="28" t="s">
        <v>19</v>
      </c>
      <c r="E70" s="64">
        <v>0</v>
      </c>
      <c r="F70" s="65">
        <v>1000000000</v>
      </c>
      <c r="G70" s="66">
        <v>127.1</v>
      </c>
      <c r="H70" s="65" t="s">
        <v>533</v>
      </c>
      <c r="I70" s="65">
        <v>4060403</v>
      </c>
      <c r="J70" s="65">
        <v>5580871</v>
      </c>
      <c r="K70" s="65">
        <v>553929015</v>
      </c>
      <c r="L70" s="65">
        <v>10076</v>
      </c>
      <c r="M70" s="65">
        <v>17</v>
      </c>
      <c r="N70" s="65">
        <v>93.301726599999995</v>
      </c>
      <c r="O70" s="65">
        <v>1113</v>
      </c>
      <c r="P70" s="65">
        <v>6.6982734000000006</v>
      </c>
      <c r="Q70" s="65">
        <v>1130</v>
      </c>
      <c r="R70" s="28">
        <v>1.64</v>
      </c>
      <c r="S70" s="28">
        <v>4.91</v>
      </c>
      <c r="T70" s="28">
        <v>19.8</v>
      </c>
    </row>
    <row r="71" spans="1:20" s="29" customFormat="1" x14ac:dyDescent="0.25">
      <c r="A71" s="28" t="s">
        <v>259</v>
      </c>
      <c r="B71" s="28">
        <v>11323</v>
      </c>
      <c r="C71" s="28" t="s">
        <v>260</v>
      </c>
      <c r="D71" s="28" t="s">
        <v>19</v>
      </c>
      <c r="E71" s="64">
        <v>0</v>
      </c>
      <c r="F71" s="65">
        <v>500000000</v>
      </c>
      <c r="G71" s="65">
        <v>81.86666666666666</v>
      </c>
      <c r="H71" s="65" t="s">
        <v>533</v>
      </c>
      <c r="I71" s="65">
        <v>1682387</v>
      </c>
      <c r="J71" s="65">
        <v>1468407</v>
      </c>
      <c r="K71" s="65">
        <v>144916780</v>
      </c>
      <c r="L71" s="65">
        <v>10133</v>
      </c>
      <c r="M71" s="65">
        <v>32</v>
      </c>
      <c r="N71" s="65">
        <v>91.061757999999998</v>
      </c>
      <c r="O71" s="65">
        <v>986</v>
      </c>
      <c r="P71" s="65">
        <v>8.9382420000000007</v>
      </c>
      <c r="Q71" s="65">
        <v>1018</v>
      </c>
      <c r="R71" s="28">
        <v>2.2400000000000002</v>
      </c>
      <c r="S71" s="28">
        <v>5.03</v>
      </c>
      <c r="T71" s="28">
        <v>20.88</v>
      </c>
    </row>
    <row r="72" spans="1:20" s="29" customFormat="1" x14ac:dyDescent="0.25">
      <c r="A72" s="28" t="s">
        <v>263</v>
      </c>
      <c r="B72" s="28">
        <v>11340</v>
      </c>
      <c r="C72" s="28" t="s">
        <v>264</v>
      </c>
      <c r="D72" s="28" t="s">
        <v>19</v>
      </c>
      <c r="E72" s="64">
        <v>0</v>
      </c>
      <c r="F72" s="65">
        <v>500000000</v>
      </c>
      <c r="G72" s="65">
        <v>80.566666666666663</v>
      </c>
      <c r="H72" s="65" t="s">
        <v>533</v>
      </c>
      <c r="I72" s="65">
        <v>2663837</v>
      </c>
      <c r="J72" s="65">
        <v>2162483</v>
      </c>
      <c r="K72" s="65">
        <v>216000000</v>
      </c>
      <c r="L72" s="65">
        <v>10012</v>
      </c>
      <c r="M72" s="65">
        <v>17</v>
      </c>
      <c r="N72" s="65">
        <v>98.467538000000005</v>
      </c>
      <c r="O72" s="65">
        <v>430</v>
      </c>
      <c r="P72" s="65">
        <v>1.532462</v>
      </c>
      <c r="Q72" s="65">
        <v>447</v>
      </c>
      <c r="R72" s="28">
        <v>1.38</v>
      </c>
      <c r="S72" s="28">
        <v>4.93</v>
      </c>
      <c r="T72" s="28">
        <v>18.670000000000002</v>
      </c>
    </row>
    <row r="73" spans="1:20" s="29" customFormat="1" x14ac:dyDescent="0.25">
      <c r="A73" s="28" t="s">
        <v>271</v>
      </c>
      <c r="B73" s="28">
        <v>11367</v>
      </c>
      <c r="C73" s="28" t="s">
        <v>272</v>
      </c>
      <c r="D73" s="28" t="s">
        <v>19</v>
      </c>
      <c r="E73" s="64">
        <v>0</v>
      </c>
      <c r="F73" s="65">
        <v>1000000000</v>
      </c>
      <c r="G73" s="66">
        <v>79.13333333333334</v>
      </c>
      <c r="H73" s="65" t="s">
        <v>533</v>
      </c>
      <c r="I73" s="65">
        <v>6304129</v>
      </c>
      <c r="J73" s="65">
        <v>5758222</v>
      </c>
      <c r="K73" s="65">
        <v>573900000</v>
      </c>
      <c r="L73" s="65">
        <v>10033</v>
      </c>
      <c r="M73" s="65">
        <v>21</v>
      </c>
      <c r="N73" s="65">
        <v>88.1571292</v>
      </c>
      <c r="O73" s="65">
        <v>1304</v>
      </c>
      <c r="P73" s="65">
        <v>11.8428708</v>
      </c>
      <c r="Q73" s="65">
        <v>1325</v>
      </c>
      <c r="R73" s="28">
        <v>1.81</v>
      </c>
      <c r="S73" s="28">
        <v>5.43</v>
      </c>
      <c r="T73" s="28">
        <v>18.850000000000001</v>
      </c>
    </row>
    <row r="74" spans="1:20" s="29" customFormat="1" x14ac:dyDescent="0.25">
      <c r="A74" s="28" t="s">
        <v>300</v>
      </c>
      <c r="B74" s="28">
        <v>11409</v>
      </c>
      <c r="C74" s="28" t="s">
        <v>299</v>
      </c>
      <c r="D74" s="28" t="s">
        <v>19</v>
      </c>
      <c r="E74" s="64">
        <v>0</v>
      </c>
      <c r="F74" s="65">
        <v>500000000</v>
      </c>
      <c r="G74" s="65">
        <v>73.466666666666669</v>
      </c>
      <c r="H74" s="65" t="s">
        <v>533</v>
      </c>
      <c r="I74" s="65">
        <v>13779994</v>
      </c>
      <c r="J74" s="65">
        <v>12070198</v>
      </c>
      <c r="K74" s="65">
        <v>323384042</v>
      </c>
      <c r="L74" s="65">
        <v>37325</v>
      </c>
      <c r="M74" s="65">
        <v>74</v>
      </c>
      <c r="N74" s="65">
        <v>57.640318599999993</v>
      </c>
      <c r="O74" s="65">
        <v>3870</v>
      </c>
      <c r="P74" s="65">
        <v>42.359681399999999</v>
      </c>
      <c r="Q74" s="65">
        <v>3944</v>
      </c>
      <c r="R74" s="28">
        <v>2.61</v>
      </c>
      <c r="S74" s="28">
        <v>5.68</v>
      </c>
      <c r="T74" s="28">
        <v>19.89</v>
      </c>
    </row>
    <row r="75" spans="1:20" s="29" customFormat="1" x14ac:dyDescent="0.25">
      <c r="A75" s="28" t="s">
        <v>316</v>
      </c>
      <c r="B75" s="28">
        <v>11416</v>
      </c>
      <c r="C75" s="28" t="s">
        <v>317</v>
      </c>
      <c r="D75" s="28" t="s">
        <v>19</v>
      </c>
      <c r="E75" s="64">
        <v>0</v>
      </c>
      <c r="F75" s="65">
        <v>10000000000</v>
      </c>
      <c r="G75" s="66">
        <v>68.599999999999994</v>
      </c>
      <c r="H75" s="65" t="s">
        <v>533</v>
      </c>
      <c r="I75" s="65">
        <v>37021727</v>
      </c>
      <c r="J75" s="65">
        <v>43260276</v>
      </c>
      <c r="K75" s="65">
        <v>4292933298</v>
      </c>
      <c r="L75" s="65">
        <v>10078</v>
      </c>
      <c r="M75" s="65">
        <v>188</v>
      </c>
      <c r="N75" s="65">
        <v>87.055925270000003</v>
      </c>
      <c r="O75" s="65">
        <v>9330</v>
      </c>
      <c r="P75" s="65">
        <v>12.944074729999999</v>
      </c>
      <c r="Q75" s="65">
        <v>9518</v>
      </c>
      <c r="R75" s="28">
        <v>1.67</v>
      </c>
      <c r="S75" s="28">
        <v>5</v>
      </c>
      <c r="T75" s="28">
        <v>18.32</v>
      </c>
    </row>
    <row r="76" spans="1:20" s="29" customFormat="1" x14ac:dyDescent="0.25">
      <c r="A76" s="28" t="s">
        <v>332</v>
      </c>
      <c r="B76" s="28">
        <v>11459</v>
      </c>
      <c r="C76" s="28" t="s">
        <v>333</v>
      </c>
      <c r="D76" s="28" t="s">
        <v>19</v>
      </c>
      <c r="E76" s="64">
        <v>0</v>
      </c>
      <c r="F76" s="65">
        <v>3000000000</v>
      </c>
      <c r="G76" s="66">
        <v>63.966666666666669</v>
      </c>
      <c r="H76" s="65" t="s">
        <v>533</v>
      </c>
      <c r="I76" s="65">
        <v>26163495</v>
      </c>
      <c r="J76" s="65">
        <v>43976415</v>
      </c>
      <c r="K76" s="65">
        <v>1305925485</v>
      </c>
      <c r="L76" s="65">
        <v>33675</v>
      </c>
      <c r="M76" s="65">
        <v>181</v>
      </c>
      <c r="N76" s="65">
        <v>73.303311966666655</v>
      </c>
      <c r="O76" s="65">
        <v>32915</v>
      </c>
      <c r="P76" s="65">
        <v>26.696688033333331</v>
      </c>
      <c r="Q76" s="65">
        <v>33096</v>
      </c>
      <c r="R76" s="28">
        <v>2.31</v>
      </c>
      <c r="S76" s="28">
        <v>5.39</v>
      </c>
      <c r="T76" s="28">
        <v>22.28</v>
      </c>
    </row>
    <row r="77" spans="1:20" s="29" customFormat="1" x14ac:dyDescent="0.25">
      <c r="A77" s="28" t="s">
        <v>334</v>
      </c>
      <c r="B77" s="28">
        <v>11460</v>
      </c>
      <c r="C77" s="28" t="s">
        <v>335</v>
      </c>
      <c r="D77" s="28" t="s">
        <v>19</v>
      </c>
      <c r="E77" s="64">
        <v>0</v>
      </c>
      <c r="F77" s="65">
        <v>10000000000</v>
      </c>
      <c r="G77" s="66">
        <v>63.766666666666666</v>
      </c>
      <c r="H77" s="65" t="s">
        <v>533</v>
      </c>
      <c r="I77" s="65">
        <v>77804117</v>
      </c>
      <c r="J77" s="65">
        <v>61173611</v>
      </c>
      <c r="K77" s="65">
        <v>6105299485</v>
      </c>
      <c r="L77" s="65">
        <v>10020</v>
      </c>
      <c r="M77" s="65">
        <v>221</v>
      </c>
      <c r="N77" s="65">
        <v>69.917928399999994</v>
      </c>
      <c r="O77" s="65">
        <v>20065</v>
      </c>
      <c r="P77" s="65">
        <v>30.082071599999999</v>
      </c>
      <c r="Q77" s="65">
        <v>20286</v>
      </c>
      <c r="R77" s="28">
        <v>1.9</v>
      </c>
      <c r="S77" s="28">
        <v>4.87</v>
      </c>
      <c r="T77" s="28">
        <v>19.45</v>
      </c>
    </row>
    <row r="78" spans="1:20" s="29" customFormat="1" x14ac:dyDescent="0.25">
      <c r="A78" s="28" t="s">
        <v>344</v>
      </c>
      <c r="B78" s="28">
        <v>11499</v>
      </c>
      <c r="C78" s="28" t="s">
        <v>345</v>
      </c>
      <c r="D78" s="28" t="s">
        <v>19</v>
      </c>
      <c r="E78" s="64">
        <v>0</v>
      </c>
      <c r="F78" s="65">
        <v>1000000000</v>
      </c>
      <c r="G78" s="66">
        <v>59.733333333333334</v>
      </c>
      <c r="H78" s="65" t="s">
        <v>533</v>
      </c>
      <c r="I78" s="65">
        <v>3956040</v>
      </c>
      <c r="J78" s="65">
        <v>6459740</v>
      </c>
      <c r="K78" s="65">
        <v>429772400</v>
      </c>
      <c r="L78" s="65">
        <v>15031</v>
      </c>
      <c r="M78" s="65">
        <v>14</v>
      </c>
      <c r="N78" s="65">
        <v>99.409105499999995</v>
      </c>
      <c r="O78" s="65">
        <v>628</v>
      </c>
      <c r="P78" s="65">
        <v>0.59089449999999999</v>
      </c>
      <c r="Q78" s="65">
        <v>642</v>
      </c>
      <c r="R78" s="28">
        <v>1.43</v>
      </c>
      <c r="S78" s="28">
        <v>4.32</v>
      </c>
      <c r="T78" s="28">
        <v>20.49</v>
      </c>
    </row>
    <row r="79" spans="1:20" s="29" customFormat="1" x14ac:dyDescent="0.25">
      <c r="A79" s="28" t="s">
        <v>353</v>
      </c>
      <c r="B79" s="28">
        <v>11513</v>
      </c>
      <c r="C79" s="28" t="s">
        <v>354</v>
      </c>
      <c r="D79" s="28" t="s">
        <v>19</v>
      </c>
      <c r="E79" s="64">
        <v>0</v>
      </c>
      <c r="F79" s="65">
        <v>20000000000</v>
      </c>
      <c r="G79" s="65">
        <v>55.766666666666666</v>
      </c>
      <c r="H79" s="65" t="s">
        <v>533</v>
      </c>
      <c r="I79" s="65">
        <v>99866191</v>
      </c>
      <c r="J79" s="65">
        <v>117998441</v>
      </c>
      <c r="K79" s="65">
        <v>11721400000</v>
      </c>
      <c r="L79" s="65">
        <v>10076</v>
      </c>
      <c r="M79" s="65">
        <v>359</v>
      </c>
      <c r="N79" s="65">
        <v>77.631617695000003</v>
      </c>
      <c r="O79" s="65">
        <v>18812</v>
      </c>
      <c r="P79" s="65">
        <v>22.368382305000001</v>
      </c>
      <c r="Q79" s="65">
        <v>19171</v>
      </c>
      <c r="R79" s="28">
        <v>1.7</v>
      </c>
      <c r="S79" s="28">
        <v>5.1100000000000003</v>
      </c>
      <c r="T79" s="28">
        <v>20.21</v>
      </c>
    </row>
    <row r="80" spans="1:20" s="29" customFormat="1" x14ac:dyDescent="0.25">
      <c r="A80" s="28" t="s">
        <v>362</v>
      </c>
      <c r="B80" s="28">
        <v>11518</v>
      </c>
      <c r="C80" s="28" t="s">
        <v>363</v>
      </c>
      <c r="D80" s="28" t="s">
        <v>19</v>
      </c>
      <c r="E80" s="64">
        <v>0</v>
      </c>
      <c r="F80" s="65">
        <v>300000000</v>
      </c>
      <c r="G80" s="65">
        <v>51.5</v>
      </c>
      <c r="H80" s="65" t="s">
        <v>533</v>
      </c>
      <c r="I80" s="65">
        <v>2094171</v>
      </c>
      <c r="J80" s="65">
        <v>2478546</v>
      </c>
      <c r="K80" s="65">
        <v>91286409</v>
      </c>
      <c r="L80" s="65">
        <v>27152</v>
      </c>
      <c r="M80" s="65">
        <v>50</v>
      </c>
      <c r="N80" s="65">
        <v>91.624742999999995</v>
      </c>
      <c r="O80" s="65">
        <v>1081</v>
      </c>
      <c r="P80" s="65">
        <v>8.3752569999999995</v>
      </c>
      <c r="Q80" s="65">
        <v>1131</v>
      </c>
      <c r="R80" s="28">
        <v>2.58</v>
      </c>
      <c r="S80" s="28">
        <v>5.63</v>
      </c>
      <c r="T80" s="28">
        <v>20.84</v>
      </c>
    </row>
    <row r="81" spans="1:20" s="29" customFormat="1" x14ac:dyDescent="0.25">
      <c r="A81" s="28" t="s">
        <v>372</v>
      </c>
      <c r="B81" s="28">
        <v>11569</v>
      </c>
      <c r="C81" s="28" t="s">
        <v>373</v>
      </c>
      <c r="D81" s="28" t="s">
        <v>19</v>
      </c>
      <c r="E81" s="64">
        <v>0</v>
      </c>
      <c r="F81" s="65">
        <v>500000000</v>
      </c>
      <c r="G81" s="65">
        <v>45.966666666666669</v>
      </c>
      <c r="H81" s="65" t="s">
        <v>533</v>
      </c>
      <c r="I81" s="65">
        <v>4121674</v>
      </c>
      <c r="J81" s="65">
        <v>2893317</v>
      </c>
      <c r="K81" s="65">
        <v>152255500</v>
      </c>
      <c r="L81" s="65">
        <v>19004</v>
      </c>
      <c r="M81" s="65">
        <v>69</v>
      </c>
      <c r="N81" s="65">
        <v>87.508241200000001</v>
      </c>
      <c r="O81" s="65">
        <v>3403</v>
      </c>
      <c r="P81" s="65">
        <v>12.491758799999999</v>
      </c>
      <c r="Q81" s="65">
        <v>3472</v>
      </c>
      <c r="R81" s="28">
        <v>0.41</v>
      </c>
      <c r="S81" s="28">
        <v>3.97</v>
      </c>
      <c r="T81" s="28">
        <v>18.72</v>
      </c>
    </row>
    <row r="82" spans="1:20" s="29" customFormat="1" x14ac:dyDescent="0.25">
      <c r="A82" s="28" t="s">
        <v>376</v>
      </c>
      <c r="B82" s="28">
        <v>11588</v>
      </c>
      <c r="C82" s="28" t="s">
        <v>377</v>
      </c>
      <c r="D82" s="28" t="s">
        <v>19</v>
      </c>
      <c r="E82" s="64">
        <v>0</v>
      </c>
      <c r="F82" s="65">
        <v>1500000000</v>
      </c>
      <c r="G82" s="65">
        <v>42.166666666666664</v>
      </c>
      <c r="H82" s="65" t="s">
        <v>533</v>
      </c>
      <c r="I82" s="65">
        <v>17824619</v>
      </c>
      <c r="J82" s="65">
        <v>13724961</v>
      </c>
      <c r="K82" s="65">
        <v>627298538</v>
      </c>
      <c r="L82" s="65">
        <v>21880</v>
      </c>
      <c r="M82" s="65">
        <v>33</v>
      </c>
      <c r="N82" s="65">
        <v>99.101973600000008</v>
      </c>
      <c r="O82" s="65">
        <v>785</v>
      </c>
      <c r="P82" s="65">
        <v>0.8980264</v>
      </c>
      <c r="Q82" s="65">
        <v>818</v>
      </c>
      <c r="R82" s="28">
        <v>1.69</v>
      </c>
      <c r="S82" s="28">
        <v>4.6399999999999997</v>
      </c>
      <c r="T82" s="28">
        <v>20.170000000000002</v>
      </c>
    </row>
    <row r="83" spans="1:20" s="29" customFormat="1" x14ac:dyDescent="0.25">
      <c r="A83" s="28" t="s">
        <v>388</v>
      </c>
      <c r="B83" s="28">
        <v>11626</v>
      </c>
      <c r="C83" s="28" t="s">
        <v>389</v>
      </c>
      <c r="D83" s="28" t="s">
        <v>19</v>
      </c>
      <c r="E83" s="64">
        <v>16</v>
      </c>
      <c r="F83" s="65">
        <v>1000000000</v>
      </c>
      <c r="G83" s="65">
        <v>37.533333333333331</v>
      </c>
      <c r="H83" s="65" t="s">
        <v>533</v>
      </c>
      <c r="I83" s="65">
        <v>7911461</v>
      </c>
      <c r="J83" s="65">
        <v>8238181</v>
      </c>
      <c r="K83" s="65">
        <v>569916646</v>
      </c>
      <c r="L83" s="65">
        <v>14455</v>
      </c>
      <c r="M83" s="65">
        <v>64</v>
      </c>
      <c r="N83" s="65">
        <v>87.434598300000005</v>
      </c>
      <c r="O83" s="65">
        <v>2607</v>
      </c>
      <c r="P83" s="65">
        <v>12.565401700000001</v>
      </c>
      <c r="Q83" s="65">
        <v>2671</v>
      </c>
      <c r="R83" s="28">
        <v>2.6</v>
      </c>
      <c r="S83" s="28">
        <v>7.68</v>
      </c>
      <c r="T83" s="28">
        <v>22.38</v>
      </c>
    </row>
    <row r="84" spans="1:20" s="29" customFormat="1" x14ac:dyDescent="0.25">
      <c r="A84" s="28" t="s">
        <v>400</v>
      </c>
      <c r="B84" s="28">
        <v>11660</v>
      </c>
      <c r="C84" s="28" t="s">
        <v>401</v>
      </c>
      <c r="D84" s="28" t="s">
        <v>19</v>
      </c>
      <c r="E84" s="64">
        <v>0</v>
      </c>
      <c r="F84" s="65">
        <v>2000000000</v>
      </c>
      <c r="G84" s="65">
        <v>30.3</v>
      </c>
      <c r="H84" s="65" t="s">
        <v>533</v>
      </c>
      <c r="I84" s="65">
        <v>4494622</v>
      </c>
      <c r="J84" s="65">
        <v>3044242</v>
      </c>
      <c r="K84" s="65">
        <v>303329194</v>
      </c>
      <c r="L84" s="65">
        <v>10037</v>
      </c>
      <c r="M84" s="65">
        <v>34</v>
      </c>
      <c r="N84" s="65">
        <v>98.622349350000007</v>
      </c>
      <c r="O84" s="65">
        <v>1249</v>
      </c>
      <c r="P84" s="65">
        <v>1.3776506500000001</v>
      </c>
      <c r="Q84" s="65">
        <v>1283</v>
      </c>
      <c r="R84" s="28">
        <v>1.59</v>
      </c>
      <c r="S84" s="28">
        <v>5.0599999999999996</v>
      </c>
      <c r="T84" s="28">
        <v>18.13</v>
      </c>
    </row>
    <row r="85" spans="1:20" s="29" customFormat="1" x14ac:dyDescent="0.25">
      <c r="A85" s="28" t="s">
        <v>408</v>
      </c>
      <c r="B85" s="28">
        <v>11673</v>
      </c>
      <c r="C85" s="28" t="s">
        <v>409</v>
      </c>
      <c r="D85" s="28" t="s">
        <v>19</v>
      </c>
      <c r="E85" s="64">
        <v>0</v>
      </c>
      <c r="F85" s="65">
        <v>500000000</v>
      </c>
      <c r="G85" s="65">
        <v>28.5</v>
      </c>
      <c r="H85" s="65" t="s">
        <v>533</v>
      </c>
      <c r="I85" s="65">
        <v>2109992</v>
      </c>
      <c r="J85" s="65">
        <v>620630</v>
      </c>
      <c r="K85" s="65">
        <v>61599990</v>
      </c>
      <c r="L85" s="65">
        <v>10076</v>
      </c>
      <c r="M85" s="65">
        <v>15</v>
      </c>
      <c r="N85" s="65">
        <v>99.5222646</v>
      </c>
      <c r="O85" s="65">
        <v>269</v>
      </c>
      <c r="P85" s="65">
        <v>0.47773540000000003</v>
      </c>
      <c r="Q85" s="65">
        <v>284</v>
      </c>
      <c r="R85" s="28">
        <v>2.64</v>
      </c>
      <c r="S85" s="28">
        <v>2.3199999999999998</v>
      </c>
      <c r="T85" s="28">
        <v>12.44</v>
      </c>
    </row>
    <row r="86" spans="1:20" s="29" customFormat="1" x14ac:dyDescent="0.25">
      <c r="A86" s="28" t="s">
        <v>416</v>
      </c>
      <c r="B86" s="28">
        <v>11692</v>
      </c>
      <c r="C86" s="28" t="s">
        <v>417</v>
      </c>
      <c r="D86" s="28" t="s">
        <v>19</v>
      </c>
      <c r="E86" s="64">
        <v>0</v>
      </c>
      <c r="F86" s="65">
        <v>4000000000</v>
      </c>
      <c r="G86" s="65">
        <v>24.666666666666668</v>
      </c>
      <c r="H86" s="65" t="s">
        <v>533</v>
      </c>
      <c r="I86" s="65">
        <v>3567989</v>
      </c>
      <c r="J86" s="65">
        <v>31199953</v>
      </c>
      <c r="K86" s="65">
        <v>1974690000</v>
      </c>
      <c r="L86" s="65">
        <v>15800</v>
      </c>
      <c r="M86" s="65">
        <v>249</v>
      </c>
      <c r="N86" s="65">
        <v>84.290966900000001</v>
      </c>
      <c r="O86" s="65">
        <v>11176</v>
      </c>
      <c r="P86" s="65">
        <v>15.709033099999999</v>
      </c>
      <c r="Q86" s="65">
        <v>11425</v>
      </c>
      <c r="R86" s="28">
        <v>1.68</v>
      </c>
      <c r="S86" s="28">
        <v>5.07</v>
      </c>
      <c r="T86" s="28">
        <v>22.13</v>
      </c>
    </row>
    <row r="87" spans="1:20" s="29" customFormat="1" x14ac:dyDescent="0.25">
      <c r="A87" s="28" t="s">
        <v>418</v>
      </c>
      <c r="B87" s="28">
        <v>11698</v>
      </c>
      <c r="C87" s="28" t="s">
        <v>419</v>
      </c>
      <c r="D87" s="28" t="s">
        <v>19</v>
      </c>
      <c r="E87" s="64">
        <v>0</v>
      </c>
      <c r="F87" s="65">
        <v>4000000000</v>
      </c>
      <c r="G87" s="65">
        <v>23.733333333333334</v>
      </c>
      <c r="H87" s="65" t="s">
        <v>533</v>
      </c>
      <c r="I87" s="65">
        <v>26402815</v>
      </c>
      <c r="J87" s="65">
        <v>26511468</v>
      </c>
      <c r="K87" s="65">
        <v>1838633011</v>
      </c>
      <c r="L87" s="65">
        <v>14420</v>
      </c>
      <c r="M87" s="65">
        <v>36</v>
      </c>
      <c r="N87" s="65">
        <v>95.1551391</v>
      </c>
      <c r="O87" s="65">
        <v>7321</v>
      </c>
      <c r="P87" s="65">
        <v>4.8448608999999996</v>
      </c>
      <c r="Q87" s="65">
        <v>7357</v>
      </c>
      <c r="R87" s="28">
        <v>1.51</v>
      </c>
      <c r="S87" s="28">
        <v>4.32</v>
      </c>
      <c r="T87" s="28">
        <v>19.28</v>
      </c>
    </row>
    <row r="88" spans="1:20" s="29" customFormat="1" x14ac:dyDescent="0.25">
      <c r="A88" s="28" t="s">
        <v>435</v>
      </c>
      <c r="B88" s="28">
        <v>11725</v>
      </c>
      <c r="C88" s="28" t="s">
        <v>436</v>
      </c>
      <c r="D88" s="28" t="s">
        <v>19</v>
      </c>
      <c r="E88" s="64">
        <v>0</v>
      </c>
      <c r="F88" s="65">
        <v>300000000</v>
      </c>
      <c r="G88" s="65">
        <v>20.3</v>
      </c>
      <c r="H88" s="65" t="s">
        <v>533</v>
      </c>
      <c r="I88" s="65">
        <v>870797</v>
      </c>
      <c r="J88" s="65">
        <v>568529</v>
      </c>
      <c r="K88" s="65">
        <v>46367000</v>
      </c>
      <c r="L88" s="65">
        <v>12262</v>
      </c>
      <c r="M88" s="65">
        <v>22</v>
      </c>
      <c r="N88" s="65">
        <v>96.052722000000003</v>
      </c>
      <c r="O88" s="65">
        <v>322</v>
      </c>
      <c r="P88" s="65">
        <v>3.9472779999999998</v>
      </c>
      <c r="Q88" s="65">
        <v>344</v>
      </c>
      <c r="R88" s="28">
        <v>1.31</v>
      </c>
      <c r="S88" s="28">
        <v>3.35</v>
      </c>
      <c r="T88" s="28">
        <v>15.99</v>
      </c>
    </row>
    <row r="89" spans="1:20" s="29" customFormat="1" x14ac:dyDescent="0.25">
      <c r="A89" s="28" t="s">
        <v>445</v>
      </c>
      <c r="B89" s="28">
        <v>11722</v>
      </c>
      <c r="C89" s="28" t="s">
        <v>444</v>
      </c>
      <c r="D89" s="28" t="s">
        <v>19</v>
      </c>
      <c r="E89" s="64">
        <v>0</v>
      </c>
      <c r="F89" s="65">
        <v>600000000</v>
      </c>
      <c r="G89" s="65">
        <v>18.333333333333332</v>
      </c>
      <c r="H89" s="65" t="s">
        <v>533</v>
      </c>
      <c r="I89" s="65">
        <v>461937</v>
      </c>
      <c r="J89" s="65">
        <v>8244573</v>
      </c>
      <c r="K89" s="65">
        <v>600000000</v>
      </c>
      <c r="L89" s="65">
        <v>13741</v>
      </c>
      <c r="M89" s="65">
        <v>58</v>
      </c>
      <c r="N89" s="65">
        <v>85.401778833333324</v>
      </c>
      <c r="O89" s="65">
        <v>2426</v>
      </c>
      <c r="P89" s="65">
        <v>14.598221166666667</v>
      </c>
      <c r="Q89" s="65">
        <v>2484</v>
      </c>
      <c r="R89" s="28">
        <v>2.64</v>
      </c>
      <c r="S89" s="28">
        <v>6.58</v>
      </c>
      <c r="T89" s="28">
        <v>19.13</v>
      </c>
    </row>
    <row r="90" spans="1:20" s="29" customFormat="1" x14ac:dyDescent="0.25">
      <c r="A90" s="28" t="s">
        <v>460</v>
      </c>
      <c r="B90" s="28">
        <v>11753</v>
      </c>
      <c r="C90" s="28" t="s">
        <v>461</v>
      </c>
      <c r="D90" s="28" t="s">
        <v>19</v>
      </c>
      <c r="E90" s="64">
        <v>0</v>
      </c>
      <c r="F90" s="65">
        <v>500000000</v>
      </c>
      <c r="G90" s="65">
        <v>14.966666666666667</v>
      </c>
      <c r="H90" s="65" t="s">
        <v>533</v>
      </c>
      <c r="I90" s="65">
        <v>899110</v>
      </c>
      <c r="J90" s="65">
        <v>2346674</v>
      </c>
      <c r="K90" s="65">
        <v>181360000</v>
      </c>
      <c r="L90" s="65">
        <v>12940</v>
      </c>
      <c r="M90" s="65">
        <v>43</v>
      </c>
      <c r="N90" s="65">
        <v>84.159716399999994</v>
      </c>
      <c r="O90" s="65">
        <v>1803</v>
      </c>
      <c r="P90" s="65">
        <v>15.840283599999999</v>
      </c>
      <c r="Q90" s="65">
        <v>1846</v>
      </c>
      <c r="R90" s="28">
        <v>1.57</v>
      </c>
      <c r="S90" s="28">
        <v>4.7300000000000004</v>
      </c>
      <c r="T90" s="28">
        <v>19.75</v>
      </c>
    </row>
    <row r="91" spans="1:20" s="29" customFormat="1" x14ac:dyDescent="0.25">
      <c r="A91" s="28" t="s">
        <v>468</v>
      </c>
      <c r="B91" s="28">
        <v>11776</v>
      </c>
      <c r="C91" s="28" t="s">
        <v>469</v>
      </c>
      <c r="D91" s="28" t="s">
        <v>19</v>
      </c>
      <c r="E91" s="64">
        <v>0</v>
      </c>
      <c r="F91" s="65">
        <v>4000000000</v>
      </c>
      <c r="G91" s="65">
        <v>14.066666666666666</v>
      </c>
      <c r="H91" s="65" t="s">
        <v>533</v>
      </c>
      <c r="I91" s="65">
        <v>4158796</v>
      </c>
      <c r="J91" s="65">
        <v>20513213</v>
      </c>
      <c r="K91" s="65">
        <v>1622700000</v>
      </c>
      <c r="L91" s="65">
        <v>12641</v>
      </c>
      <c r="M91" s="65">
        <v>58</v>
      </c>
      <c r="N91" s="65">
        <v>97.99202944999999</v>
      </c>
      <c r="O91" s="65">
        <v>1525</v>
      </c>
      <c r="P91" s="65">
        <v>2.00797055</v>
      </c>
      <c r="Q91" s="65">
        <v>1583</v>
      </c>
      <c r="R91" s="28">
        <v>1.65</v>
      </c>
      <c r="S91" s="28">
        <v>5.0199999999999996</v>
      </c>
      <c r="T91" s="28">
        <v>21.51</v>
      </c>
    </row>
    <row r="92" spans="1:20" s="29" customFormat="1" x14ac:dyDescent="0.25">
      <c r="A92" s="28" t="s">
        <v>480</v>
      </c>
      <c r="B92" s="28">
        <v>11820</v>
      </c>
      <c r="C92" s="28" t="s">
        <v>481</v>
      </c>
      <c r="D92" s="28" t="s">
        <v>19</v>
      </c>
      <c r="E92" s="64">
        <v>0</v>
      </c>
      <c r="F92" s="65">
        <v>10000000000</v>
      </c>
      <c r="G92" s="66">
        <v>11.433333333333334</v>
      </c>
      <c r="H92" s="65" t="s">
        <v>533</v>
      </c>
      <c r="I92" s="65">
        <v>0</v>
      </c>
      <c r="J92" s="65">
        <v>45634512</v>
      </c>
      <c r="K92" s="65">
        <v>3774600000</v>
      </c>
      <c r="L92" s="65">
        <v>12090</v>
      </c>
      <c r="M92" s="65">
        <v>70</v>
      </c>
      <c r="N92" s="65">
        <v>98.873830142857145</v>
      </c>
      <c r="O92" s="65">
        <v>1081</v>
      </c>
      <c r="P92" s="65">
        <v>1.1261698571428571</v>
      </c>
      <c r="Q92" s="65">
        <v>1151</v>
      </c>
      <c r="R92" s="28">
        <v>0.96</v>
      </c>
      <c r="S92" s="28">
        <v>5.08</v>
      </c>
      <c r="T92" s="28">
        <v>0</v>
      </c>
    </row>
    <row r="93" spans="1:20" s="29" customFormat="1" x14ac:dyDescent="0.25">
      <c r="A93" s="28" t="s">
        <v>504</v>
      </c>
      <c r="B93" s="28">
        <v>11841</v>
      </c>
      <c r="C93" s="28" t="s">
        <v>503</v>
      </c>
      <c r="D93" s="28" t="s">
        <v>19</v>
      </c>
      <c r="E93" s="64">
        <v>0</v>
      </c>
      <c r="F93" s="65">
        <v>500000000</v>
      </c>
      <c r="G93" s="66">
        <v>7.0333333333333332</v>
      </c>
      <c r="H93" s="65" t="s">
        <v>533</v>
      </c>
      <c r="I93" s="65">
        <v>0</v>
      </c>
      <c r="J93" s="65">
        <v>1117717</v>
      </c>
      <c r="K93" s="65">
        <v>111767515</v>
      </c>
      <c r="L93" s="65">
        <v>10000</v>
      </c>
      <c r="M93" s="65">
        <v>12</v>
      </c>
      <c r="N93" s="65">
        <v>99.229482000000004</v>
      </c>
      <c r="O93" s="65">
        <v>179</v>
      </c>
      <c r="P93" s="65">
        <v>0.77051800000000004</v>
      </c>
      <c r="Q93" s="65">
        <v>191</v>
      </c>
      <c r="R93" s="28">
        <v>1.71</v>
      </c>
      <c r="S93" s="28">
        <v>4.6900000000000004</v>
      </c>
      <c r="T93" s="28">
        <v>0</v>
      </c>
    </row>
    <row r="94" spans="1:20" s="29" customFormat="1" x14ac:dyDescent="0.25">
      <c r="A94" s="28" t="s">
        <v>507</v>
      </c>
      <c r="B94" s="28">
        <v>11859</v>
      </c>
      <c r="C94" s="28" t="s">
        <v>508</v>
      </c>
      <c r="D94" s="28" t="s">
        <v>19</v>
      </c>
      <c r="E94" s="64">
        <v>0</v>
      </c>
      <c r="F94" s="65">
        <v>200000000</v>
      </c>
      <c r="G94" s="66">
        <v>6.333333333333333</v>
      </c>
      <c r="H94" s="65" t="s">
        <v>533</v>
      </c>
      <c r="I94" s="65">
        <v>0</v>
      </c>
      <c r="J94" s="65">
        <v>1222591</v>
      </c>
      <c r="K94" s="65">
        <v>109040940</v>
      </c>
      <c r="L94" s="65">
        <v>11212</v>
      </c>
      <c r="M94" s="65">
        <v>28</v>
      </c>
      <c r="N94" s="65">
        <v>60.062517499999998</v>
      </c>
      <c r="O94" s="65">
        <v>3140</v>
      </c>
      <c r="P94" s="65">
        <v>39.937482500000002</v>
      </c>
      <c r="Q94" s="65">
        <v>3168</v>
      </c>
      <c r="R94" s="28">
        <v>2.64</v>
      </c>
      <c r="S94" s="28">
        <v>5.89</v>
      </c>
      <c r="T94" s="28">
        <v>0</v>
      </c>
    </row>
    <row r="95" spans="1:20" s="29" customFormat="1" x14ac:dyDescent="0.25">
      <c r="A95" s="28" t="s">
        <v>509</v>
      </c>
      <c r="B95" s="28">
        <v>11874</v>
      </c>
      <c r="C95" s="28" t="s">
        <v>510</v>
      </c>
      <c r="D95" s="28" t="s">
        <v>19</v>
      </c>
      <c r="E95" s="64">
        <v>0</v>
      </c>
      <c r="F95" s="65">
        <v>1000000000</v>
      </c>
      <c r="G95" s="65">
        <v>6.2333333333333334</v>
      </c>
      <c r="H95" s="65" t="s">
        <v>533</v>
      </c>
      <c r="I95" s="65">
        <v>0</v>
      </c>
      <c r="J95" s="65">
        <v>11183700</v>
      </c>
      <c r="K95" s="65">
        <v>999700000</v>
      </c>
      <c r="L95" s="65">
        <v>11188</v>
      </c>
      <c r="M95" s="65">
        <v>58</v>
      </c>
      <c r="N95" s="65">
        <v>84.971734400000003</v>
      </c>
      <c r="O95" s="65">
        <v>790</v>
      </c>
      <c r="P95" s="65">
        <v>15.028265599999999</v>
      </c>
      <c r="Q95" s="65">
        <v>848</v>
      </c>
      <c r="R95" s="28">
        <v>1.89</v>
      </c>
      <c r="S95" s="28">
        <v>5.47</v>
      </c>
      <c r="T95" s="28">
        <v>0</v>
      </c>
    </row>
    <row r="96" spans="1:20" s="29" customFormat="1" x14ac:dyDescent="0.25">
      <c r="A96" s="28" t="s">
        <v>577</v>
      </c>
      <c r="B96" s="28">
        <v>11916</v>
      </c>
      <c r="C96" s="28" t="s">
        <v>578</v>
      </c>
      <c r="D96" s="28" t="s">
        <v>19</v>
      </c>
      <c r="E96" s="64">
        <v>0</v>
      </c>
      <c r="F96" s="65">
        <v>100000000</v>
      </c>
      <c r="G96" s="66">
        <v>2</v>
      </c>
      <c r="H96" s="65" t="s">
        <v>533</v>
      </c>
      <c r="I96" s="65">
        <v>0</v>
      </c>
      <c r="J96" s="65">
        <v>231106</v>
      </c>
      <c r="K96" s="65">
        <v>22326986</v>
      </c>
      <c r="L96" s="65">
        <v>10351</v>
      </c>
      <c r="M96" s="65">
        <v>12</v>
      </c>
      <c r="N96" s="65">
        <v>89.140327999999997</v>
      </c>
      <c r="O96" s="65">
        <v>237</v>
      </c>
      <c r="P96" s="65">
        <v>10.859672</v>
      </c>
      <c r="Q96" s="65">
        <v>249</v>
      </c>
      <c r="R96" s="28">
        <v>1.72</v>
      </c>
      <c r="S96" s="28">
        <v>0</v>
      </c>
      <c r="T96" s="28">
        <v>0</v>
      </c>
    </row>
    <row r="97" spans="1:20" s="29" customFormat="1" x14ac:dyDescent="0.25">
      <c r="A97" s="28" t="s">
        <v>583</v>
      </c>
      <c r="B97" s="28">
        <v>11920</v>
      </c>
      <c r="C97" s="28" t="s">
        <v>584</v>
      </c>
      <c r="D97" s="28" t="s">
        <v>19</v>
      </c>
      <c r="E97" s="64">
        <v>0</v>
      </c>
      <c r="F97" s="65">
        <v>500000000</v>
      </c>
      <c r="G97" s="66">
        <v>1</v>
      </c>
      <c r="H97" s="65" t="s">
        <v>533</v>
      </c>
      <c r="I97" s="65">
        <v>0</v>
      </c>
      <c r="J97" s="65">
        <v>5081645</v>
      </c>
      <c r="K97" s="65">
        <v>500000000</v>
      </c>
      <c r="L97" s="65">
        <v>10163</v>
      </c>
      <c r="M97" s="65">
        <v>56</v>
      </c>
      <c r="N97" s="65">
        <v>83.752114800000001</v>
      </c>
      <c r="O97" s="65">
        <v>223</v>
      </c>
      <c r="P97" s="65">
        <v>16.247885199999999</v>
      </c>
      <c r="Q97" s="65">
        <v>279</v>
      </c>
      <c r="R97" s="28">
        <v>0</v>
      </c>
      <c r="S97" s="28">
        <v>0</v>
      </c>
      <c r="T97" s="28">
        <v>0</v>
      </c>
    </row>
    <row r="98" spans="1:20" s="29" customFormat="1" x14ac:dyDescent="0.25">
      <c r="A98" s="28" t="s">
        <v>244</v>
      </c>
      <c r="B98" s="28">
        <v>11315</v>
      </c>
      <c r="C98" s="28" t="s">
        <v>245</v>
      </c>
      <c r="D98" s="28" t="s">
        <v>246</v>
      </c>
      <c r="E98" s="64">
        <v>0</v>
      </c>
      <c r="F98" s="65">
        <v>4000000000</v>
      </c>
      <c r="G98" s="65">
        <v>84.066666666666663</v>
      </c>
      <c r="H98" s="65" t="s">
        <v>533</v>
      </c>
      <c r="I98" s="65">
        <v>78535289</v>
      </c>
      <c r="J98" s="65">
        <v>98191398</v>
      </c>
      <c r="K98" s="65">
        <v>2285521420</v>
      </c>
      <c r="L98" s="65">
        <v>42963</v>
      </c>
      <c r="M98" s="65">
        <v>439</v>
      </c>
      <c r="N98" s="65">
        <v>81.059099649999993</v>
      </c>
      <c r="O98" s="65">
        <v>21459</v>
      </c>
      <c r="P98" s="65">
        <v>18.94090035</v>
      </c>
      <c r="Q98" s="65">
        <v>21898</v>
      </c>
      <c r="R98" s="28">
        <v>2.0499999999999998</v>
      </c>
      <c r="S98" s="28">
        <v>5.39</v>
      </c>
      <c r="T98" s="28">
        <v>21.74</v>
      </c>
    </row>
    <row r="99" spans="1:20" s="29" customFormat="1" x14ac:dyDescent="0.25">
      <c r="A99" s="28" t="s">
        <v>342</v>
      </c>
      <c r="B99" s="28">
        <v>11500</v>
      </c>
      <c r="C99" s="28" t="s">
        <v>343</v>
      </c>
      <c r="D99" s="28" t="s">
        <v>246</v>
      </c>
      <c r="E99" s="64">
        <v>0</v>
      </c>
      <c r="F99" s="65">
        <v>6000000000</v>
      </c>
      <c r="G99" s="66">
        <v>59.766666666666666</v>
      </c>
      <c r="H99" s="65" t="s">
        <v>533</v>
      </c>
      <c r="I99" s="65">
        <v>5925187</v>
      </c>
      <c r="J99" s="65">
        <v>33991419</v>
      </c>
      <c r="K99" s="65">
        <v>3393096618</v>
      </c>
      <c r="L99" s="65">
        <v>10018</v>
      </c>
      <c r="M99" s="65">
        <v>72</v>
      </c>
      <c r="N99" s="65">
        <v>84.141853574434137</v>
      </c>
      <c r="O99" s="65">
        <v>3152</v>
      </c>
      <c r="P99" s="65">
        <v>15.421010444042382</v>
      </c>
      <c r="Q99" s="65">
        <v>3255</v>
      </c>
      <c r="R99" s="28">
        <v>1.82</v>
      </c>
      <c r="S99" s="28">
        <v>5.24</v>
      </c>
      <c r="T99" s="28">
        <v>20.399999999999999</v>
      </c>
    </row>
    <row r="100" spans="1:20" s="29" customFormat="1" x14ac:dyDescent="0.25">
      <c r="A100" s="28" t="s">
        <v>500</v>
      </c>
      <c r="B100" s="28">
        <v>11838</v>
      </c>
      <c r="C100" s="28" t="s">
        <v>501</v>
      </c>
      <c r="D100" s="28" t="s">
        <v>246</v>
      </c>
      <c r="E100" s="64">
        <v>16</v>
      </c>
      <c r="F100" s="65">
        <v>400000000</v>
      </c>
      <c r="G100" s="66">
        <v>8.1666666666666679</v>
      </c>
      <c r="H100" s="65" t="s">
        <v>533</v>
      </c>
      <c r="I100" s="65">
        <v>0</v>
      </c>
      <c r="J100" s="65">
        <v>4677492</v>
      </c>
      <c r="K100" s="65">
        <v>399928099</v>
      </c>
      <c r="L100" s="65">
        <v>11696</v>
      </c>
      <c r="M100" s="65">
        <v>32</v>
      </c>
      <c r="N100" s="65">
        <v>24.117267000000002</v>
      </c>
      <c r="O100" s="65">
        <v>5117</v>
      </c>
      <c r="P100" s="65">
        <v>75.882733000000002</v>
      </c>
      <c r="Q100" s="65">
        <v>5149</v>
      </c>
      <c r="R100" s="28">
        <v>1.38</v>
      </c>
      <c r="S100" s="28">
        <v>5.19</v>
      </c>
      <c r="T100" s="28">
        <v>0</v>
      </c>
    </row>
    <row r="101" spans="1:20" s="29" customFormat="1" x14ac:dyDescent="0.25">
      <c r="A101" s="28" t="s">
        <v>502</v>
      </c>
      <c r="B101" s="28">
        <v>11767</v>
      </c>
      <c r="C101" s="28" t="s">
        <v>503</v>
      </c>
      <c r="D101" s="28" t="s">
        <v>246</v>
      </c>
      <c r="E101" s="64">
        <v>0</v>
      </c>
      <c r="F101" s="65">
        <v>2000000000</v>
      </c>
      <c r="G101" s="66">
        <v>7.0333333333333332</v>
      </c>
      <c r="H101" s="65" t="s">
        <v>533</v>
      </c>
      <c r="I101" s="65">
        <v>0</v>
      </c>
      <c r="J101" s="65">
        <v>11324050</v>
      </c>
      <c r="K101" s="65">
        <v>1126343000</v>
      </c>
      <c r="L101" s="65">
        <v>10054</v>
      </c>
      <c r="M101" s="65">
        <v>128</v>
      </c>
      <c r="N101" s="65">
        <v>68.611771599999997</v>
      </c>
      <c r="O101" s="65">
        <v>14349</v>
      </c>
      <c r="P101" s="65">
        <v>31.388228400000003</v>
      </c>
      <c r="Q101" s="65">
        <v>14477</v>
      </c>
      <c r="R101" s="28">
        <v>1.88</v>
      </c>
      <c r="S101" s="28">
        <v>5.16</v>
      </c>
      <c r="T101" s="28">
        <v>0</v>
      </c>
    </row>
    <row r="102" spans="1:20" s="29" customFormat="1" x14ac:dyDescent="0.25">
      <c r="A102" s="28" t="s">
        <v>518</v>
      </c>
      <c r="B102" s="28">
        <v>11883</v>
      </c>
      <c r="C102" s="28" t="s">
        <v>519</v>
      </c>
      <c r="D102" s="28" t="s">
        <v>246</v>
      </c>
      <c r="E102" s="64">
        <v>0</v>
      </c>
      <c r="F102" s="65">
        <v>4000000000</v>
      </c>
      <c r="G102" s="65">
        <v>4.4666666666666668</v>
      </c>
      <c r="H102" s="65" t="s">
        <v>533</v>
      </c>
      <c r="I102" s="65">
        <v>0</v>
      </c>
      <c r="J102" s="65">
        <v>21975629</v>
      </c>
      <c r="K102" s="65">
        <v>1999800000</v>
      </c>
      <c r="L102" s="65">
        <v>10989</v>
      </c>
      <c r="M102" s="65">
        <v>164</v>
      </c>
      <c r="N102" s="65">
        <v>87.625754700000002</v>
      </c>
      <c r="O102" s="65">
        <v>2221</v>
      </c>
      <c r="P102" s="65">
        <v>12.3742453</v>
      </c>
      <c r="Q102" s="65">
        <v>2385</v>
      </c>
      <c r="R102" s="28">
        <v>1.83</v>
      </c>
      <c r="S102" s="28">
        <v>5.71</v>
      </c>
      <c r="T102" s="28">
        <v>0</v>
      </c>
    </row>
    <row r="103" spans="1:20" s="29" customFormat="1" x14ac:dyDescent="0.25">
      <c r="A103" s="28" t="s">
        <v>20</v>
      </c>
      <c r="B103" s="28">
        <v>10589</v>
      </c>
      <c r="C103" s="28" t="s">
        <v>21</v>
      </c>
      <c r="D103" s="28" t="s">
        <v>22</v>
      </c>
      <c r="E103" s="64">
        <v>0</v>
      </c>
      <c r="F103" s="65">
        <v>50000</v>
      </c>
      <c r="G103" s="65">
        <v>170.33333333333334</v>
      </c>
      <c r="H103" s="65" t="s">
        <v>532</v>
      </c>
      <c r="I103" s="65">
        <v>2025915</v>
      </c>
      <c r="J103" s="65">
        <v>1708921</v>
      </c>
      <c r="K103" s="65">
        <v>9963</v>
      </c>
      <c r="L103" s="65">
        <v>171526737</v>
      </c>
      <c r="M103" s="65">
        <v>4</v>
      </c>
      <c r="N103" s="65">
        <v>7</v>
      </c>
      <c r="O103" s="65">
        <v>118</v>
      </c>
      <c r="P103" s="65">
        <v>93</v>
      </c>
      <c r="Q103" s="65">
        <v>122</v>
      </c>
      <c r="R103" s="28">
        <v>6.87</v>
      </c>
      <c r="S103" s="28">
        <v>4.46</v>
      </c>
      <c r="T103" s="28">
        <v>3.63</v>
      </c>
    </row>
    <row r="104" spans="1:20" s="29" customFormat="1" x14ac:dyDescent="0.25">
      <c r="A104" s="28" t="s">
        <v>23</v>
      </c>
      <c r="B104" s="28">
        <v>10591</v>
      </c>
      <c r="C104" s="28" t="s">
        <v>21</v>
      </c>
      <c r="D104" s="28" t="s">
        <v>22</v>
      </c>
      <c r="E104" s="64">
        <v>0</v>
      </c>
      <c r="F104" s="65">
        <v>500000</v>
      </c>
      <c r="G104" s="65">
        <v>170.33333333333334</v>
      </c>
      <c r="H104" s="65" t="s">
        <v>532</v>
      </c>
      <c r="I104" s="65">
        <v>2125606</v>
      </c>
      <c r="J104" s="65">
        <v>1742360</v>
      </c>
      <c r="K104" s="65">
        <v>140625</v>
      </c>
      <c r="L104" s="65">
        <v>12390115</v>
      </c>
      <c r="M104" s="65">
        <v>11</v>
      </c>
      <c r="N104" s="65">
        <v>84</v>
      </c>
      <c r="O104" s="65">
        <v>677</v>
      </c>
      <c r="P104" s="65">
        <v>16</v>
      </c>
      <c r="Q104" s="65">
        <v>688</v>
      </c>
      <c r="R104" s="28">
        <v>7.05</v>
      </c>
      <c r="S104" s="28">
        <v>2.99</v>
      </c>
      <c r="T104" s="28">
        <v>1.79</v>
      </c>
    </row>
    <row r="105" spans="1:20" s="29" customFormat="1" x14ac:dyDescent="0.25">
      <c r="A105" s="28" t="s">
        <v>24</v>
      </c>
      <c r="B105" s="28">
        <v>10596</v>
      </c>
      <c r="C105" s="28" t="s">
        <v>25</v>
      </c>
      <c r="D105" s="28" t="s">
        <v>22</v>
      </c>
      <c r="E105" s="64">
        <v>0</v>
      </c>
      <c r="F105" s="65">
        <v>50000</v>
      </c>
      <c r="G105" s="65">
        <v>168.76666666666668</v>
      </c>
      <c r="H105" s="65" t="s">
        <v>532</v>
      </c>
      <c r="I105" s="65">
        <v>5125577</v>
      </c>
      <c r="J105" s="65">
        <v>3960266</v>
      </c>
      <c r="K105" s="65">
        <v>12765</v>
      </c>
      <c r="L105" s="65">
        <v>310244123</v>
      </c>
      <c r="M105" s="65">
        <v>11</v>
      </c>
      <c r="N105" s="65">
        <v>59</v>
      </c>
      <c r="O105" s="65">
        <v>524</v>
      </c>
      <c r="P105" s="65">
        <v>41</v>
      </c>
      <c r="Q105" s="65">
        <v>535</v>
      </c>
      <c r="R105" s="28">
        <v>6.5</v>
      </c>
      <c r="S105" s="28">
        <v>-3.83</v>
      </c>
      <c r="T105" s="28">
        <v>-7.19</v>
      </c>
    </row>
    <row r="106" spans="1:20" s="29" customFormat="1" x14ac:dyDescent="0.25">
      <c r="A106" s="28" t="s">
        <v>26</v>
      </c>
      <c r="B106" s="28">
        <v>10600</v>
      </c>
      <c r="C106" s="28" t="s">
        <v>27</v>
      </c>
      <c r="D106" s="28" t="s">
        <v>22</v>
      </c>
      <c r="E106" s="64">
        <v>0</v>
      </c>
      <c r="F106" s="65">
        <v>50000000</v>
      </c>
      <c r="G106" s="65">
        <v>168.66666666666666</v>
      </c>
      <c r="H106" s="65" t="s">
        <v>532</v>
      </c>
      <c r="I106" s="65">
        <v>21000261</v>
      </c>
      <c r="J106" s="65">
        <v>35700524</v>
      </c>
      <c r="K106" s="65">
        <v>10963653</v>
      </c>
      <c r="L106" s="65">
        <v>3256262</v>
      </c>
      <c r="M106" s="65">
        <v>22</v>
      </c>
      <c r="N106" s="65">
        <v>51</v>
      </c>
      <c r="O106" s="65">
        <v>11542</v>
      </c>
      <c r="P106" s="65">
        <v>49</v>
      </c>
      <c r="Q106" s="65">
        <v>11564</v>
      </c>
      <c r="R106" s="28">
        <v>6.28</v>
      </c>
      <c r="S106" s="28">
        <v>-0.1</v>
      </c>
      <c r="T106" s="28">
        <v>25.42</v>
      </c>
    </row>
    <row r="107" spans="1:20" s="29" customFormat="1" x14ac:dyDescent="0.25">
      <c r="A107" s="28" t="s">
        <v>28</v>
      </c>
      <c r="B107" s="28">
        <v>10616</v>
      </c>
      <c r="C107" s="28" t="s">
        <v>29</v>
      </c>
      <c r="D107" s="28" t="s">
        <v>22</v>
      </c>
      <c r="E107" s="64">
        <v>0</v>
      </c>
      <c r="F107" s="65">
        <v>100000</v>
      </c>
      <c r="G107" s="65">
        <v>165.83333333333334</v>
      </c>
      <c r="H107" s="65" t="s">
        <v>532</v>
      </c>
      <c r="I107" s="65">
        <v>9955855</v>
      </c>
      <c r="J107" s="65">
        <v>7923373</v>
      </c>
      <c r="K107" s="65">
        <v>20706</v>
      </c>
      <c r="L107" s="65">
        <v>382660744</v>
      </c>
      <c r="M107" s="65">
        <v>7</v>
      </c>
      <c r="N107" s="65">
        <v>12</v>
      </c>
      <c r="O107" s="65">
        <v>2086</v>
      </c>
      <c r="P107" s="65">
        <v>88</v>
      </c>
      <c r="Q107" s="65">
        <v>2093</v>
      </c>
      <c r="R107" s="28">
        <v>7.84</v>
      </c>
      <c r="S107" s="28">
        <v>3.14</v>
      </c>
      <c r="T107" s="28">
        <v>8.2100000000000009</v>
      </c>
    </row>
    <row r="108" spans="1:20" s="29" customFormat="1" x14ac:dyDescent="0.25">
      <c r="A108" s="28" t="s">
        <v>33</v>
      </c>
      <c r="B108" s="28">
        <v>10630</v>
      </c>
      <c r="C108" s="28" t="s">
        <v>34</v>
      </c>
      <c r="D108" s="28" t="s">
        <v>22</v>
      </c>
      <c r="E108" s="64">
        <v>0</v>
      </c>
      <c r="F108" s="65">
        <v>500000</v>
      </c>
      <c r="G108" s="65">
        <v>161.23333333333332</v>
      </c>
      <c r="H108" s="65" t="s">
        <v>532</v>
      </c>
      <c r="I108" s="65">
        <v>638468</v>
      </c>
      <c r="J108" s="65">
        <v>489286</v>
      </c>
      <c r="K108" s="65">
        <v>125509</v>
      </c>
      <c r="L108" s="65">
        <v>3898414</v>
      </c>
      <c r="M108" s="65">
        <v>13</v>
      </c>
      <c r="N108" s="65">
        <v>82</v>
      </c>
      <c r="O108" s="65">
        <v>161</v>
      </c>
      <c r="P108" s="65">
        <v>18</v>
      </c>
      <c r="Q108" s="65">
        <v>174</v>
      </c>
      <c r="R108" s="28">
        <v>6.95</v>
      </c>
      <c r="S108" s="28">
        <v>5.33</v>
      </c>
      <c r="T108" s="28">
        <v>-18</v>
      </c>
    </row>
    <row r="109" spans="1:20" s="29" customFormat="1" x14ac:dyDescent="0.25">
      <c r="A109" s="28" t="s">
        <v>37</v>
      </c>
      <c r="B109" s="28">
        <v>10706</v>
      </c>
      <c r="C109" s="28" t="s">
        <v>38</v>
      </c>
      <c r="D109" s="28" t="s">
        <v>22</v>
      </c>
      <c r="E109" s="64">
        <v>0</v>
      </c>
      <c r="F109" s="65">
        <v>5000000</v>
      </c>
      <c r="G109" s="65">
        <v>156.4</v>
      </c>
      <c r="H109" s="65" t="s">
        <v>532</v>
      </c>
      <c r="I109" s="65">
        <v>18550700</v>
      </c>
      <c r="J109" s="65">
        <v>13880531</v>
      </c>
      <c r="K109" s="65">
        <v>2724028</v>
      </c>
      <c r="L109" s="65">
        <v>5095590</v>
      </c>
      <c r="M109" s="65">
        <v>12</v>
      </c>
      <c r="N109" s="65">
        <v>64</v>
      </c>
      <c r="O109" s="65">
        <v>3041</v>
      </c>
      <c r="P109" s="65">
        <v>36</v>
      </c>
      <c r="Q109" s="65">
        <v>3053</v>
      </c>
      <c r="R109" s="28">
        <v>9.7899999999999991</v>
      </c>
      <c r="S109" s="28">
        <v>7.14</v>
      </c>
      <c r="T109" s="28">
        <v>-3.27</v>
      </c>
    </row>
    <row r="110" spans="1:20" s="29" customFormat="1" x14ac:dyDescent="0.25">
      <c r="A110" s="28" t="s">
        <v>41</v>
      </c>
      <c r="B110" s="28">
        <v>10719</v>
      </c>
      <c r="C110" s="28" t="s">
        <v>42</v>
      </c>
      <c r="D110" s="28" t="s">
        <v>22</v>
      </c>
      <c r="E110" s="64">
        <v>0</v>
      </c>
      <c r="F110" s="65">
        <v>100000</v>
      </c>
      <c r="G110" s="65">
        <v>154.30000000000001</v>
      </c>
      <c r="H110" s="65" t="s">
        <v>532</v>
      </c>
      <c r="I110" s="65">
        <v>3683595</v>
      </c>
      <c r="J110" s="65">
        <v>2548380</v>
      </c>
      <c r="K110" s="65">
        <v>9921</v>
      </c>
      <c r="L110" s="65">
        <v>256867222</v>
      </c>
      <c r="M110" s="65">
        <v>3</v>
      </c>
      <c r="N110" s="65">
        <v>23</v>
      </c>
      <c r="O110" s="65">
        <v>229</v>
      </c>
      <c r="P110" s="65">
        <v>77</v>
      </c>
      <c r="Q110" s="65">
        <v>232</v>
      </c>
      <c r="R110" s="28">
        <v>7.24</v>
      </c>
      <c r="S110" s="28">
        <v>2.42</v>
      </c>
      <c r="T110" s="28">
        <v>-7.66</v>
      </c>
    </row>
    <row r="111" spans="1:20" s="29" customFormat="1" x14ac:dyDescent="0.25">
      <c r="A111" s="28" t="s">
        <v>43</v>
      </c>
      <c r="B111" s="28">
        <v>10743</v>
      </c>
      <c r="C111" s="28" t="s">
        <v>44</v>
      </c>
      <c r="D111" s="28" t="s">
        <v>22</v>
      </c>
      <c r="E111" s="64">
        <v>0</v>
      </c>
      <c r="F111" s="65">
        <v>10000000</v>
      </c>
      <c r="G111" s="65">
        <v>150.03333333333333</v>
      </c>
      <c r="H111" s="65" t="s">
        <v>532</v>
      </c>
      <c r="I111" s="65">
        <v>7965064</v>
      </c>
      <c r="J111" s="65">
        <v>5415998</v>
      </c>
      <c r="K111" s="65">
        <v>4509157</v>
      </c>
      <c r="L111" s="65">
        <v>1201110</v>
      </c>
      <c r="M111" s="65">
        <v>8</v>
      </c>
      <c r="N111" s="65">
        <v>16</v>
      </c>
      <c r="O111" s="65">
        <v>2785</v>
      </c>
      <c r="P111" s="65">
        <v>84</v>
      </c>
      <c r="Q111" s="65">
        <v>2793</v>
      </c>
      <c r="R111" s="28">
        <v>9.7799999999999994</v>
      </c>
      <c r="S111" s="28">
        <v>8.48</v>
      </c>
      <c r="T111" s="28">
        <v>-6.59</v>
      </c>
    </row>
    <row r="112" spans="1:20" s="29" customFormat="1" x14ac:dyDescent="0.25">
      <c r="A112" s="28" t="s">
        <v>49</v>
      </c>
      <c r="B112" s="28">
        <v>10753</v>
      </c>
      <c r="C112" s="28" t="s">
        <v>50</v>
      </c>
      <c r="D112" s="28" t="s">
        <v>22</v>
      </c>
      <c r="E112" s="64">
        <v>0</v>
      </c>
      <c r="F112" s="65">
        <v>100000</v>
      </c>
      <c r="G112" s="65">
        <v>147.16666666666666</v>
      </c>
      <c r="H112" s="65" t="s">
        <v>532</v>
      </c>
      <c r="I112" s="65">
        <v>731245</v>
      </c>
      <c r="J112" s="65">
        <v>683309</v>
      </c>
      <c r="K112" s="65">
        <v>26636</v>
      </c>
      <c r="L112" s="65">
        <v>25653575</v>
      </c>
      <c r="M112" s="65">
        <v>7</v>
      </c>
      <c r="N112" s="65">
        <v>37</v>
      </c>
      <c r="O112" s="65">
        <v>544</v>
      </c>
      <c r="P112" s="65">
        <v>63</v>
      </c>
      <c r="Q112" s="65">
        <v>551</v>
      </c>
      <c r="R112" s="28">
        <v>6.2</v>
      </c>
      <c r="S112" s="28">
        <v>7.86</v>
      </c>
      <c r="T112" s="28">
        <v>-6.02</v>
      </c>
    </row>
    <row r="113" spans="1:20" s="29" customFormat="1" x14ac:dyDescent="0.25">
      <c r="A113" s="28" t="s">
        <v>51</v>
      </c>
      <c r="B113" s="28">
        <v>10782</v>
      </c>
      <c r="C113" s="28" t="s">
        <v>52</v>
      </c>
      <c r="D113" s="28" t="s">
        <v>22</v>
      </c>
      <c r="E113" s="64">
        <v>0</v>
      </c>
      <c r="F113" s="65">
        <v>50000</v>
      </c>
      <c r="G113" s="65">
        <v>146.56666666666666</v>
      </c>
      <c r="H113" s="65" t="s">
        <v>532</v>
      </c>
      <c r="I113" s="65">
        <v>1822991</v>
      </c>
      <c r="J113" s="65">
        <v>1129899</v>
      </c>
      <c r="K113" s="65">
        <v>22351</v>
      </c>
      <c r="L113" s="65">
        <v>50552510</v>
      </c>
      <c r="M113" s="65">
        <v>8</v>
      </c>
      <c r="N113" s="65">
        <v>59</v>
      </c>
      <c r="O113" s="65">
        <v>467</v>
      </c>
      <c r="P113" s="65">
        <v>41</v>
      </c>
      <c r="Q113" s="65">
        <v>475</v>
      </c>
      <c r="R113" s="28">
        <v>9.35</v>
      </c>
      <c r="S113" s="28">
        <v>7.79</v>
      </c>
      <c r="T113" s="28">
        <v>0.1</v>
      </c>
    </row>
    <row r="114" spans="1:20" s="29" customFormat="1" x14ac:dyDescent="0.25">
      <c r="A114" s="28" t="s">
        <v>54</v>
      </c>
      <c r="B114" s="28">
        <v>10764</v>
      </c>
      <c r="C114" s="28" t="s">
        <v>55</v>
      </c>
      <c r="D114" s="28" t="s">
        <v>22</v>
      </c>
      <c r="E114" s="64">
        <v>0</v>
      </c>
      <c r="F114" s="65">
        <v>10000000</v>
      </c>
      <c r="G114" s="65">
        <v>146.30000000000001</v>
      </c>
      <c r="H114" s="65" t="s">
        <v>532</v>
      </c>
      <c r="I114" s="65">
        <v>1325544</v>
      </c>
      <c r="J114" s="65">
        <v>1937329</v>
      </c>
      <c r="K114" s="65">
        <v>5046840</v>
      </c>
      <c r="L114" s="65">
        <v>383870</v>
      </c>
      <c r="M114" s="65">
        <v>9</v>
      </c>
      <c r="N114" s="65">
        <v>99</v>
      </c>
      <c r="O114" s="65">
        <v>123</v>
      </c>
      <c r="P114" s="65">
        <v>1</v>
      </c>
      <c r="Q114" s="65">
        <v>132</v>
      </c>
      <c r="R114" s="28">
        <v>7.47</v>
      </c>
      <c r="S114" s="28">
        <v>2.35</v>
      </c>
      <c r="T114" s="28">
        <v>1.54</v>
      </c>
    </row>
    <row r="115" spans="1:20" s="29" customFormat="1" x14ac:dyDescent="0.25">
      <c r="A115" s="28" t="s">
        <v>57</v>
      </c>
      <c r="B115" s="28">
        <v>10771</v>
      </c>
      <c r="C115" s="28" t="s">
        <v>58</v>
      </c>
      <c r="D115" s="28" t="s">
        <v>22</v>
      </c>
      <c r="E115" s="64">
        <v>0</v>
      </c>
      <c r="F115" s="65">
        <v>5000000</v>
      </c>
      <c r="G115" s="65">
        <v>146.23333333333332</v>
      </c>
      <c r="H115" s="65" t="s">
        <v>532</v>
      </c>
      <c r="I115" s="65">
        <v>1104555</v>
      </c>
      <c r="J115" s="65">
        <v>698590</v>
      </c>
      <c r="K115" s="65">
        <v>1067308</v>
      </c>
      <c r="L115" s="65">
        <v>654534</v>
      </c>
      <c r="M115" s="65">
        <v>5</v>
      </c>
      <c r="N115" s="65">
        <v>89</v>
      </c>
      <c r="O115" s="65">
        <v>102</v>
      </c>
      <c r="P115" s="65">
        <v>11</v>
      </c>
      <c r="Q115" s="65">
        <v>107</v>
      </c>
      <c r="R115" s="28">
        <v>6.99</v>
      </c>
      <c r="S115" s="28">
        <v>0.19</v>
      </c>
      <c r="T115" s="28">
        <v>-8.0500000000000007</v>
      </c>
    </row>
    <row r="116" spans="1:20" s="29" customFormat="1" x14ac:dyDescent="0.25">
      <c r="A116" s="28" t="s">
        <v>64</v>
      </c>
      <c r="B116" s="28">
        <v>10781</v>
      </c>
      <c r="C116" s="28" t="s">
        <v>65</v>
      </c>
      <c r="D116" s="28" t="s">
        <v>22</v>
      </c>
      <c r="E116" s="64">
        <v>0</v>
      </c>
      <c r="F116" s="65">
        <v>40000000</v>
      </c>
      <c r="G116" s="65">
        <v>142.5</v>
      </c>
      <c r="H116" s="65" t="s">
        <v>532</v>
      </c>
      <c r="I116" s="65">
        <v>5928345</v>
      </c>
      <c r="J116" s="65">
        <v>4135199</v>
      </c>
      <c r="K116" s="65">
        <v>6775318</v>
      </c>
      <c r="L116" s="65">
        <v>610333</v>
      </c>
      <c r="M116" s="65">
        <v>7</v>
      </c>
      <c r="N116" s="65">
        <v>47</v>
      </c>
      <c r="O116" s="65">
        <v>1746</v>
      </c>
      <c r="P116" s="65">
        <v>53</v>
      </c>
      <c r="Q116" s="65">
        <v>1753</v>
      </c>
      <c r="R116" s="28">
        <v>9.19</v>
      </c>
      <c r="S116" s="28">
        <v>5.15</v>
      </c>
      <c r="T116" s="28">
        <v>-4.03</v>
      </c>
    </row>
    <row r="117" spans="1:20" s="29" customFormat="1" x14ac:dyDescent="0.25">
      <c r="A117" s="28" t="s">
        <v>68</v>
      </c>
      <c r="B117" s="28">
        <v>10789</v>
      </c>
      <c r="C117" s="28" t="s">
        <v>69</v>
      </c>
      <c r="D117" s="28" t="s">
        <v>22</v>
      </c>
      <c r="E117" s="64">
        <v>0</v>
      </c>
      <c r="F117" s="65">
        <v>200000</v>
      </c>
      <c r="G117" s="65">
        <v>141.19999999999999</v>
      </c>
      <c r="H117" s="65" t="s">
        <v>532</v>
      </c>
      <c r="I117" s="65">
        <v>1431729</v>
      </c>
      <c r="J117" s="65">
        <v>1571323</v>
      </c>
      <c r="K117" s="65">
        <v>15289</v>
      </c>
      <c r="L117" s="65">
        <v>102774766</v>
      </c>
      <c r="M117" s="65">
        <v>8</v>
      </c>
      <c r="N117" s="65">
        <v>22</v>
      </c>
      <c r="O117" s="65">
        <v>224</v>
      </c>
      <c r="P117" s="65">
        <v>78</v>
      </c>
      <c r="Q117" s="65">
        <v>232</v>
      </c>
      <c r="R117" s="28">
        <v>4.8</v>
      </c>
      <c r="S117" s="28">
        <v>1.69</v>
      </c>
      <c r="T117" s="28">
        <v>11.55</v>
      </c>
    </row>
    <row r="118" spans="1:20" s="29" customFormat="1" x14ac:dyDescent="0.25">
      <c r="A118" s="28" t="s">
        <v>70</v>
      </c>
      <c r="B118" s="28">
        <v>10787</v>
      </c>
      <c r="C118" s="28" t="s">
        <v>71</v>
      </c>
      <c r="D118" s="28" t="s">
        <v>22</v>
      </c>
      <c r="E118" s="64">
        <v>0</v>
      </c>
      <c r="F118" s="65">
        <v>100000000</v>
      </c>
      <c r="G118" s="65">
        <v>139.26666666666668</v>
      </c>
      <c r="H118" s="65" t="s">
        <v>532</v>
      </c>
      <c r="I118" s="65">
        <v>9465180</v>
      </c>
      <c r="J118" s="65">
        <v>4828761</v>
      </c>
      <c r="K118" s="65">
        <v>5631098</v>
      </c>
      <c r="L118" s="65">
        <v>857516</v>
      </c>
      <c r="M118" s="65">
        <v>13</v>
      </c>
      <c r="N118" s="65">
        <v>44</v>
      </c>
      <c r="O118" s="65">
        <v>3804</v>
      </c>
      <c r="P118" s="65">
        <v>56</v>
      </c>
      <c r="Q118" s="65">
        <v>3817</v>
      </c>
      <c r="R118" s="28">
        <v>4.24</v>
      </c>
      <c r="S118" s="28">
        <v>4.3899999999999997</v>
      </c>
      <c r="T118" s="28">
        <v>3.48</v>
      </c>
    </row>
    <row r="119" spans="1:20" s="29" customFormat="1" x14ac:dyDescent="0.25">
      <c r="A119" s="28" t="s">
        <v>72</v>
      </c>
      <c r="B119" s="28">
        <v>10801</v>
      </c>
      <c r="C119" s="28" t="s">
        <v>73</v>
      </c>
      <c r="D119" s="28" t="s">
        <v>22</v>
      </c>
      <c r="E119" s="64">
        <v>0</v>
      </c>
      <c r="F119" s="65">
        <v>500000</v>
      </c>
      <c r="G119" s="65">
        <v>137.63333333333333</v>
      </c>
      <c r="H119" s="65" t="s">
        <v>532</v>
      </c>
      <c r="I119" s="65">
        <v>1236977</v>
      </c>
      <c r="J119" s="65">
        <v>1251380</v>
      </c>
      <c r="K119" s="65">
        <v>181035</v>
      </c>
      <c r="L119" s="65">
        <v>6912362</v>
      </c>
      <c r="M119" s="65">
        <v>12</v>
      </c>
      <c r="N119" s="65">
        <v>77</v>
      </c>
      <c r="O119" s="65">
        <v>392</v>
      </c>
      <c r="P119" s="65">
        <v>23</v>
      </c>
      <c r="Q119" s="65">
        <v>404</v>
      </c>
      <c r="R119" s="28">
        <v>9.9</v>
      </c>
      <c r="S119" s="28">
        <v>5.21</v>
      </c>
      <c r="T119" s="28">
        <v>10.98</v>
      </c>
    </row>
    <row r="120" spans="1:20" s="29" customFormat="1" x14ac:dyDescent="0.25">
      <c r="A120" s="28" t="s">
        <v>74</v>
      </c>
      <c r="B120" s="28">
        <v>10825</v>
      </c>
      <c r="C120" s="28" t="s">
        <v>75</v>
      </c>
      <c r="D120" s="28" t="s">
        <v>22</v>
      </c>
      <c r="E120" s="64">
        <v>0</v>
      </c>
      <c r="F120" s="65">
        <v>15000000</v>
      </c>
      <c r="G120" s="65">
        <v>135.56666666666666</v>
      </c>
      <c r="H120" s="65" t="s">
        <v>532</v>
      </c>
      <c r="I120" s="65">
        <v>284234</v>
      </c>
      <c r="J120" s="65">
        <v>364352</v>
      </c>
      <c r="K120" s="65">
        <v>609430</v>
      </c>
      <c r="L120" s="65">
        <v>597856</v>
      </c>
      <c r="M120" s="65">
        <v>8</v>
      </c>
      <c r="N120" s="65">
        <v>81</v>
      </c>
      <c r="O120" s="65">
        <v>72</v>
      </c>
      <c r="P120" s="65">
        <v>19</v>
      </c>
      <c r="Q120" s="65">
        <v>80</v>
      </c>
      <c r="R120" s="28">
        <v>11.28</v>
      </c>
      <c r="S120" s="28">
        <v>7.34</v>
      </c>
      <c r="T120" s="28">
        <v>7.88</v>
      </c>
    </row>
    <row r="121" spans="1:20" s="29" customFormat="1" x14ac:dyDescent="0.25">
      <c r="A121" s="28" t="s">
        <v>76</v>
      </c>
      <c r="B121" s="28">
        <v>10830</v>
      </c>
      <c r="C121" s="28" t="s">
        <v>77</v>
      </c>
      <c r="D121" s="28" t="s">
        <v>22</v>
      </c>
      <c r="E121" s="64">
        <v>0</v>
      </c>
      <c r="F121" s="65">
        <v>10000000</v>
      </c>
      <c r="G121" s="65">
        <v>134.73333333333332</v>
      </c>
      <c r="H121" s="65" t="s">
        <v>532</v>
      </c>
      <c r="I121" s="65">
        <v>1850640</v>
      </c>
      <c r="J121" s="65">
        <v>1463370</v>
      </c>
      <c r="K121" s="65">
        <v>34042320</v>
      </c>
      <c r="L121" s="65">
        <v>42986</v>
      </c>
      <c r="M121" s="65">
        <v>6</v>
      </c>
      <c r="N121" s="65">
        <v>13</v>
      </c>
      <c r="O121" s="65">
        <v>1882</v>
      </c>
      <c r="P121" s="65">
        <v>87</v>
      </c>
      <c r="Q121" s="65">
        <v>1888</v>
      </c>
      <c r="R121" s="28">
        <v>7.79</v>
      </c>
      <c r="S121" s="28">
        <v>0.3</v>
      </c>
      <c r="T121" s="28">
        <v>4.8499999999999996</v>
      </c>
    </row>
    <row r="122" spans="1:20" s="29" customFormat="1" x14ac:dyDescent="0.25">
      <c r="A122" s="28" t="s">
        <v>78</v>
      </c>
      <c r="B122" s="28">
        <v>10835</v>
      </c>
      <c r="C122" s="28" t="s">
        <v>79</v>
      </c>
      <c r="D122" s="28" t="s">
        <v>22</v>
      </c>
      <c r="E122" s="64">
        <v>0</v>
      </c>
      <c r="F122" s="65">
        <v>500000</v>
      </c>
      <c r="G122" s="65">
        <v>134.13333333333333</v>
      </c>
      <c r="H122" s="65" t="s">
        <v>532</v>
      </c>
      <c r="I122" s="65">
        <v>2184551</v>
      </c>
      <c r="J122" s="65">
        <v>2038796</v>
      </c>
      <c r="K122" s="65">
        <v>60132</v>
      </c>
      <c r="L122" s="65">
        <v>33905333</v>
      </c>
      <c r="M122" s="65">
        <v>11</v>
      </c>
      <c r="N122" s="65">
        <v>83</v>
      </c>
      <c r="O122" s="65">
        <v>214</v>
      </c>
      <c r="P122" s="65">
        <v>17</v>
      </c>
      <c r="Q122" s="65">
        <v>225</v>
      </c>
      <c r="R122" s="28">
        <v>7.93</v>
      </c>
      <c r="S122" s="28">
        <v>6.33</v>
      </c>
      <c r="T122" s="28">
        <v>9.6300000000000008</v>
      </c>
    </row>
    <row r="123" spans="1:20" s="29" customFormat="1" x14ac:dyDescent="0.25">
      <c r="A123" s="28" t="s">
        <v>84</v>
      </c>
      <c r="B123" s="28">
        <v>10843</v>
      </c>
      <c r="C123" s="28" t="s">
        <v>85</v>
      </c>
      <c r="D123" s="28" t="s">
        <v>22</v>
      </c>
      <c r="E123" s="64">
        <v>0</v>
      </c>
      <c r="F123" s="65">
        <v>500000</v>
      </c>
      <c r="G123" s="65">
        <v>133.03333333333333</v>
      </c>
      <c r="H123" s="65" t="s">
        <v>532</v>
      </c>
      <c r="I123" s="65">
        <v>1442832</v>
      </c>
      <c r="J123" s="65">
        <v>1407158</v>
      </c>
      <c r="K123" s="65">
        <v>53554</v>
      </c>
      <c r="L123" s="65">
        <v>26275506</v>
      </c>
      <c r="M123" s="65">
        <v>4</v>
      </c>
      <c r="N123" s="65">
        <v>71</v>
      </c>
      <c r="O123" s="65">
        <v>506</v>
      </c>
      <c r="P123" s="65">
        <v>29</v>
      </c>
      <c r="Q123" s="65">
        <v>510</v>
      </c>
      <c r="R123" s="28">
        <v>6.24</v>
      </c>
      <c r="S123" s="28">
        <v>4.78</v>
      </c>
      <c r="T123" s="28">
        <v>-4.3</v>
      </c>
    </row>
    <row r="124" spans="1:20" s="29" customFormat="1" x14ac:dyDescent="0.25">
      <c r="A124" s="28" t="s">
        <v>86</v>
      </c>
      <c r="B124" s="28">
        <v>10851</v>
      </c>
      <c r="C124" s="28" t="s">
        <v>87</v>
      </c>
      <c r="D124" s="28" t="s">
        <v>22</v>
      </c>
      <c r="E124" s="64">
        <v>0</v>
      </c>
      <c r="F124" s="65">
        <v>300000000</v>
      </c>
      <c r="G124" s="65">
        <v>132.93333333333334</v>
      </c>
      <c r="H124" s="65" t="s">
        <v>532</v>
      </c>
      <c r="I124" s="65">
        <v>27419307</v>
      </c>
      <c r="J124" s="65">
        <v>28026870</v>
      </c>
      <c r="K124" s="65">
        <v>44520237</v>
      </c>
      <c r="L124" s="65">
        <v>629531</v>
      </c>
      <c r="M124" s="65">
        <v>16</v>
      </c>
      <c r="N124" s="65">
        <v>61</v>
      </c>
      <c r="O124" s="65">
        <v>9806</v>
      </c>
      <c r="P124" s="65">
        <v>38</v>
      </c>
      <c r="Q124" s="65">
        <v>9822</v>
      </c>
      <c r="R124" s="28">
        <v>6.52</v>
      </c>
      <c r="S124" s="28">
        <v>0.02</v>
      </c>
      <c r="T124" s="28">
        <v>7.66</v>
      </c>
    </row>
    <row r="125" spans="1:20" s="29" customFormat="1" x14ac:dyDescent="0.25">
      <c r="A125" s="28" t="s">
        <v>88</v>
      </c>
      <c r="B125" s="28">
        <v>10855</v>
      </c>
      <c r="C125" s="28" t="s">
        <v>89</v>
      </c>
      <c r="D125" s="28" t="s">
        <v>22</v>
      </c>
      <c r="E125" s="64">
        <v>0</v>
      </c>
      <c r="F125" s="65">
        <v>1500000</v>
      </c>
      <c r="G125" s="66">
        <v>132.5</v>
      </c>
      <c r="H125" s="65" t="s">
        <v>532</v>
      </c>
      <c r="I125" s="65">
        <v>7904138</v>
      </c>
      <c r="J125" s="65">
        <v>5979376</v>
      </c>
      <c r="K125" s="65">
        <v>246756</v>
      </c>
      <c r="L125" s="65">
        <v>24231935</v>
      </c>
      <c r="M125" s="65">
        <v>9</v>
      </c>
      <c r="N125" s="65">
        <v>48</v>
      </c>
      <c r="O125" s="65">
        <v>4685</v>
      </c>
      <c r="P125" s="65">
        <v>52</v>
      </c>
      <c r="Q125" s="65">
        <v>4694</v>
      </c>
      <c r="R125" s="28">
        <v>8.6999999999999993</v>
      </c>
      <c r="S125" s="28">
        <v>9.92</v>
      </c>
      <c r="T125" s="28">
        <v>-4.8600000000000003</v>
      </c>
    </row>
    <row r="126" spans="1:20" s="29" customFormat="1" x14ac:dyDescent="0.25">
      <c r="A126" s="28" t="s">
        <v>90</v>
      </c>
      <c r="B126" s="28">
        <v>10864</v>
      </c>
      <c r="C126" s="28" t="s">
        <v>91</v>
      </c>
      <c r="D126" s="28" t="s">
        <v>22</v>
      </c>
      <c r="E126" s="64">
        <v>0</v>
      </c>
      <c r="F126" s="65">
        <v>5000000</v>
      </c>
      <c r="G126" s="66">
        <v>132.13333333333333</v>
      </c>
      <c r="H126" s="65" t="s">
        <v>532</v>
      </c>
      <c r="I126" s="65">
        <v>917848</v>
      </c>
      <c r="J126" s="65">
        <v>552121</v>
      </c>
      <c r="K126" s="65">
        <v>961225</v>
      </c>
      <c r="L126" s="65">
        <v>574392</v>
      </c>
      <c r="M126" s="65">
        <v>4</v>
      </c>
      <c r="N126" s="65">
        <v>13</v>
      </c>
      <c r="O126" s="65">
        <v>263</v>
      </c>
      <c r="P126" s="65">
        <v>87</v>
      </c>
      <c r="Q126" s="65">
        <v>267</v>
      </c>
      <c r="R126" s="28">
        <v>5.7</v>
      </c>
      <c r="S126" s="28">
        <v>6.19</v>
      </c>
      <c r="T126" s="28">
        <v>-6.14</v>
      </c>
    </row>
    <row r="127" spans="1:20" s="29" customFormat="1" x14ac:dyDescent="0.25">
      <c r="A127" s="28" t="s">
        <v>92</v>
      </c>
      <c r="B127" s="28">
        <v>10869</v>
      </c>
      <c r="C127" s="28" t="s">
        <v>93</v>
      </c>
      <c r="D127" s="28" t="s">
        <v>22</v>
      </c>
      <c r="E127" s="64">
        <v>0</v>
      </c>
      <c r="F127" s="65">
        <v>500000</v>
      </c>
      <c r="G127" s="66">
        <v>131.13333333333333</v>
      </c>
      <c r="H127" s="65" t="s">
        <v>532</v>
      </c>
      <c r="I127" s="65">
        <v>1026617</v>
      </c>
      <c r="J127" s="65">
        <v>591642</v>
      </c>
      <c r="K127" s="65">
        <v>30477</v>
      </c>
      <c r="L127" s="65">
        <v>19412735</v>
      </c>
      <c r="M127" s="65">
        <v>6</v>
      </c>
      <c r="N127" s="65">
        <v>71</v>
      </c>
      <c r="O127" s="65">
        <v>402</v>
      </c>
      <c r="P127" s="65">
        <v>29</v>
      </c>
      <c r="Q127" s="65">
        <v>408</v>
      </c>
      <c r="R127" s="28">
        <v>8.56</v>
      </c>
      <c r="S127" s="28">
        <v>5.38</v>
      </c>
      <c r="T127" s="28">
        <v>-22.07</v>
      </c>
    </row>
    <row r="128" spans="1:20" s="29" customFormat="1" x14ac:dyDescent="0.25">
      <c r="A128" s="28" t="s">
        <v>94</v>
      </c>
      <c r="B128" s="28">
        <v>10872</v>
      </c>
      <c r="C128" s="28" t="s">
        <v>95</v>
      </c>
      <c r="D128" s="28" t="s">
        <v>22</v>
      </c>
      <c r="E128" s="64">
        <v>0</v>
      </c>
      <c r="F128" s="65">
        <v>50000000</v>
      </c>
      <c r="G128" s="66">
        <v>130.86666666666667</v>
      </c>
      <c r="H128" s="65" t="s">
        <v>532</v>
      </c>
      <c r="I128" s="65">
        <v>2516244</v>
      </c>
      <c r="J128" s="65">
        <v>1837910</v>
      </c>
      <c r="K128" s="65">
        <v>77797</v>
      </c>
      <c r="L128" s="65">
        <v>23624435</v>
      </c>
      <c r="M128" s="65">
        <v>7</v>
      </c>
      <c r="N128" s="65">
        <v>39</v>
      </c>
      <c r="O128" s="65">
        <v>2423</v>
      </c>
      <c r="P128" s="65">
        <v>61</v>
      </c>
      <c r="Q128" s="65">
        <v>2430</v>
      </c>
      <c r="R128" s="28">
        <v>6.54</v>
      </c>
      <c r="S128" s="28">
        <v>6.3</v>
      </c>
      <c r="T128" s="28">
        <v>1.52</v>
      </c>
    </row>
    <row r="129" spans="1:20" s="29" customFormat="1" x14ac:dyDescent="0.25">
      <c r="A129" s="28" t="s">
        <v>104</v>
      </c>
      <c r="B129" s="28">
        <v>10896</v>
      </c>
      <c r="C129" s="28" t="s">
        <v>105</v>
      </c>
      <c r="D129" s="28" t="s">
        <v>22</v>
      </c>
      <c r="E129" s="64">
        <v>0</v>
      </c>
      <c r="F129" s="65">
        <v>1000000</v>
      </c>
      <c r="G129" s="66">
        <v>129.03333333333333</v>
      </c>
      <c r="H129" s="65" t="s">
        <v>532</v>
      </c>
      <c r="I129" s="65">
        <v>3237570</v>
      </c>
      <c r="J129" s="65">
        <v>2576358</v>
      </c>
      <c r="K129" s="65">
        <v>527721</v>
      </c>
      <c r="L129" s="65">
        <v>4882046</v>
      </c>
      <c r="M129" s="65">
        <v>11</v>
      </c>
      <c r="N129" s="65">
        <v>76</v>
      </c>
      <c r="O129" s="65">
        <v>777</v>
      </c>
      <c r="P129" s="65">
        <v>24</v>
      </c>
      <c r="Q129" s="65">
        <v>788</v>
      </c>
      <c r="R129" s="28">
        <v>7.97</v>
      </c>
      <c r="S129" s="28">
        <v>5.0199999999999996</v>
      </c>
      <c r="T129" s="28">
        <v>-2.36</v>
      </c>
    </row>
    <row r="130" spans="1:20" s="29" customFormat="1" x14ac:dyDescent="0.25">
      <c r="A130" s="28" t="s">
        <v>126</v>
      </c>
      <c r="B130" s="28">
        <v>11055</v>
      </c>
      <c r="C130" s="28" t="s">
        <v>127</v>
      </c>
      <c r="D130" s="28" t="s">
        <v>22</v>
      </c>
      <c r="E130" s="64">
        <v>0</v>
      </c>
      <c r="F130" s="65">
        <v>20000000</v>
      </c>
      <c r="G130" s="66">
        <v>119.63333333333334</v>
      </c>
      <c r="H130" s="65" t="s">
        <v>532</v>
      </c>
      <c r="I130" s="65">
        <v>3428095</v>
      </c>
      <c r="J130" s="65">
        <v>2122371</v>
      </c>
      <c r="K130" s="65">
        <v>4882402</v>
      </c>
      <c r="L130" s="65">
        <v>434698</v>
      </c>
      <c r="M130" s="65">
        <v>9</v>
      </c>
      <c r="N130" s="65">
        <v>42</v>
      </c>
      <c r="O130" s="65">
        <v>1484</v>
      </c>
      <c r="P130" s="65">
        <v>58</v>
      </c>
      <c r="Q130" s="65">
        <v>1493</v>
      </c>
      <c r="R130" s="28">
        <v>9.59</v>
      </c>
      <c r="S130" s="28">
        <v>2.63</v>
      </c>
      <c r="T130" s="28">
        <v>-13.23</v>
      </c>
    </row>
    <row r="131" spans="1:20" s="29" customFormat="1" x14ac:dyDescent="0.25">
      <c r="A131" s="28" t="s">
        <v>130</v>
      </c>
      <c r="B131" s="28">
        <v>11087</v>
      </c>
      <c r="C131" s="28" t="s">
        <v>131</v>
      </c>
      <c r="D131" s="28" t="s">
        <v>22</v>
      </c>
      <c r="E131" s="64">
        <v>0</v>
      </c>
      <c r="F131" s="65">
        <v>50000000</v>
      </c>
      <c r="G131" s="66">
        <v>116.2</v>
      </c>
      <c r="H131" s="65" t="s">
        <v>532</v>
      </c>
      <c r="I131" s="65">
        <v>935339</v>
      </c>
      <c r="J131" s="65">
        <v>1498494</v>
      </c>
      <c r="K131" s="65">
        <v>1734240</v>
      </c>
      <c r="L131" s="65">
        <v>864064</v>
      </c>
      <c r="M131" s="65">
        <v>7</v>
      </c>
      <c r="N131" s="65">
        <v>21</v>
      </c>
      <c r="O131" s="65">
        <v>1295</v>
      </c>
      <c r="P131" s="65">
        <v>79</v>
      </c>
      <c r="Q131" s="65">
        <v>1302</v>
      </c>
      <c r="R131" s="28">
        <v>7.31</v>
      </c>
      <c r="S131" s="28">
        <v>1.96</v>
      </c>
      <c r="T131" s="28">
        <v>7.94</v>
      </c>
    </row>
    <row r="132" spans="1:20" s="29" customFormat="1" x14ac:dyDescent="0.25">
      <c r="A132" s="28" t="s">
        <v>137</v>
      </c>
      <c r="B132" s="28">
        <v>11095</v>
      </c>
      <c r="C132" s="28" t="s">
        <v>138</v>
      </c>
      <c r="D132" s="28" t="s">
        <v>22</v>
      </c>
      <c r="E132" s="64">
        <v>0</v>
      </c>
      <c r="F132" s="65">
        <v>10000000</v>
      </c>
      <c r="G132" s="66">
        <v>115</v>
      </c>
      <c r="H132" s="65" t="s">
        <v>532</v>
      </c>
      <c r="I132" s="65">
        <v>2200678</v>
      </c>
      <c r="J132" s="65">
        <v>2115908</v>
      </c>
      <c r="K132" s="65">
        <v>3943984</v>
      </c>
      <c r="L132" s="65">
        <v>536489</v>
      </c>
      <c r="M132" s="65">
        <v>12</v>
      </c>
      <c r="N132" s="65">
        <v>69</v>
      </c>
      <c r="O132" s="65">
        <v>1960</v>
      </c>
      <c r="P132" s="65">
        <v>31</v>
      </c>
      <c r="Q132" s="65">
        <v>1972</v>
      </c>
      <c r="R132" s="28">
        <v>6.81</v>
      </c>
      <c r="S132" s="28">
        <v>0.56000000000000005</v>
      </c>
      <c r="T132" s="28">
        <v>3.64</v>
      </c>
    </row>
    <row r="133" spans="1:20" s="29" customFormat="1" x14ac:dyDescent="0.25">
      <c r="A133" s="28" t="s">
        <v>141</v>
      </c>
      <c r="B133" s="28">
        <v>11099</v>
      </c>
      <c r="C133" s="28" t="s">
        <v>142</v>
      </c>
      <c r="D133" s="28" t="s">
        <v>22</v>
      </c>
      <c r="E133" s="64">
        <v>0</v>
      </c>
      <c r="F133" s="65">
        <v>5000000</v>
      </c>
      <c r="G133" s="66">
        <v>114.56666666666666</v>
      </c>
      <c r="H133" s="65" t="s">
        <v>532</v>
      </c>
      <c r="I133" s="65">
        <v>11328554</v>
      </c>
      <c r="J133" s="65">
        <v>6957513</v>
      </c>
      <c r="K133" s="65">
        <v>1667623</v>
      </c>
      <c r="L133" s="65">
        <v>4172113</v>
      </c>
      <c r="M133" s="65">
        <v>7</v>
      </c>
      <c r="N133" s="65">
        <v>33</v>
      </c>
      <c r="O133" s="65">
        <v>8927</v>
      </c>
      <c r="P133" s="65">
        <v>67</v>
      </c>
      <c r="Q133" s="65">
        <v>8934</v>
      </c>
      <c r="R133" s="28">
        <v>5.5</v>
      </c>
      <c r="S133" s="28">
        <v>1.56</v>
      </c>
      <c r="T133" s="28">
        <v>-8.17</v>
      </c>
    </row>
    <row r="134" spans="1:20" s="29" customFormat="1" x14ac:dyDescent="0.25">
      <c r="A134" s="28" t="s">
        <v>145</v>
      </c>
      <c r="B134" s="28">
        <v>11132</v>
      </c>
      <c r="C134" s="28" t="s">
        <v>146</v>
      </c>
      <c r="D134" s="28" t="s">
        <v>22</v>
      </c>
      <c r="E134" s="64">
        <v>0</v>
      </c>
      <c r="F134" s="65">
        <v>1000000000</v>
      </c>
      <c r="G134" s="66">
        <v>110.2</v>
      </c>
      <c r="H134" s="65" t="s">
        <v>532</v>
      </c>
      <c r="I134" s="65">
        <v>19795222</v>
      </c>
      <c r="J134" s="65">
        <v>17835230</v>
      </c>
      <c r="K134" s="65">
        <v>81506813</v>
      </c>
      <c r="L134" s="65">
        <v>218819</v>
      </c>
      <c r="M134" s="65">
        <v>19</v>
      </c>
      <c r="N134" s="65">
        <v>57</v>
      </c>
      <c r="O134" s="65">
        <v>9675</v>
      </c>
      <c r="P134" s="65">
        <v>43</v>
      </c>
      <c r="Q134" s="65">
        <v>9694</v>
      </c>
      <c r="R134" s="28">
        <v>6.64</v>
      </c>
      <c r="S134" s="28">
        <v>1.52</v>
      </c>
      <c r="T134" s="28">
        <v>5.35</v>
      </c>
    </row>
    <row r="135" spans="1:20" s="29" customFormat="1" x14ac:dyDescent="0.25">
      <c r="A135" s="28" t="s">
        <v>147</v>
      </c>
      <c r="B135" s="28">
        <v>11141</v>
      </c>
      <c r="C135" s="28" t="s">
        <v>148</v>
      </c>
      <c r="D135" s="28" t="s">
        <v>22</v>
      </c>
      <c r="E135" s="64">
        <v>0</v>
      </c>
      <c r="F135" s="65">
        <v>100000</v>
      </c>
      <c r="G135" s="66">
        <v>109.83333333333333</v>
      </c>
      <c r="H135" s="65" t="s">
        <v>532</v>
      </c>
      <c r="I135" s="65">
        <v>715353</v>
      </c>
      <c r="J135" s="65">
        <v>569420</v>
      </c>
      <c r="K135" s="65">
        <v>24904</v>
      </c>
      <c r="L135" s="65">
        <v>22864606</v>
      </c>
      <c r="M135" s="65">
        <v>5</v>
      </c>
      <c r="N135" s="65">
        <v>63</v>
      </c>
      <c r="O135" s="65">
        <v>315</v>
      </c>
      <c r="P135" s="65">
        <v>37</v>
      </c>
      <c r="Q135" s="65">
        <v>320</v>
      </c>
      <c r="R135" s="28">
        <v>9.81</v>
      </c>
      <c r="S135" s="28">
        <v>8</v>
      </c>
      <c r="T135" s="28">
        <v>-1.71</v>
      </c>
    </row>
    <row r="136" spans="1:20" s="29" customFormat="1" x14ac:dyDescent="0.25">
      <c r="A136" s="28" t="s">
        <v>155</v>
      </c>
      <c r="B136" s="28">
        <v>11149</v>
      </c>
      <c r="C136" s="28" t="s">
        <v>156</v>
      </c>
      <c r="D136" s="28" t="s">
        <v>22</v>
      </c>
      <c r="E136" s="64">
        <v>0</v>
      </c>
      <c r="F136" s="65">
        <v>200000</v>
      </c>
      <c r="G136" s="66">
        <v>106.86666666666666</v>
      </c>
      <c r="H136" s="65" t="s">
        <v>532</v>
      </c>
      <c r="I136" s="65">
        <v>1380682</v>
      </c>
      <c r="J136" s="65">
        <v>1363176</v>
      </c>
      <c r="K136" s="65">
        <v>83284</v>
      </c>
      <c r="L136" s="65">
        <v>16367800</v>
      </c>
      <c r="M136" s="65">
        <v>12</v>
      </c>
      <c r="N136" s="65">
        <v>79</v>
      </c>
      <c r="O136" s="65">
        <v>601</v>
      </c>
      <c r="P136" s="65">
        <v>21</v>
      </c>
      <c r="Q136" s="65">
        <v>613</v>
      </c>
      <c r="R136" s="28">
        <v>7.55</v>
      </c>
      <c r="S136" s="28">
        <v>3.58</v>
      </c>
      <c r="T136" s="28">
        <v>0.4</v>
      </c>
    </row>
    <row r="137" spans="1:20" s="29" customFormat="1" x14ac:dyDescent="0.25">
      <c r="A137" s="28" t="s">
        <v>161</v>
      </c>
      <c r="B137" s="28">
        <v>11173</v>
      </c>
      <c r="C137" s="28" t="s">
        <v>162</v>
      </c>
      <c r="D137" s="28" t="s">
        <v>22</v>
      </c>
      <c r="E137" s="64">
        <v>0</v>
      </c>
      <c r="F137" s="65">
        <v>200000</v>
      </c>
      <c r="G137" s="66">
        <v>105.66666666666667</v>
      </c>
      <c r="H137" s="65" t="s">
        <v>532</v>
      </c>
      <c r="I137" s="65">
        <v>1084138</v>
      </c>
      <c r="J137" s="65">
        <v>1096869</v>
      </c>
      <c r="K137" s="65">
        <v>64955</v>
      </c>
      <c r="L137" s="65">
        <v>16886592</v>
      </c>
      <c r="M137" s="65">
        <v>9</v>
      </c>
      <c r="N137" s="65">
        <v>96</v>
      </c>
      <c r="O137" s="65">
        <v>108</v>
      </c>
      <c r="P137" s="65">
        <v>4</v>
      </c>
      <c r="Q137" s="65">
        <v>117</v>
      </c>
      <c r="R137" s="28">
        <v>2.61</v>
      </c>
      <c r="S137" s="28">
        <v>-6.91</v>
      </c>
      <c r="T137" s="28">
        <v>-1.37</v>
      </c>
    </row>
    <row r="138" spans="1:20" s="29" customFormat="1" x14ac:dyDescent="0.25">
      <c r="A138" s="28" t="s">
        <v>169</v>
      </c>
      <c r="B138" s="28">
        <v>11182</v>
      </c>
      <c r="C138" s="28" t="s">
        <v>170</v>
      </c>
      <c r="D138" s="28" t="s">
        <v>22</v>
      </c>
      <c r="E138" s="64">
        <v>0</v>
      </c>
      <c r="F138" s="65">
        <v>75000000</v>
      </c>
      <c r="G138" s="65">
        <v>102.5</v>
      </c>
      <c r="H138" s="65" t="s">
        <v>532</v>
      </c>
      <c r="I138" s="65">
        <v>5818350</v>
      </c>
      <c r="J138" s="65">
        <v>4312380</v>
      </c>
      <c r="K138" s="65">
        <v>19224410</v>
      </c>
      <c r="L138" s="65">
        <v>224317</v>
      </c>
      <c r="M138" s="65">
        <v>12</v>
      </c>
      <c r="N138" s="65">
        <v>53</v>
      </c>
      <c r="O138" s="65">
        <v>1547</v>
      </c>
      <c r="P138" s="65">
        <v>47</v>
      </c>
      <c r="Q138" s="65">
        <v>1559</v>
      </c>
      <c r="R138" s="28">
        <v>7.26</v>
      </c>
      <c r="S138" s="28">
        <v>-3.21</v>
      </c>
      <c r="T138" s="28">
        <v>-5.71</v>
      </c>
    </row>
    <row r="139" spans="1:20" s="29" customFormat="1" x14ac:dyDescent="0.25">
      <c r="A139" s="28" t="s">
        <v>172</v>
      </c>
      <c r="B139" s="28">
        <v>11186</v>
      </c>
      <c r="C139" s="28" t="s">
        <v>173</v>
      </c>
      <c r="D139" s="28" t="s">
        <v>22</v>
      </c>
      <c r="E139" s="64">
        <v>0</v>
      </c>
      <c r="F139" s="65">
        <v>100000</v>
      </c>
      <c r="G139" s="65">
        <v>102.46666666666667</v>
      </c>
      <c r="H139" s="65" t="s">
        <v>532</v>
      </c>
      <c r="I139" s="65">
        <v>965769</v>
      </c>
      <c r="J139" s="65">
        <v>898688</v>
      </c>
      <c r="K139" s="65">
        <v>47293</v>
      </c>
      <c r="L139" s="65">
        <v>19002558</v>
      </c>
      <c r="M139" s="65">
        <v>3</v>
      </c>
      <c r="N139" s="65">
        <v>25</v>
      </c>
      <c r="O139" s="65">
        <v>44</v>
      </c>
      <c r="P139" s="65">
        <v>75</v>
      </c>
      <c r="Q139" s="65">
        <v>47</v>
      </c>
      <c r="R139" s="28">
        <v>3.53</v>
      </c>
      <c r="S139" s="28">
        <v>-0.37</v>
      </c>
      <c r="T139" s="28">
        <v>-2.38</v>
      </c>
    </row>
    <row r="140" spans="1:20" s="29" customFormat="1" x14ac:dyDescent="0.25">
      <c r="A140" s="28" t="s">
        <v>185</v>
      </c>
      <c r="B140" s="28">
        <v>11220</v>
      </c>
      <c r="C140" s="28" t="s">
        <v>186</v>
      </c>
      <c r="D140" s="28" t="s">
        <v>22</v>
      </c>
      <c r="E140" s="64">
        <v>0</v>
      </c>
      <c r="F140" s="65">
        <v>15000000</v>
      </c>
      <c r="G140" s="65">
        <v>99.166666666666671</v>
      </c>
      <c r="H140" s="65" t="s">
        <v>532</v>
      </c>
      <c r="I140" s="65">
        <v>882301</v>
      </c>
      <c r="J140" s="65">
        <v>611948</v>
      </c>
      <c r="K140" s="65">
        <v>6879010</v>
      </c>
      <c r="L140" s="65">
        <v>88958</v>
      </c>
      <c r="M140" s="65">
        <v>4</v>
      </c>
      <c r="N140" s="65">
        <v>11</v>
      </c>
      <c r="O140" s="65">
        <v>499</v>
      </c>
      <c r="P140" s="65">
        <v>89</v>
      </c>
      <c r="Q140" s="65">
        <v>503</v>
      </c>
      <c r="R140" s="28">
        <v>9.1199999999999992</v>
      </c>
      <c r="S140" s="28">
        <v>-1.42</v>
      </c>
      <c r="T140" s="28">
        <v>-14.59</v>
      </c>
    </row>
    <row r="141" spans="1:20" s="29" customFormat="1" x14ac:dyDescent="0.25">
      <c r="A141" s="28" t="s">
        <v>190</v>
      </c>
      <c r="B141" s="28">
        <v>11235</v>
      </c>
      <c r="C141" s="28" t="s">
        <v>191</v>
      </c>
      <c r="D141" s="28" t="s">
        <v>22</v>
      </c>
      <c r="E141" s="64">
        <v>0</v>
      </c>
      <c r="F141" s="65">
        <v>100000000</v>
      </c>
      <c r="G141" s="65">
        <v>98.166666666666671</v>
      </c>
      <c r="H141" s="65" t="s">
        <v>532</v>
      </c>
      <c r="I141" s="65">
        <v>5335679</v>
      </c>
      <c r="J141" s="65">
        <v>3015730</v>
      </c>
      <c r="K141" s="65">
        <v>327476</v>
      </c>
      <c r="L141" s="65">
        <v>9209011</v>
      </c>
      <c r="M141" s="65">
        <v>9</v>
      </c>
      <c r="N141" s="65">
        <v>48</v>
      </c>
      <c r="O141" s="65">
        <v>2426</v>
      </c>
      <c r="P141" s="65">
        <v>52</v>
      </c>
      <c r="Q141" s="65">
        <v>2435</v>
      </c>
      <c r="R141" s="28">
        <v>6.92</v>
      </c>
      <c r="S141" s="28">
        <v>4.3499999999999996</v>
      </c>
      <c r="T141" s="28">
        <v>-18.27</v>
      </c>
    </row>
    <row r="142" spans="1:20" s="29" customFormat="1" x14ac:dyDescent="0.25">
      <c r="A142" s="28" t="s">
        <v>192</v>
      </c>
      <c r="B142" s="28">
        <v>11234</v>
      </c>
      <c r="C142" s="28" t="s">
        <v>193</v>
      </c>
      <c r="D142" s="28" t="s">
        <v>22</v>
      </c>
      <c r="E142" s="64">
        <v>0</v>
      </c>
      <c r="F142" s="65">
        <v>4000000</v>
      </c>
      <c r="G142" s="65">
        <v>98.033333333333331</v>
      </c>
      <c r="H142" s="65" t="s">
        <v>532</v>
      </c>
      <c r="I142" s="65">
        <v>15370975</v>
      </c>
      <c r="J142" s="65">
        <v>14828042</v>
      </c>
      <c r="K142" s="65">
        <v>766768</v>
      </c>
      <c r="L142" s="65">
        <v>19338368</v>
      </c>
      <c r="M142" s="65">
        <v>11</v>
      </c>
      <c r="N142" s="65">
        <v>10</v>
      </c>
      <c r="O142" s="65">
        <v>448</v>
      </c>
      <c r="P142" s="65">
        <v>90</v>
      </c>
      <c r="Q142" s="65">
        <v>459</v>
      </c>
      <c r="R142" s="28">
        <v>7.36</v>
      </c>
      <c r="S142" s="28">
        <v>2.33</v>
      </c>
      <c r="T142" s="28">
        <v>-0.16</v>
      </c>
    </row>
    <row r="143" spans="1:20" s="29" customFormat="1" x14ac:dyDescent="0.25">
      <c r="A143" s="28" t="s">
        <v>194</v>
      </c>
      <c r="B143" s="28">
        <v>11223</v>
      </c>
      <c r="C143" s="28" t="s">
        <v>195</v>
      </c>
      <c r="D143" s="28" t="s">
        <v>22</v>
      </c>
      <c r="E143" s="64">
        <v>0</v>
      </c>
      <c r="F143" s="65">
        <v>10000000</v>
      </c>
      <c r="G143" s="65">
        <v>97.5</v>
      </c>
      <c r="H143" s="65" t="s">
        <v>532</v>
      </c>
      <c r="I143" s="65">
        <v>5957457</v>
      </c>
      <c r="J143" s="65">
        <v>3060557</v>
      </c>
      <c r="K143" s="65">
        <v>1162709</v>
      </c>
      <c r="L143" s="65">
        <v>2632264</v>
      </c>
      <c r="M143" s="65">
        <v>12</v>
      </c>
      <c r="N143" s="65">
        <v>27</v>
      </c>
      <c r="O143" s="65">
        <v>3514</v>
      </c>
      <c r="P143" s="65">
        <v>73</v>
      </c>
      <c r="Q143" s="65">
        <v>3526</v>
      </c>
      <c r="R143" s="28">
        <v>9.94</v>
      </c>
      <c r="S143" s="28">
        <v>5.15</v>
      </c>
      <c r="T143" s="28">
        <v>-7.17</v>
      </c>
    </row>
    <row r="144" spans="1:20" s="29" customFormat="1" x14ac:dyDescent="0.25">
      <c r="A144" s="28" t="s">
        <v>201</v>
      </c>
      <c r="B144" s="28">
        <v>11268</v>
      </c>
      <c r="C144" s="28" t="s">
        <v>202</v>
      </c>
      <c r="D144" s="28" t="s">
        <v>22</v>
      </c>
      <c r="E144" s="64">
        <v>0</v>
      </c>
      <c r="F144" s="65">
        <v>2000000</v>
      </c>
      <c r="G144" s="65">
        <v>92.833333333333329</v>
      </c>
      <c r="H144" s="65" t="s">
        <v>532</v>
      </c>
      <c r="I144" s="65">
        <v>2135718</v>
      </c>
      <c r="J144" s="65">
        <v>1786354</v>
      </c>
      <c r="K144" s="65">
        <v>1204946</v>
      </c>
      <c r="L144" s="65">
        <v>1482517</v>
      </c>
      <c r="M144" s="65">
        <v>7</v>
      </c>
      <c r="N144" s="65">
        <v>81</v>
      </c>
      <c r="O144" s="65">
        <v>263</v>
      </c>
      <c r="P144" s="65">
        <v>19</v>
      </c>
      <c r="Q144" s="65">
        <v>270</v>
      </c>
      <c r="R144" s="28">
        <v>8.33</v>
      </c>
      <c r="S144" s="28">
        <v>5.72</v>
      </c>
      <c r="T144" s="28">
        <v>-0.48</v>
      </c>
    </row>
    <row r="145" spans="1:20" s="29" customFormat="1" x14ac:dyDescent="0.25">
      <c r="A145" s="28" t="s">
        <v>203</v>
      </c>
      <c r="B145" s="28">
        <v>11273</v>
      </c>
      <c r="C145" s="28" t="s">
        <v>204</v>
      </c>
      <c r="D145" s="28" t="s">
        <v>22</v>
      </c>
      <c r="E145" s="64">
        <v>0</v>
      </c>
      <c r="F145" s="65">
        <v>1000000</v>
      </c>
      <c r="G145" s="65">
        <v>92.433333333333337</v>
      </c>
      <c r="H145" s="65" t="s">
        <v>532</v>
      </c>
      <c r="I145" s="65">
        <v>5600698</v>
      </c>
      <c r="J145" s="65">
        <v>5880341</v>
      </c>
      <c r="K145" s="65">
        <v>420524</v>
      </c>
      <c r="L145" s="65">
        <v>13983366</v>
      </c>
      <c r="M145" s="65">
        <v>12</v>
      </c>
      <c r="N145" s="65">
        <v>72</v>
      </c>
      <c r="O145" s="65">
        <v>2065</v>
      </c>
      <c r="P145" s="65">
        <v>28</v>
      </c>
      <c r="Q145" s="65">
        <v>2077</v>
      </c>
      <c r="R145" s="28">
        <v>10.1</v>
      </c>
      <c r="S145" s="28">
        <v>4.3</v>
      </c>
      <c r="T145" s="28">
        <v>13.03</v>
      </c>
    </row>
    <row r="146" spans="1:20" s="29" customFormat="1" x14ac:dyDescent="0.25">
      <c r="A146" s="28" t="s">
        <v>209</v>
      </c>
      <c r="B146" s="28">
        <v>11280</v>
      </c>
      <c r="C146" s="28" t="s">
        <v>210</v>
      </c>
      <c r="D146" s="28" t="s">
        <v>22</v>
      </c>
      <c r="E146" s="64">
        <v>12</v>
      </c>
      <c r="F146" s="65">
        <v>50000000</v>
      </c>
      <c r="G146" s="65">
        <v>91.666666666666671</v>
      </c>
      <c r="H146" s="65" t="s">
        <v>532</v>
      </c>
      <c r="I146" s="65">
        <v>2040413</v>
      </c>
      <c r="J146" s="65">
        <v>1693328</v>
      </c>
      <c r="K146" s="65">
        <v>18936230</v>
      </c>
      <c r="L146" s="65">
        <v>89422</v>
      </c>
      <c r="M146" s="65">
        <v>7</v>
      </c>
      <c r="N146" s="65">
        <v>100</v>
      </c>
      <c r="O146" s="65">
        <v>1470</v>
      </c>
      <c r="P146" s="65">
        <v>0</v>
      </c>
      <c r="Q146" s="65">
        <v>1477</v>
      </c>
      <c r="R146" s="28">
        <v>6.88</v>
      </c>
      <c r="S146" s="28">
        <v>6.06</v>
      </c>
      <c r="T146" s="28">
        <v>5.23</v>
      </c>
    </row>
    <row r="147" spans="1:20" s="29" customFormat="1" x14ac:dyDescent="0.25">
      <c r="A147" s="28" t="s">
        <v>219</v>
      </c>
      <c r="B147" s="28">
        <v>11285</v>
      </c>
      <c r="C147" s="28" t="s">
        <v>220</v>
      </c>
      <c r="D147" s="28" t="s">
        <v>22</v>
      </c>
      <c r="E147" s="64">
        <v>0</v>
      </c>
      <c r="F147" s="65">
        <v>15000000</v>
      </c>
      <c r="G147" s="65">
        <v>90.5</v>
      </c>
      <c r="H147" s="65" t="s">
        <v>532</v>
      </c>
      <c r="I147" s="65">
        <v>15506858</v>
      </c>
      <c r="J147" s="65">
        <v>13991946</v>
      </c>
      <c r="K147" s="65">
        <v>7245402</v>
      </c>
      <c r="L147" s="65">
        <v>1931148</v>
      </c>
      <c r="M147" s="65">
        <v>18</v>
      </c>
      <c r="N147" s="65">
        <v>64</v>
      </c>
      <c r="O147" s="65">
        <v>7893</v>
      </c>
      <c r="P147" s="65">
        <v>36</v>
      </c>
      <c r="Q147" s="65">
        <v>7911</v>
      </c>
      <c r="R147" s="28">
        <v>6.77</v>
      </c>
      <c r="S147" s="28">
        <v>7.35</v>
      </c>
      <c r="T147" s="28">
        <v>3.26</v>
      </c>
    </row>
    <row r="148" spans="1:20" s="29" customFormat="1" x14ac:dyDescent="0.25">
      <c r="A148" s="28" t="s">
        <v>223</v>
      </c>
      <c r="B148" s="28">
        <v>11297</v>
      </c>
      <c r="C148" s="28" t="s">
        <v>224</v>
      </c>
      <c r="D148" s="28" t="s">
        <v>22</v>
      </c>
      <c r="E148" s="64">
        <v>0</v>
      </c>
      <c r="F148" s="65">
        <v>2000000</v>
      </c>
      <c r="G148" s="65">
        <v>88.933333333333337</v>
      </c>
      <c r="H148" s="65" t="s">
        <v>532</v>
      </c>
      <c r="I148" s="65">
        <v>4593908</v>
      </c>
      <c r="J148" s="65">
        <v>3892106</v>
      </c>
      <c r="K148" s="65">
        <v>191063</v>
      </c>
      <c r="L148" s="65">
        <v>20370800</v>
      </c>
      <c r="M148" s="65">
        <v>4</v>
      </c>
      <c r="N148" s="65">
        <v>32</v>
      </c>
      <c r="O148" s="65">
        <v>1352</v>
      </c>
      <c r="P148" s="65">
        <v>68</v>
      </c>
      <c r="Q148" s="65">
        <v>1356</v>
      </c>
      <c r="R148" s="28">
        <v>8.6</v>
      </c>
      <c r="S148" s="28">
        <v>1.62</v>
      </c>
      <c r="T148" s="28">
        <v>8.48</v>
      </c>
    </row>
    <row r="149" spans="1:20" s="29" customFormat="1" x14ac:dyDescent="0.25">
      <c r="A149" s="28" t="s">
        <v>237</v>
      </c>
      <c r="B149" s="28">
        <v>11314</v>
      </c>
      <c r="C149" s="28" t="s">
        <v>238</v>
      </c>
      <c r="D149" s="28" t="s">
        <v>22</v>
      </c>
      <c r="E149" s="64">
        <v>0</v>
      </c>
      <c r="F149" s="65">
        <v>200000</v>
      </c>
      <c r="G149" s="65">
        <v>85.36666666666666</v>
      </c>
      <c r="H149" s="65" t="s">
        <v>532</v>
      </c>
      <c r="I149" s="65">
        <v>172502</v>
      </c>
      <c r="J149" s="65">
        <v>118268</v>
      </c>
      <c r="K149" s="65">
        <v>5465</v>
      </c>
      <c r="L149" s="65">
        <v>21640970</v>
      </c>
      <c r="M149" s="65">
        <v>4</v>
      </c>
      <c r="N149" s="65">
        <v>51</v>
      </c>
      <c r="O149" s="65">
        <v>6</v>
      </c>
      <c r="P149" s="65">
        <v>49</v>
      </c>
      <c r="Q149" s="65">
        <v>10</v>
      </c>
      <c r="R149" s="28">
        <v>8.4</v>
      </c>
      <c r="S149" s="28">
        <v>-0.71</v>
      </c>
      <c r="T149" s="28">
        <v>8.1999999999999993</v>
      </c>
    </row>
    <row r="150" spans="1:20" s="29" customFormat="1" x14ac:dyDescent="0.25">
      <c r="A150" s="28" t="s">
        <v>241</v>
      </c>
      <c r="B150" s="28">
        <v>11309</v>
      </c>
      <c r="C150" s="28" t="s">
        <v>240</v>
      </c>
      <c r="D150" s="28" t="s">
        <v>22</v>
      </c>
      <c r="E150" s="64">
        <v>0</v>
      </c>
      <c r="F150" s="65">
        <v>100000000</v>
      </c>
      <c r="G150" s="65">
        <v>84.7</v>
      </c>
      <c r="H150" s="65" t="s">
        <v>532</v>
      </c>
      <c r="I150" s="65">
        <v>2997572</v>
      </c>
      <c r="J150" s="65">
        <v>2085529</v>
      </c>
      <c r="K150" s="65">
        <v>19952885</v>
      </c>
      <c r="L150" s="65">
        <v>104523</v>
      </c>
      <c r="M150" s="65">
        <v>6</v>
      </c>
      <c r="N150" s="65">
        <v>32</v>
      </c>
      <c r="O150" s="65">
        <v>1098</v>
      </c>
      <c r="P150" s="65">
        <v>68</v>
      </c>
      <c r="Q150" s="65">
        <v>1104</v>
      </c>
      <c r="R150" s="28">
        <v>7.13</v>
      </c>
      <c r="S150" s="28">
        <v>3.71</v>
      </c>
      <c r="T150" s="28">
        <v>-2.67</v>
      </c>
    </row>
    <row r="151" spans="1:20" s="29" customFormat="1" x14ac:dyDescent="0.25">
      <c r="A151" s="28" t="s">
        <v>251</v>
      </c>
      <c r="B151" s="28">
        <v>11334</v>
      </c>
      <c r="C151" s="28" t="s">
        <v>252</v>
      </c>
      <c r="D151" s="28" t="s">
        <v>22</v>
      </c>
      <c r="E151" s="64">
        <v>0</v>
      </c>
      <c r="F151" s="65">
        <v>200000</v>
      </c>
      <c r="G151" s="65">
        <v>82.9</v>
      </c>
      <c r="H151" s="65" t="s">
        <v>532</v>
      </c>
      <c r="I151" s="65">
        <v>1500623</v>
      </c>
      <c r="J151" s="65">
        <v>1476820</v>
      </c>
      <c r="K151" s="65">
        <v>74230</v>
      </c>
      <c r="L151" s="65">
        <v>19895190</v>
      </c>
      <c r="M151" s="65">
        <v>6</v>
      </c>
      <c r="N151" s="65">
        <v>75</v>
      </c>
      <c r="O151" s="65">
        <v>228</v>
      </c>
      <c r="P151" s="65">
        <v>25</v>
      </c>
      <c r="Q151" s="65">
        <v>234</v>
      </c>
      <c r="R151" s="28">
        <v>7.71</v>
      </c>
      <c r="S151" s="28">
        <v>3.8</v>
      </c>
      <c r="T151" s="28">
        <v>11.36</v>
      </c>
    </row>
    <row r="152" spans="1:20" s="29" customFormat="1" x14ac:dyDescent="0.25">
      <c r="A152" s="28" t="s">
        <v>277</v>
      </c>
      <c r="B152" s="28">
        <v>11384</v>
      </c>
      <c r="C152" s="28" t="s">
        <v>278</v>
      </c>
      <c r="D152" s="28" t="s">
        <v>22</v>
      </c>
      <c r="E152" s="64">
        <v>0</v>
      </c>
      <c r="F152" s="65">
        <v>20000000</v>
      </c>
      <c r="G152" s="66">
        <v>77.066666666666663</v>
      </c>
      <c r="H152" s="65" t="s">
        <v>532</v>
      </c>
      <c r="I152" s="65">
        <v>910672</v>
      </c>
      <c r="J152" s="65">
        <v>717380</v>
      </c>
      <c r="K152" s="65">
        <v>30179</v>
      </c>
      <c r="L152" s="65">
        <v>23770831</v>
      </c>
      <c r="M152" s="65">
        <v>3</v>
      </c>
      <c r="N152" s="65">
        <v>19</v>
      </c>
      <c r="O152" s="65">
        <v>830</v>
      </c>
      <c r="P152" s="65">
        <v>82</v>
      </c>
      <c r="Q152" s="65">
        <v>833</v>
      </c>
      <c r="R152" s="28">
        <v>8.84</v>
      </c>
      <c r="S152" s="28">
        <v>7.08</v>
      </c>
      <c r="T152" s="28">
        <v>3.2</v>
      </c>
    </row>
    <row r="153" spans="1:20" s="29" customFormat="1" x14ac:dyDescent="0.25">
      <c r="A153" s="28" t="s">
        <v>326</v>
      </c>
      <c r="B153" s="28">
        <v>11463</v>
      </c>
      <c r="C153" s="28" t="s">
        <v>327</v>
      </c>
      <c r="D153" s="28" t="s">
        <v>22</v>
      </c>
      <c r="E153" s="64">
        <v>0</v>
      </c>
      <c r="F153" s="65">
        <v>200000</v>
      </c>
      <c r="G153" s="66">
        <v>65.133333333333326</v>
      </c>
      <c r="H153" s="65" t="s">
        <v>532</v>
      </c>
      <c r="I153" s="65">
        <v>185649</v>
      </c>
      <c r="J153" s="65">
        <v>178427</v>
      </c>
      <c r="K153" s="65">
        <v>12525</v>
      </c>
      <c r="L153" s="65">
        <v>14245696</v>
      </c>
      <c r="M153" s="65">
        <v>3</v>
      </c>
      <c r="N153" s="65">
        <v>53</v>
      </c>
      <c r="O153" s="65">
        <v>195</v>
      </c>
      <c r="P153" s="65">
        <v>47</v>
      </c>
      <c r="Q153" s="65">
        <v>198</v>
      </c>
      <c r="R153" s="28">
        <v>10.48</v>
      </c>
      <c r="S153" s="28">
        <v>12.11</v>
      </c>
      <c r="T153" s="28">
        <v>23.86</v>
      </c>
    </row>
    <row r="154" spans="1:20" s="29" customFormat="1" x14ac:dyDescent="0.25">
      <c r="A154" s="28" t="s">
        <v>328</v>
      </c>
      <c r="B154" s="28">
        <v>11461</v>
      </c>
      <c r="C154" s="28" t="s">
        <v>329</v>
      </c>
      <c r="D154" s="28" t="s">
        <v>22</v>
      </c>
      <c r="E154" s="64">
        <v>0</v>
      </c>
      <c r="F154" s="65">
        <v>500000</v>
      </c>
      <c r="G154" s="66">
        <v>64.933333333333337</v>
      </c>
      <c r="H154" s="65" t="s">
        <v>532</v>
      </c>
      <c r="I154" s="65">
        <v>3097012</v>
      </c>
      <c r="J154" s="65">
        <v>2772217</v>
      </c>
      <c r="K154" s="65">
        <v>166908</v>
      </c>
      <c r="L154" s="65">
        <v>16609249</v>
      </c>
      <c r="M154" s="65">
        <v>14</v>
      </c>
      <c r="N154" s="65">
        <v>27</v>
      </c>
      <c r="O154" s="65">
        <v>525</v>
      </c>
      <c r="P154" s="65">
        <v>73</v>
      </c>
      <c r="Q154" s="65">
        <v>539</v>
      </c>
      <c r="R154" s="28">
        <v>7.83</v>
      </c>
      <c r="S154" s="28">
        <v>6.14</v>
      </c>
      <c r="T154" s="28">
        <v>-2.5</v>
      </c>
    </row>
    <row r="155" spans="1:20" s="29" customFormat="1" x14ac:dyDescent="0.25">
      <c r="A155" s="28" t="s">
        <v>336</v>
      </c>
      <c r="B155" s="28">
        <v>11454</v>
      </c>
      <c r="C155" s="28" t="s">
        <v>337</v>
      </c>
      <c r="D155" s="28" t="s">
        <v>22</v>
      </c>
      <c r="E155" s="64">
        <v>0</v>
      </c>
      <c r="F155" s="65">
        <v>2000000</v>
      </c>
      <c r="G155" s="66">
        <v>63.7</v>
      </c>
      <c r="H155" s="65" t="s">
        <v>532</v>
      </c>
      <c r="I155" s="65">
        <v>2135870</v>
      </c>
      <c r="J155" s="65">
        <v>2025363</v>
      </c>
      <c r="K155" s="65">
        <v>128885</v>
      </c>
      <c r="L155" s="65">
        <v>15714499</v>
      </c>
      <c r="M155" s="65">
        <v>9</v>
      </c>
      <c r="N155" s="65">
        <v>15</v>
      </c>
      <c r="O155" s="65">
        <v>1273</v>
      </c>
      <c r="P155" s="65">
        <v>85</v>
      </c>
      <c r="Q155" s="65">
        <v>1282</v>
      </c>
      <c r="R155" s="28">
        <v>8.8699999999999992</v>
      </c>
      <c r="S155" s="28">
        <v>0.94</v>
      </c>
      <c r="T155" s="28">
        <v>7.74</v>
      </c>
    </row>
    <row r="156" spans="1:20" s="29" customFormat="1" x14ac:dyDescent="0.25">
      <c r="A156" s="28" t="s">
        <v>338</v>
      </c>
      <c r="B156" s="28">
        <v>11477</v>
      </c>
      <c r="C156" s="28" t="s">
        <v>339</v>
      </c>
      <c r="D156" s="28" t="s">
        <v>22</v>
      </c>
      <c r="E156" s="64">
        <v>0</v>
      </c>
      <c r="F156" s="65">
        <v>400000</v>
      </c>
      <c r="G156" s="65">
        <v>62.3</v>
      </c>
      <c r="H156" s="65" t="s">
        <v>532</v>
      </c>
      <c r="I156" s="65">
        <v>4211669</v>
      </c>
      <c r="J156" s="65">
        <v>4136674</v>
      </c>
      <c r="K156" s="65">
        <v>145352</v>
      </c>
      <c r="L156" s="65">
        <v>28459696</v>
      </c>
      <c r="M156" s="65">
        <v>14</v>
      </c>
      <c r="N156" s="65">
        <v>17</v>
      </c>
      <c r="O156" s="65">
        <v>1719</v>
      </c>
      <c r="P156" s="65">
        <v>83</v>
      </c>
      <c r="Q156" s="65">
        <v>1733</v>
      </c>
      <c r="R156" s="28">
        <v>10.54</v>
      </c>
      <c r="S156" s="28">
        <v>1.03</v>
      </c>
      <c r="T156" s="28">
        <v>10.46</v>
      </c>
    </row>
    <row r="157" spans="1:20" s="29" customFormat="1" x14ac:dyDescent="0.25">
      <c r="A157" s="28" t="s">
        <v>422</v>
      </c>
      <c r="B157" s="28">
        <v>11706</v>
      </c>
      <c r="C157" s="28" t="s">
        <v>423</v>
      </c>
      <c r="D157" s="28" t="s">
        <v>22</v>
      </c>
      <c r="E157" s="64">
        <v>0</v>
      </c>
      <c r="F157" s="65">
        <v>5000000</v>
      </c>
      <c r="G157" s="65">
        <v>22.8</v>
      </c>
      <c r="H157" s="65" t="s">
        <v>532</v>
      </c>
      <c r="I157" s="65">
        <v>854288</v>
      </c>
      <c r="J157" s="65">
        <v>527441</v>
      </c>
      <c r="K157" s="65">
        <v>340792</v>
      </c>
      <c r="L157" s="65">
        <v>1547691</v>
      </c>
      <c r="M157" s="65">
        <v>3</v>
      </c>
      <c r="N157" s="65">
        <v>5</v>
      </c>
      <c r="O157" s="65">
        <v>1956</v>
      </c>
      <c r="P157" s="65">
        <v>95</v>
      </c>
      <c r="Q157" s="65">
        <v>1959</v>
      </c>
      <c r="R157" s="28">
        <v>10.06</v>
      </c>
      <c r="S157" s="28">
        <v>5.62</v>
      </c>
      <c r="T157" s="28">
        <v>3.76</v>
      </c>
    </row>
    <row r="158" spans="1:20" s="29" customFormat="1" x14ac:dyDescent="0.25">
      <c r="A158" s="28" t="s">
        <v>505</v>
      </c>
      <c r="B158" s="28">
        <v>11853</v>
      </c>
      <c r="C158" s="28" t="s">
        <v>506</v>
      </c>
      <c r="D158" s="28" t="s">
        <v>22</v>
      </c>
      <c r="E158" s="64">
        <v>0</v>
      </c>
      <c r="F158" s="65">
        <v>200000000</v>
      </c>
      <c r="G158" s="66">
        <v>6.7666666666666666</v>
      </c>
      <c r="H158" s="65" t="s">
        <v>532</v>
      </c>
      <c r="I158" s="65">
        <v>0</v>
      </c>
      <c r="J158" s="65">
        <v>944286</v>
      </c>
      <c r="K158" s="65">
        <v>93445808</v>
      </c>
      <c r="L158" s="65">
        <v>10105</v>
      </c>
      <c r="M158" s="65">
        <v>6</v>
      </c>
      <c r="N158" s="65">
        <v>17</v>
      </c>
      <c r="O158" s="65">
        <v>5243</v>
      </c>
      <c r="P158" s="65">
        <v>83</v>
      </c>
      <c r="Q158" s="65">
        <v>5249</v>
      </c>
      <c r="R158" s="28">
        <v>5.93</v>
      </c>
      <c r="S158" s="28">
        <v>3.49</v>
      </c>
      <c r="T158" s="28">
        <v>0</v>
      </c>
    </row>
    <row r="159" spans="1:20" s="29" customFormat="1" x14ac:dyDescent="0.25">
      <c r="A159" s="28" t="s">
        <v>171</v>
      </c>
      <c r="B159" s="28">
        <v>11183</v>
      </c>
      <c r="C159" s="28" t="s">
        <v>170</v>
      </c>
      <c r="D159" s="28" t="s">
        <v>22</v>
      </c>
      <c r="E159" s="64">
        <v>0</v>
      </c>
      <c r="F159" s="65">
        <v>3200000000</v>
      </c>
      <c r="G159" s="65">
        <v>102.5</v>
      </c>
      <c r="H159" s="65" t="s">
        <v>533</v>
      </c>
      <c r="I159" s="65">
        <v>8599199</v>
      </c>
      <c r="J159" s="65">
        <v>7603252</v>
      </c>
      <c r="K159" s="65">
        <v>584529760</v>
      </c>
      <c r="L159" s="65">
        <v>13008</v>
      </c>
      <c r="M159" s="65">
        <v>108</v>
      </c>
      <c r="N159" s="65">
        <v>96.542903812500001</v>
      </c>
      <c r="O159" s="65">
        <v>6527</v>
      </c>
      <c r="P159" s="65">
        <v>3.4570961874999999</v>
      </c>
      <c r="Q159" s="65">
        <v>6635</v>
      </c>
      <c r="R159" s="28">
        <v>9.67</v>
      </c>
      <c r="S159" s="28">
        <v>2.29</v>
      </c>
      <c r="T159" s="28">
        <v>5.78</v>
      </c>
    </row>
    <row r="160" spans="1:20" s="29" customFormat="1" x14ac:dyDescent="0.25">
      <c r="A160" s="28" t="s">
        <v>176</v>
      </c>
      <c r="B160" s="28">
        <v>11197</v>
      </c>
      <c r="C160" s="28" t="s">
        <v>177</v>
      </c>
      <c r="D160" s="28" t="s">
        <v>22</v>
      </c>
      <c r="E160" s="64">
        <v>0</v>
      </c>
      <c r="F160" s="65">
        <v>700000000</v>
      </c>
      <c r="G160" s="65">
        <v>100.76666666666667</v>
      </c>
      <c r="H160" s="65" t="s">
        <v>533</v>
      </c>
      <c r="I160" s="65">
        <v>3013947</v>
      </c>
      <c r="J160" s="65">
        <v>3332602</v>
      </c>
      <c r="K160" s="65">
        <v>33656400</v>
      </c>
      <c r="L160" s="65">
        <v>99019</v>
      </c>
      <c r="M160" s="65">
        <v>31</v>
      </c>
      <c r="N160" s="65">
        <v>99.808995428571421</v>
      </c>
      <c r="O160" s="65">
        <v>1684</v>
      </c>
      <c r="P160" s="65">
        <v>0.19100457142857144</v>
      </c>
      <c r="Q160" s="65">
        <v>1715</v>
      </c>
      <c r="R160" s="28">
        <v>10.44</v>
      </c>
      <c r="S160" s="28">
        <v>7.23</v>
      </c>
      <c r="T160" s="28">
        <v>-4.5</v>
      </c>
    </row>
    <row r="161" spans="1:20" s="29" customFormat="1" x14ac:dyDescent="0.25">
      <c r="A161" s="28" t="s">
        <v>178</v>
      </c>
      <c r="B161" s="28">
        <v>11195</v>
      </c>
      <c r="C161" s="28" t="s">
        <v>179</v>
      </c>
      <c r="D161" s="28" t="s">
        <v>22</v>
      </c>
      <c r="E161" s="64">
        <v>0</v>
      </c>
      <c r="F161" s="65">
        <v>50000000</v>
      </c>
      <c r="G161" s="65">
        <v>100.63333333333334</v>
      </c>
      <c r="H161" s="65" t="s">
        <v>533</v>
      </c>
      <c r="I161" s="65">
        <v>3302526</v>
      </c>
      <c r="J161" s="65">
        <v>2566005</v>
      </c>
      <c r="K161" s="65">
        <v>14590152</v>
      </c>
      <c r="L161" s="65">
        <v>175872</v>
      </c>
      <c r="M161" s="65">
        <v>67</v>
      </c>
      <c r="N161" s="65">
        <v>93.547170000000008</v>
      </c>
      <c r="O161" s="65">
        <v>3087</v>
      </c>
      <c r="P161" s="65">
        <v>6.4528299999999996</v>
      </c>
      <c r="Q161" s="65">
        <v>3154</v>
      </c>
      <c r="R161" s="28">
        <v>10.050000000000001</v>
      </c>
      <c r="S161" s="28">
        <v>6.25</v>
      </c>
      <c r="T161" s="28">
        <v>-3.12</v>
      </c>
    </row>
    <row r="162" spans="1:20" s="29" customFormat="1" x14ac:dyDescent="0.25">
      <c r="A162" s="28" t="s">
        <v>180</v>
      </c>
      <c r="B162" s="28">
        <v>11215</v>
      </c>
      <c r="C162" s="28" t="s">
        <v>181</v>
      </c>
      <c r="D162" s="28" t="s">
        <v>22</v>
      </c>
      <c r="E162" s="64">
        <v>0</v>
      </c>
      <c r="F162" s="65">
        <v>100000000</v>
      </c>
      <c r="G162" s="65">
        <v>100.26666666666667</v>
      </c>
      <c r="H162" s="65" t="s">
        <v>533</v>
      </c>
      <c r="I162" s="65">
        <v>8473688</v>
      </c>
      <c r="J162" s="65">
        <v>11841631</v>
      </c>
      <c r="K162" s="65">
        <v>49483924</v>
      </c>
      <c r="L162" s="65">
        <v>239303</v>
      </c>
      <c r="M162" s="65">
        <v>85</v>
      </c>
      <c r="N162" s="65">
        <v>81.478709000000009</v>
      </c>
      <c r="O162" s="65">
        <v>15501</v>
      </c>
      <c r="P162" s="65">
        <v>18.521291000000002</v>
      </c>
      <c r="Q162" s="65">
        <v>15586</v>
      </c>
      <c r="R162" s="28">
        <v>6.92</v>
      </c>
      <c r="S162" s="28">
        <v>2.0299999999999998</v>
      </c>
      <c r="T162" s="28">
        <v>9.73</v>
      </c>
    </row>
    <row r="163" spans="1:20" s="29" customFormat="1" x14ac:dyDescent="0.25">
      <c r="A163" s="28" t="s">
        <v>205</v>
      </c>
      <c r="B163" s="28">
        <v>11260</v>
      </c>
      <c r="C163" s="28" t="s">
        <v>206</v>
      </c>
      <c r="D163" s="28" t="s">
        <v>22</v>
      </c>
      <c r="E163" s="64">
        <v>0</v>
      </c>
      <c r="F163" s="65">
        <v>50000000</v>
      </c>
      <c r="G163" s="65">
        <v>91.9</v>
      </c>
      <c r="H163" s="65" t="s">
        <v>533</v>
      </c>
      <c r="I163" s="65">
        <v>1328703</v>
      </c>
      <c r="J163" s="65">
        <v>1123453</v>
      </c>
      <c r="K163" s="65">
        <v>11178690</v>
      </c>
      <c r="L163" s="65">
        <v>100500</v>
      </c>
      <c r="M163" s="65">
        <v>15</v>
      </c>
      <c r="N163" s="65">
        <v>98.816020000000009</v>
      </c>
      <c r="O163" s="65">
        <v>1110</v>
      </c>
      <c r="P163" s="65">
        <v>1.18398</v>
      </c>
      <c r="Q163" s="65">
        <v>1125</v>
      </c>
      <c r="R163" s="28">
        <v>7.76</v>
      </c>
      <c r="S163" s="28">
        <v>5.84</v>
      </c>
      <c r="T163" s="28">
        <v>-16.2</v>
      </c>
    </row>
    <row r="164" spans="1:20" s="29" customFormat="1" x14ac:dyDescent="0.25">
      <c r="A164" s="28" t="s">
        <v>233</v>
      </c>
      <c r="B164" s="28">
        <v>11308</v>
      </c>
      <c r="C164" s="28" t="s">
        <v>234</v>
      </c>
      <c r="D164" s="28" t="s">
        <v>22</v>
      </c>
      <c r="E164" s="64">
        <v>0</v>
      </c>
      <c r="F164" s="65">
        <v>50000000</v>
      </c>
      <c r="G164" s="65">
        <v>86.3</v>
      </c>
      <c r="H164" s="65" t="s">
        <v>533</v>
      </c>
      <c r="I164" s="65">
        <v>2622024</v>
      </c>
      <c r="J164" s="65">
        <v>2557220</v>
      </c>
      <c r="K164" s="65">
        <v>14539732</v>
      </c>
      <c r="L164" s="65">
        <v>175878</v>
      </c>
      <c r="M164" s="65">
        <v>34</v>
      </c>
      <c r="N164" s="65">
        <v>91.03215999999999</v>
      </c>
      <c r="O164" s="65">
        <v>4471</v>
      </c>
      <c r="P164" s="65">
        <v>8.9678400000000007</v>
      </c>
      <c r="Q164" s="65">
        <v>4505</v>
      </c>
      <c r="R164" s="28">
        <v>6.92</v>
      </c>
      <c r="S164" s="28">
        <v>6.56</v>
      </c>
      <c r="T164" s="28">
        <v>11.29</v>
      </c>
    </row>
    <row r="165" spans="1:20" s="29" customFormat="1" x14ac:dyDescent="0.25">
      <c r="A165" s="28" t="s">
        <v>242</v>
      </c>
      <c r="B165" s="28">
        <v>11312</v>
      </c>
      <c r="C165" s="28" t="s">
        <v>240</v>
      </c>
      <c r="D165" s="28" t="s">
        <v>22</v>
      </c>
      <c r="E165" s="64">
        <v>0</v>
      </c>
      <c r="F165" s="65">
        <v>100000000</v>
      </c>
      <c r="G165" s="65">
        <v>84.7</v>
      </c>
      <c r="H165" s="65" t="s">
        <v>533</v>
      </c>
      <c r="I165" s="65">
        <v>4144501</v>
      </c>
      <c r="J165" s="65">
        <v>4745047</v>
      </c>
      <c r="K165" s="65">
        <v>24808335</v>
      </c>
      <c r="L165" s="65">
        <v>191268</v>
      </c>
      <c r="M165" s="65">
        <v>37</v>
      </c>
      <c r="N165" s="65">
        <v>95.360191</v>
      </c>
      <c r="O165" s="65">
        <v>5072</v>
      </c>
      <c r="P165" s="65">
        <v>4.6398090000000005</v>
      </c>
      <c r="Q165" s="65">
        <v>5109</v>
      </c>
      <c r="R165" s="28">
        <v>9.32</v>
      </c>
      <c r="S165" s="28">
        <v>5.78</v>
      </c>
      <c r="T165" s="28">
        <v>7.11</v>
      </c>
    </row>
    <row r="166" spans="1:20" s="29" customFormat="1" x14ac:dyDescent="0.25">
      <c r="A166" s="28" t="s">
        <v>270</v>
      </c>
      <c r="B166" s="28">
        <v>11327</v>
      </c>
      <c r="C166" s="28" t="s">
        <v>268</v>
      </c>
      <c r="D166" s="28" t="s">
        <v>22</v>
      </c>
      <c r="E166" s="64">
        <v>0</v>
      </c>
      <c r="F166" s="65">
        <v>50000000</v>
      </c>
      <c r="G166" s="66">
        <v>80.099999999999994</v>
      </c>
      <c r="H166" s="65" t="s">
        <v>533</v>
      </c>
      <c r="I166" s="65">
        <v>3058239</v>
      </c>
      <c r="J166" s="65">
        <v>2845600</v>
      </c>
      <c r="K166" s="65">
        <v>32760000</v>
      </c>
      <c r="L166" s="65">
        <v>86863</v>
      </c>
      <c r="M166" s="65">
        <v>9</v>
      </c>
      <c r="N166" s="65">
        <v>97.641739999999999</v>
      </c>
      <c r="O166" s="65">
        <v>765</v>
      </c>
      <c r="P166" s="65">
        <v>2.35826</v>
      </c>
      <c r="Q166" s="65">
        <v>774</v>
      </c>
      <c r="R166" s="28">
        <v>7.64</v>
      </c>
      <c r="S166" s="28">
        <v>6.08</v>
      </c>
      <c r="T166" s="28">
        <v>1.29</v>
      </c>
    </row>
    <row r="167" spans="1:20" s="29" customFormat="1" x14ac:dyDescent="0.25">
      <c r="A167" s="28" t="s">
        <v>279</v>
      </c>
      <c r="B167" s="28">
        <v>11341</v>
      </c>
      <c r="C167" s="28" t="s">
        <v>280</v>
      </c>
      <c r="D167" s="28" t="s">
        <v>22</v>
      </c>
      <c r="E167" s="64">
        <v>0</v>
      </c>
      <c r="F167" s="65">
        <v>200000000</v>
      </c>
      <c r="G167" s="66">
        <v>77.033333333333331</v>
      </c>
      <c r="H167" s="65" t="s">
        <v>533</v>
      </c>
      <c r="I167" s="65">
        <v>10357428</v>
      </c>
      <c r="J167" s="65">
        <v>12557744</v>
      </c>
      <c r="K167" s="65">
        <v>161315000</v>
      </c>
      <c r="L167" s="65">
        <v>77847</v>
      </c>
      <c r="M167" s="65">
        <v>114</v>
      </c>
      <c r="N167" s="65">
        <v>88.451286124999996</v>
      </c>
      <c r="O167" s="65">
        <v>26781</v>
      </c>
      <c r="P167" s="65">
        <v>11.548713874999999</v>
      </c>
      <c r="Q167" s="65">
        <v>26895</v>
      </c>
      <c r="R167" s="28">
        <v>8.65</v>
      </c>
      <c r="S167" s="28">
        <v>3.03</v>
      </c>
      <c r="T167" s="28">
        <v>6.06</v>
      </c>
    </row>
    <row r="168" spans="1:20" s="29" customFormat="1" x14ac:dyDescent="0.25">
      <c r="A168" s="28" t="s">
        <v>315</v>
      </c>
      <c r="B168" s="28">
        <v>11378</v>
      </c>
      <c r="C168" s="28" t="s">
        <v>314</v>
      </c>
      <c r="D168" s="28" t="s">
        <v>22</v>
      </c>
      <c r="E168" s="64">
        <v>0</v>
      </c>
      <c r="F168" s="65">
        <v>50000000</v>
      </c>
      <c r="G168" s="66">
        <v>68.900000000000006</v>
      </c>
      <c r="H168" s="65" t="s">
        <v>533</v>
      </c>
      <c r="I168" s="65">
        <v>3219983</v>
      </c>
      <c r="J168" s="65">
        <v>2721608</v>
      </c>
      <c r="K168" s="65">
        <v>14989617</v>
      </c>
      <c r="L168" s="65">
        <v>181567</v>
      </c>
      <c r="M168" s="65">
        <v>18</v>
      </c>
      <c r="N168" s="65">
        <v>95.722912000000008</v>
      </c>
      <c r="O168" s="65">
        <v>3611</v>
      </c>
      <c r="P168" s="65">
        <v>4.277088</v>
      </c>
      <c r="Q168" s="65">
        <v>3629</v>
      </c>
      <c r="R168" s="28">
        <v>5.76</v>
      </c>
      <c r="S168" s="28">
        <v>3.43</v>
      </c>
      <c r="T168" s="28">
        <v>-7.2</v>
      </c>
    </row>
    <row r="169" spans="1:20" s="29" customFormat="1" x14ac:dyDescent="0.25">
      <c r="A169" s="28" t="s">
        <v>330</v>
      </c>
      <c r="B169" s="28">
        <v>11470</v>
      </c>
      <c r="C169" s="28" t="s">
        <v>331</v>
      </c>
      <c r="D169" s="28" t="s">
        <v>22</v>
      </c>
      <c r="E169" s="64">
        <v>0</v>
      </c>
      <c r="F169" s="65">
        <v>20000000</v>
      </c>
      <c r="G169" s="66">
        <v>64.099999999999994</v>
      </c>
      <c r="H169" s="65" t="s">
        <v>533</v>
      </c>
      <c r="I169" s="65">
        <v>1001434</v>
      </c>
      <c r="J169" s="65">
        <v>1133243</v>
      </c>
      <c r="K169" s="65">
        <v>11503600</v>
      </c>
      <c r="L169" s="65">
        <v>98513</v>
      </c>
      <c r="M169" s="65">
        <v>20</v>
      </c>
      <c r="N169" s="65">
        <v>97.454605000000001</v>
      </c>
      <c r="O169" s="65">
        <v>177</v>
      </c>
      <c r="P169" s="65">
        <v>2.5453950000000001</v>
      </c>
      <c r="Q169" s="65">
        <v>197</v>
      </c>
      <c r="R169" s="28">
        <v>7.18</v>
      </c>
      <c r="S169" s="28">
        <v>-0.89</v>
      </c>
      <c r="T169" s="28">
        <v>-99.14</v>
      </c>
    </row>
    <row r="170" spans="1:20" s="29" customFormat="1" x14ac:dyDescent="0.25">
      <c r="A170" s="28" t="s">
        <v>370</v>
      </c>
      <c r="B170" s="28">
        <v>11233</v>
      </c>
      <c r="C170" s="28" t="s">
        <v>371</v>
      </c>
      <c r="D170" s="28" t="s">
        <v>22</v>
      </c>
      <c r="E170" s="64">
        <v>0</v>
      </c>
      <c r="F170" s="65">
        <v>50000000</v>
      </c>
      <c r="G170" s="65">
        <v>46.466666666666669</v>
      </c>
      <c r="H170" s="65" t="s">
        <v>533</v>
      </c>
      <c r="I170" s="65">
        <v>3399950</v>
      </c>
      <c r="J170" s="65">
        <v>3670086</v>
      </c>
      <c r="K170" s="65">
        <v>26782581</v>
      </c>
      <c r="L170" s="65">
        <v>137033</v>
      </c>
      <c r="M170" s="65">
        <v>17</v>
      </c>
      <c r="N170" s="65">
        <v>94.873953999999998</v>
      </c>
      <c r="O170" s="65">
        <v>4181</v>
      </c>
      <c r="P170" s="65">
        <v>5.1260459999999997</v>
      </c>
      <c r="Q170" s="65">
        <v>4198</v>
      </c>
      <c r="R170" s="28">
        <v>8.48</v>
      </c>
      <c r="S170" s="28">
        <v>3.2</v>
      </c>
      <c r="T170" s="28">
        <v>4.7300000000000004</v>
      </c>
    </row>
    <row r="171" spans="1:20" s="29" customFormat="1" x14ac:dyDescent="0.25">
      <c r="A171" s="28" t="s">
        <v>392</v>
      </c>
      <c r="B171" s="28">
        <v>11649</v>
      </c>
      <c r="C171" s="28" t="s">
        <v>393</v>
      </c>
      <c r="D171" s="28" t="s">
        <v>22</v>
      </c>
      <c r="E171" s="64">
        <v>0</v>
      </c>
      <c r="F171" s="65">
        <v>400000000</v>
      </c>
      <c r="G171" s="65">
        <v>33.4</v>
      </c>
      <c r="H171" s="65" t="s">
        <v>533</v>
      </c>
      <c r="I171" s="65">
        <v>6953968</v>
      </c>
      <c r="J171" s="65">
        <v>8147402</v>
      </c>
      <c r="K171" s="65">
        <v>114352249</v>
      </c>
      <c r="L171" s="65">
        <v>71249</v>
      </c>
      <c r="M171" s="65">
        <v>100</v>
      </c>
      <c r="N171" s="65">
        <v>79.072578750000005</v>
      </c>
      <c r="O171" s="65">
        <v>22517</v>
      </c>
      <c r="P171" s="65">
        <v>20.927421250000002</v>
      </c>
      <c r="Q171" s="65">
        <v>22617</v>
      </c>
      <c r="R171" s="28">
        <v>8.73</v>
      </c>
      <c r="S171" s="28">
        <v>6.4</v>
      </c>
      <c r="T171" s="28">
        <v>-1.73</v>
      </c>
    </row>
    <row r="172" spans="1:20" s="29" customFormat="1" x14ac:dyDescent="0.25">
      <c r="A172" s="28" t="s">
        <v>431</v>
      </c>
      <c r="B172" s="28">
        <v>11709</v>
      </c>
      <c r="C172" s="28" t="s">
        <v>432</v>
      </c>
      <c r="D172" s="28" t="s">
        <v>22</v>
      </c>
      <c r="E172" s="64">
        <v>0</v>
      </c>
      <c r="F172" s="65">
        <v>0</v>
      </c>
      <c r="G172" s="65">
        <v>21.166666666666668</v>
      </c>
      <c r="H172" s="65" t="s">
        <v>533</v>
      </c>
      <c r="I172" s="65">
        <v>117234037</v>
      </c>
      <c r="J172" s="65">
        <v>90954470</v>
      </c>
      <c r="K172" s="65">
        <v>577061888</v>
      </c>
      <c r="L172" s="65">
        <v>157617</v>
      </c>
      <c r="M172" s="65">
        <v>1492</v>
      </c>
      <c r="N172" s="65">
        <v>12.748739390061194</v>
      </c>
      <c r="O172" s="65">
        <v>1754347</v>
      </c>
      <c r="P172" s="65">
        <v>87.251260609938811</v>
      </c>
      <c r="Q172" s="65">
        <v>1755839</v>
      </c>
      <c r="R172" s="28">
        <v>11.57</v>
      </c>
      <c r="S172" s="28">
        <v>18.61</v>
      </c>
      <c r="T172" s="28">
        <v>-22.42</v>
      </c>
    </row>
    <row r="173" spans="1:20" s="29" customFormat="1" x14ac:dyDescent="0.25">
      <c r="A173" s="28" t="s">
        <v>433</v>
      </c>
      <c r="B173" s="28">
        <v>11712</v>
      </c>
      <c r="C173" s="28" t="s">
        <v>434</v>
      </c>
      <c r="D173" s="28" t="s">
        <v>22</v>
      </c>
      <c r="E173" s="64">
        <v>0</v>
      </c>
      <c r="F173" s="65">
        <v>400000000</v>
      </c>
      <c r="G173" s="65">
        <v>20.933333333333334</v>
      </c>
      <c r="H173" s="65" t="s">
        <v>533</v>
      </c>
      <c r="I173" s="65">
        <v>4241533</v>
      </c>
      <c r="J173" s="65">
        <v>3580610</v>
      </c>
      <c r="K173" s="65">
        <v>348600000</v>
      </c>
      <c r="L173" s="65">
        <v>10272</v>
      </c>
      <c r="M173" s="65">
        <v>61</v>
      </c>
      <c r="N173" s="65">
        <v>47.049142750000001</v>
      </c>
      <c r="O173" s="65">
        <v>42929</v>
      </c>
      <c r="P173" s="65">
        <v>52.950857250000006</v>
      </c>
      <c r="Q173" s="65">
        <v>42990</v>
      </c>
      <c r="R173" s="28">
        <v>8.33</v>
      </c>
      <c r="S173" s="28">
        <v>5.56</v>
      </c>
      <c r="T173" s="28">
        <v>-6.25</v>
      </c>
    </row>
    <row r="174" spans="1:20" s="29" customFormat="1" x14ac:dyDescent="0.25">
      <c r="A174" s="28" t="s">
        <v>439</v>
      </c>
      <c r="B174" s="28">
        <v>11729</v>
      </c>
      <c r="C174" s="28" t="s">
        <v>440</v>
      </c>
      <c r="D174" s="28" t="s">
        <v>22</v>
      </c>
      <c r="E174" s="64">
        <v>0</v>
      </c>
      <c r="F174" s="65">
        <v>500000000</v>
      </c>
      <c r="G174" s="65">
        <v>20.066666666666666</v>
      </c>
      <c r="H174" s="65" t="s">
        <v>533</v>
      </c>
      <c r="I174" s="65">
        <v>3667857</v>
      </c>
      <c r="J174" s="65">
        <v>776008</v>
      </c>
      <c r="K174" s="65">
        <v>96049851</v>
      </c>
      <c r="L174" s="65">
        <v>8080</v>
      </c>
      <c r="M174" s="65">
        <v>58</v>
      </c>
      <c r="N174" s="65">
        <v>86.321308600000009</v>
      </c>
      <c r="O174" s="65">
        <v>5824</v>
      </c>
      <c r="P174" s="65">
        <v>13.678691400000002</v>
      </c>
      <c r="Q174" s="65">
        <v>5882</v>
      </c>
      <c r="R174" s="28">
        <v>9.4600000000000009</v>
      </c>
      <c r="S174" s="28">
        <v>6.77</v>
      </c>
      <c r="T174" s="28">
        <v>-3.55</v>
      </c>
    </row>
    <row r="175" spans="1:20" s="29" customFormat="1" x14ac:dyDescent="0.25">
      <c r="A175" s="28" t="s">
        <v>441</v>
      </c>
      <c r="B175" s="28">
        <v>11736</v>
      </c>
      <c r="C175" s="28" t="s">
        <v>442</v>
      </c>
      <c r="D175" s="28" t="s">
        <v>22</v>
      </c>
      <c r="E175" s="64">
        <v>0</v>
      </c>
      <c r="F175" s="65">
        <v>1000000000</v>
      </c>
      <c r="G175" s="65">
        <v>19.166666666666668</v>
      </c>
      <c r="H175" s="65" t="s">
        <v>533</v>
      </c>
      <c r="I175" s="65">
        <v>4150700</v>
      </c>
      <c r="J175" s="65">
        <v>3987719</v>
      </c>
      <c r="K175" s="65">
        <v>391600000</v>
      </c>
      <c r="L175" s="65">
        <v>10183</v>
      </c>
      <c r="M175" s="65">
        <v>80</v>
      </c>
      <c r="N175" s="65">
        <v>76.674194900000003</v>
      </c>
      <c r="O175" s="65">
        <v>88731</v>
      </c>
      <c r="P175" s="65">
        <v>23.3258051</v>
      </c>
      <c r="Q175" s="65">
        <v>88811</v>
      </c>
      <c r="R175" s="28">
        <v>8.4</v>
      </c>
      <c r="S175" s="28">
        <v>0.8</v>
      </c>
      <c r="T175" s="28">
        <v>-1.87</v>
      </c>
    </row>
    <row r="176" spans="1:20" s="29" customFormat="1" x14ac:dyDescent="0.25">
      <c r="A176" s="28" t="s">
        <v>456</v>
      </c>
      <c r="B176" s="28">
        <v>11745</v>
      </c>
      <c r="C176" s="28" t="s">
        <v>457</v>
      </c>
      <c r="D176" s="28" t="s">
        <v>22</v>
      </c>
      <c r="E176" s="64">
        <v>0</v>
      </c>
      <c r="F176" s="65">
        <v>0</v>
      </c>
      <c r="G176" s="65">
        <v>15.9</v>
      </c>
      <c r="H176" s="65" t="s">
        <v>533</v>
      </c>
      <c r="I176" s="65">
        <v>109535987</v>
      </c>
      <c r="J176" s="65">
        <v>119675679</v>
      </c>
      <c r="K176" s="65">
        <v>1261323170</v>
      </c>
      <c r="L176" s="65">
        <v>94882</v>
      </c>
      <c r="M176" s="65">
        <v>1185</v>
      </c>
      <c r="N176" s="65">
        <v>9.5177843902360255</v>
      </c>
      <c r="O176" s="65">
        <v>1996780</v>
      </c>
      <c r="P176" s="65">
        <v>90.482215609763969</v>
      </c>
      <c r="Q176" s="65">
        <v>1997965</v>
      </c>
      <c r="R176" s="28">
        <v>17.190000000000001</v>
      </c>
      <c r="S176" s="28">
        <v>24.81</v>
      </c>
      <c r="T176" s="28">
        <v>16.170000000000002</v>
      </c>
    </row>
    <row r="177" spans="1:20" s="29" customFormat="1" x14ac:dyDescent="0.25">
      <c r="A177" s="28" t="s">
        <v>470</v>
      </c>
      <c r="B177" s="28">
        <v>11774</v>
      </c>
      <c r="C177" s="28" t="s">
        <v>471</v>
      </c>
      <c r="D177" s="28" t="s">
        <v>22</v>
      </c>
      <c r="E177" s="64">
        <v>0</v>
      </c>
      <c r="F177" s="65">
        <v>200000000</v>
      </c>
      <c r="G177" s="65">
        <v>13.966666666666667</v>
      </c>
      <c r="H177" s="65" t="s">
        <v>533</v>
      </c>
      <c r="I177" s="65">
        <v>1081911</v>
      </c>
      <c r="J177" s="65">
        <v>925026</v>
      </c>
      <c r="K177" s="65">
        <v>72100000</v>
      </c>
      <c r="L177" s="65">
        <v>12830</v>
      </c>
      <c r="M177" s="65">
        <v>48</v>
      </c>
      <c r="N177" s="65">
        <v>89.997896499999996</v>
      </c>
      <c r="O177" s="65">
        <v>2754</v>
      </c>
      <c r="P177" s="65">
        <v>10.002103499999999</v>
      </c>
      <c r="Q177" s="65">
        <v>2802</v>
      </c>
      <c r="R177" s="28">
        <v>11.45</v>
      </c>
      <c r="S177" s="28">
        <v>3.06</v>
      </c>
      <c r="T177" s="28">
        <v>15.15</v>
      </c>
    </row>
    <row r="178" spans="1:20" s="29" customFormat="1" x14ac:dyDescent="0.25">
      <c r="A178" s="28" t="s">
        <v>474</v>
      </c>
      <c r="B178" s="28">
        <v>11763</v>
      </c>
      <c r="C178" s="28" t="s">
        <v>475</v>
      </c>
      <c r="D178" s="28" t="s">
        <v>22</v>
      </c>
      <c r="E178" s="64">
        <v>0</v>
      </c>
      <c r="F178" s="65">
        <v>150000000</v>
      </c>
      <c r="G178" s="66">
        <v>12.8</v>
      </c>
      <c r="H178" s="65" t="s">
        <v>533</v>
      </c>
      <c r="I178" s="65">
        <v>1087270</v>
      </c>
      <c r="J178" s="65">
        <v>1221991</v>
      </c>
      <c r="K178" s="65">
        <v>100000000</v>
      </c>
      <c r="L178" s="65">
        <v>12220</v>
      </c>
      <c r="M178" s="65">
        <v>25</v>
      </c>
      <c r="N178" s="65">
        <v>91.04725466666666</v>
      </c>
      <c r="O178" s="65">
        <v>2329</v>
      </c>
      <c r="P178" s="65">
        <v>8.9527453333333344</v>
      </c>
      <c r="Q178" s="65">
        <v>2354</v>
      </c>
      <c r="R178" s="28">
        <v>7.86</v>
      </c>
      <c r="S178" s="28">
        <v>5.38</v>
      </c>
      <c r="T178" s="28">
        <v>12.39</v>
      </c>
    </row>
    <row r="179" spans="1:20" s="29" customFormat="1" x14ac:dyDescent="0.25">
      <c r="A179" s="28" t="s">
        <v>478</v>
      </c>
      <c r="B179" s="28">
        <v>11773</v>
      </c>
      <c r="C179" s="28" t="s">
        <v>479</v>
      </c>
      <c r="D179" s="28" t="s">
        <v>22</v>
      </c>
      <c r="E179" s="64">
        <v>0</v>
      </c>
      <c r="F179" s="65">
        <v>100000000</v>
      </c>
      <c r="G179" s="66">
        <v>12.366666666666667</v>
      </c>
      <c r="H179" s="65" t="s">
        <v>533</v>
      </c>
      <c r="I179" s="65">
        <v>338228</v>
      </c>
      <c r="J179" s="65">
        <v>923733</v>
      </c>
      <c r="K179" s="65">
        <v>74586830</v>
      </c>
      <c r="L179" s="65">
        <v>12385</v>
      </c>
      <c r="M179" s="65">
        <v>12</v>
      </c>
      <c r="N179" s="65">
        <v>70.552268999999995</v>
      </c>
      <c r="O179" s="65">
        <v>1815</v>
      </c>
      <c r="P179" s="65">
        <v>29.447730999999997</v>
      </c>
      <c r="Q179" s="65">
        <v>1827</v>
      </c>
      <c r="R179" s="28">
        <v>8.24</v>
      </c>
      <c r="S179" s="28">
        <v>9.92</v>
      </c>
      <c r="T179" s="28">
        <v>22.55</v>
      </c>
    </row>
    <row r="180" spans="1:20" s="29" customFormat="1" x14ac:dyDescent="0.25">
      <c r="A180" s="28" t="s">
        <v>493</v>
      </c>
      <c r="B180" s="28">
        <v>11823</v>
      </c>
      <c r="C180" s="28" t="s">
        <v>494</v>
      </c>
      <c r="D180" s="28" t="s">
        <v>22</v>
      </c>
      <c r="E180" s="64">
        <v>0</v>
      </c>
      <c r="F180" s="65">
        <v>100000000</v>
      </c>
      <c r="G180" s="66">
        <v>9.9666666666666668</v>
      </c>
      <c r="H180" s="65" t="s">
        <v>533</v>
      </c>
      <c r="I180" s="65">
        <v>0</v>
      </c>
      <c r="J180" s="65">
        <v>124357</v>
      </c>
      <c r="K180" s="65">
        <v>12095858</v>
      </c>
      <c r="L180" s="65">
        <v>10281</v>
      </c>
      <c r="M180" s="65">
        <v>12</v>
      </c>
      <c r="N180" s="65">
        <v>98.502094</v>
      </c>
      <c r="O180" s="65">
        <v>187</v>
      </c>
      <c r="P180" s="65">
        <v>1.497906</v>
      </c>
      <c r="Q180" s="65">
        <v>199</v>
      </c>
      <c r="R180" s="28">
        <v>5.42</v>
      </c>
      <c r="S180" s="28">
        <v>-2.41</v>
      </c>
      <c r="T180" s="28">
        <v>0</v>
      </c>
    </row>
    <row r="181" spans="1:20" s="29" customFormat="1" x14ac:dyDescent="0.25">
      <c r="A181" s="28" t="s">
        <v>512</v>
      </c>
      <c r="B181" s="28">
        <v>11878</v>
      </c>
      <c r="C181" s="28" t="s">
        <v>513</v>
      </c>
      <c r="D181" s="28" t="s">
        <v>22</v>
      </c>
      <c r="E181" s="64">
        <v>0</v>
      </c>
      <c r="F181" s="65">
        <v>100000000</v>
      </c>
      <c r="G181" s="65">
        <v>5.8666666666666671</v>
      </c>
      <c r="H181" s="65" t="s">
        <v>533</v>
      </c>
      <c r="I181" s="65">
        <v>0</v>
      </c>
      <c r="J181" s="65">
        <v>700404</v>
      </c>
      <c r="K181" s="65">
        <v>72900000</v>
      </c>
      <c r="L181" s="65">
        <v>9608</v>
      </c>
      <c r="M181" s="65">
        <v>34</v>
      </c>
      <c r="N181" s="65">
        <v>79.271641000000002</v>
      </c>
      <c r="O181" s="65">
        <v>2811</v>
      </c>
      <c r="P181" s="65">
        <v>20.728358999999998</v>
      </c>
      <c r="Q181" s="65">
        <v>2845</v>
      </c>
      <c r="R181" s="28">
        <v>4.33</v>
      </c>
      <c r="S181" s="28">
        <v>2.04</v>
      </c>
      <c r="T181" s="28">
        <v>0</v>
      </c>
    </row>
    <row r="182" spans="1:20" s="29" customFormat="1" x14ac:dyDescent="0.25">
      <c r="A182" s="28" t="s">
        <v>520</v>
      </c>
      <c r="B182" s="28">
        <v>11886</v>
      </c>
      <c r="C182" s="28" t="s">
        <v>521</v>
      </c>
      <c r="D182" s="28" t="s">
        <v>22</v>
      </c>
      <c r="E182" s="64">
        <v>0</v>
      </c>
      <c r="F182" s="65">
        <v>200000000</v>
      </c>
      <c r="G182" s="65">
        <v>4.4000000000000004</v>
      </c>
      <c r="H182" s="65" t="s">
        <v>533</v>
      </c>
      <c r="I182" s="65">
        <v>0</v>
      </c>
      <c r="J182" s="65">
        <v>350564</v>
      </c>
      <c r="K182" s="65">
        <v>35046198</v>
      </c>
      <c r="L182" s="65">
        <v>10003</v>
      </c>
      <c r="M182" s="65">
        <v>11</v>
      </c>
      <c r="N182" s="65">
        <v>99.726382999999998</v>
      </c>
      <c r="O182" s="65">
        <v>282</v>
      </c>
      <c r="P182" s="65">
        <v>0.273617</v>
      </c>
      <c r="Q182" s="65">
        <v>293</v>
      </c>
      <c r="R182" s="28">
        <v>5.48</v>
      </c>
      <c r="S182" s="28">
        <v>-0.44</v>
      </c>
      <c r="T182" s="28">
        <v>0</v>
      </c>
    </row>
    <row r="183" spans="1:20" s="29" customFormat="1" x14ac:dyDescent="0.25">
      <c r="A183" s="28" t="s">
        <v>522</v>
      </c>
      <c r="B183" s="28">
        <v>11885</v>
      </c>
      <c r="C183" s="28" t="s">
        <v>523</v>
      </c>
      <c r="D183" s="28" t="s">
        <v>22</v>
      </c>
      <c r="E183" s="64">
        <v>0</v>
      </c>
      <c r="F183" s="65">
        <v>100000000</v>
      </c>
      <c r="G183" s="65">
        <v>4.2</v>
      </c>
      <c r="H183" s="65" t="s">
        <v>533</v>
      </c>
      <c r="I183" s="65">
        <v>0</v>
      </c>
      <c r="J183" s="65">
        <v>220499</v>
      </c>
      <c r="K183" s="65">
        <v>20659976</v>
      </c>
      <c r="L183" s="65">
        <v>10673</v>
      </c>
      <c r="M183" s="65">
        <v>23</v>
      </c>
      <c r="N183" s="65">
        <v>98.869624000000002</v>
      </c>
      <c r="O183" s="65">
        <v>197</v>
      </c>
      <c r="P183" s="65">
        <v>1.130376</v>
      </c>
      <c r="Q183" s="65">
        <v>220</v>
      </c>
      <c r="R183" s="28">
        <v>5.65</v>
      </c>
      <c r="S183" s="28">
        <v>5.72</v>
      </c>
      <c r="T183" s="28">
        <v>0</v>
      </c>
    </row>
    <row r="184" spans="1:20" s="29" customFormat="1" x14ac:dyDescent="0.25">
      <c r="A184" s="28" t="s">
        <v>524</v>
      </c>
      <c r="B184" s="28">
        <v>11889</v>
      </c>
      <c r="C184" s="28" t="s">
        <v>525</v>
      </c>
      <c r="D184" s="28" t="s">
        <v>22</v>
      </c>
      <c r="E184" s="64">
        <v>0</v>
      </c>
      <c r="F184" s="65">
        <v>100000000</v>
      </c>
      <c r="G184" s="65">
        <v>4</v>
      </c>
      <c r="H184" s="65" t="s">
        <v>533</v>
      </c>
      <c r="I184" s="65">
        <v>0</v>
      </c>
      <c r="J184" s="65">
        <v>270869</v>
      </c>
      <c r="K184" s="65">
        <v>26744718</v>
      </c>
      <c r="L184" s="65">
        <v>10128</v>
      </c>
      <c r="M184" s="65">
        <v>10</v>
      </c>
      <c r="N184" s="65">
        <v>81.770485000000008</v>
      </c>
      <c r="O184" s="65">
        <v>498</v>
      </c>
      <c r="P184" s="65">
        <v>18.229514999999999</v>
      </c>
      <c r="Q184" s="65">
        <v>508</v>
      </c>
      <c r="R184" s="28">
        <v>5.78</v>
      </c>
      <c r="S184" s="28">
        <v>1.58</v>
      </c>
      <c r="T184" s="28">
        <v>0</v>
      </c>
    </row>
    <row r="185" spans="1:20" s="29" customFormat="1" x14ac:dyDescent="0.25">
      <c r="A185" s="28" t="s">
        <v>530</v>
      </c>
      <c r="B185" s="28">
        <v>11900</v>
      </c>
      <c r="C185" s="28" t="s">
        <v>529</v>
      </c>
      <c r="D185" s="28" t="s">
        <v>22</v>
      </c>
      <c r="E185" s="64">
        <v>0</v>
      </c>
      <c r="F185" s="65">
        <v>100000000</v>
      </c>
      <c r="G185" s="65">
        <v>3</v>
      </c>
      <c r="H185" s="65" t="s">
        <v>533</v>
      </c>
      <c r="I185" s="65">
        <v>0</v>
      </c>
      <c r="J185" s="65">
        <v>486981</v>
      </c>
      <c r="K185" s="65">
        <v>48969470</v>
      </c>
      <c r="L185" s="65">
        <v>9945</v>
      </c>
      <c r="M185" s="65">
        <v>17</v>
      </c>
      <c r="N185" s="65">
        <v>75.548383000000001</v>
      </c>
      <c r="O185" s="65">
        <v>6039</v>
      </c>
      <c r="P185" s="65">
        <v>24.451616999999999</v>
      </c>
      <c r="Q185" s="65">
        <v>6056</v>
      </c>
      <c r="R185" s="28">
        <v>8.9499999999999993</v>
      </c>
      <c r="S185" s="28">
        <v>0</v>
      </c>
      <c r="T185" s="28">
        <v>0</v>
      </c>
    </row>
    <row r="186" spans="1:20" s="29" customFormat="1" x14ac:dyDescent="0.25">
      <c r="A186" s="28" t="s">
        <v>528</v>
      </c>
      <c r="B186" s="28">
        <v>11912</v>
      </c>
      <c r="C186" s="28" t="s">
        <v>529</v>
      </c>
      <c r="D186" s="28" t="s">
        <v>22</v>
      </c>
      <c r="E186" s="64">
        <v>0</v>
      </c>
      <c r="F186" s="65">
        <v>1000000000</v>
      </c>
      <c r="G186" s="65">
        <v>3</v>
      </c>
      <c r="H186" s="65" t="s">
        <v>533</v>
      </c>
      <c r="I186" s="65">
        <v>0</v>
      </c>
      <c r="J186" s="65">
        <v>5247920</v>
      </c>
      <c r="K186" s="65">
        <v>500000000</v>
      </c>
      <c r="L186" s="65">
        <v>10496</v>
      </c>
      <c r="M186" s="65">
        <v>83</v>
      </c>
      <c r="N186" s="65">
        <v>91.016491399999992</v>
      </c>
      <c r="O186" s="65">
        <v>2379</v>
      </c>
      <c r="P186" s="65">
        <v>8.9835085999999986</v>
      </c>
      <c r="Q186" s="65">
        <v>2462</v>
      </c>
      <c r="R186" s="28">
        <v>10.88</v>
      </c>
      <c r="S186" s="28">
        <v>0</v>
      </c>
      <c r="T186" s="28">
        <v>0</v>
      </c>
    </row>
    <row r="187" spans="1:20" s="29" customFormat="1" x14ac:dyDescent="0.25">
      <c r="A187" s="28" t="s">
        <v>563</v>
      </c>
      <c r="B187" s="28">
        <v>11803</v>
      </c>
      <c r="C187" s="28" t="s">
        <v>564</v>
      </c>
      <c r="D187" s="28" t="s">
        <v>22</v>
      </c>
      <c r="E187" s="64">
        <v>0</v>
      </c>
      <c r="F187" s="65">
        <v>100000000</v>
      </c>
      <c r="G187" s="66">
        <v>2.5</v>
      </c>
      <c r="H187" s="65" t="s">
        <v>533</v>
      </c>
      <c r="I187" s="65">
        <v>0</v>
      </c>
      <c r="J187" s="65">
        <v>137415</v>
      </c>
      <c r="K187" s="65">
        <v>13018668</v>
      </c>
      <c r="L187" s="65">
        <v>10556</v>
      </c>
      <c r="M187" s="65">
        <v>16</v>
      </c>
      <c r="N187" s="65">
        <v>95.72265800000001</v>
      </c>
      <c r="O187" s="65">
        <v>991</v>
      </c>
      <c r="P187" s="65">
        <v>4.277342</v>
      </c>
      <c r="Q187" s="65">
        <v>1007</v>
      </c>
      <c r="R187" s="28">
        <v>11.15</v>
      </c>
      <c r="S187" s="28">
        <v>0</v>
      </c>
      <c r="T187" s="28">
        <v>0</v>
      </c>
    </row>
    <row r="188" spans="1:20" s="29" customFormat="1" x14ac:dyDescent="0.25">
      <c r="A188" s="28" t="s">
        <v>579</v>
      </c>
      <c r="B188" s="28">
        <v>11922</v>
      </c>
      <c r="C188" s="28" t="s">
        <v>580</v>
      </c>
      <c r="D188" s="28" t="s">
        <v>22</v>
      </c>
      <c r="E188" s="64">
        <v>0</v>
      </c>
      <c r="F188" s="65">
        <v>100000000</v>
      </c>
      <c r="G188" s="66">
        <v>2</v>
      </c>
      <c r="H188" s="65" t="s">
        <v>533</v>
      </c>
      <c r="I188" s="65">
        <v>0</v>
      </c>
      <c r="J188" s="65">
        <v>448422</v>
      </c>
      <c r="K188" s="65">
        <v>42999860</v>
      </c>
      <c r="L188" s="65">
        <v>10429</v>
      </c>
      <c r="M188" s="65">
        <v>24</v>
      </c>
      <c r="N188" s="65">
        <v>98.999159000000006</v>
      </c>
      <c r="O188" s="65">
        <v>206</v>
      </c>
      <c r="P188" s="65">
        <v>1.0008410000000001</v>
      </c>
      <c r="Q188" s="65">
        <v>230</v>
      </c>
      <c r="R188" s="28">
        <v>3.13</v>
      </c>
      <c r="S188" s="28">
        <v>0</v>
      </c>
      <c r="T188" s="28">
        <v>0</v>
      </c>
    </row>
    <row r="189" spans="1:20" s="29" customFormat="1" x14ac:dyDescent="0.25">
      <c r="A189" s="28" t="s">
        <v>588</v>
      </c>
      <c r="B189" s="28">
        <v>11939</v>
      </c>
      <c r="C189" s="28" t="s">
        <v>589</v>
      </c>
      <c r="D189" s="28" t="s">
        <v>22</v>
      </c>
      <c r="E189" s="64">
        <v>0</v>
      </c>
      <c r="F189" s="65">
        <v>2000000000</v>
      </c>
      <c r="G189" s="66">
        <v>1</v>
      </c>
      <c r="H189" s="65" t="s">
        <v>533</v>
      </c>
      <c r="I189" s="65">
        <v>0</v>
      </c>
      <c r="J189" s="65">
        <v>5067749</v>
      </c>
      <c r="K189" s="65">
        <v>500300000</v>
      </c>
      <c r="L189" s="65">
        <v>10129</v>
      </c>
      <c r="M189" s="65">
        <v>287</v>
      </c>
      <c r="N189" s="65">
        <v>79.442841450000003</v>
      </c>
      <c r="O189" s="65">
        <v>118104</v>
      </c>
      <c r="P189" s="65">
        <v>20.557158549999997</v>
      </c>
      <c r="Q189" s="65">
        <v>118391</v>
      </c>
      <c r="R189" s="28">
        <v>0</v>
      </c>
      <c r="S189" s="28">
        <v>0</v>
      </c>
      <c r="T189" s="28">
        <v>0</v>
      </c>
    </row>
    <row r="190" spans="1:20" s="29" customFormat="1" x14ac:dyDescent="0.25">
      <c r="A190" s="28" t="s">
        <v>594</v>
      </c>
      <c r="B190" s="28">
        <v>11929</v>
      </c>
      <c r="C190" s="28" t="s">
        <v>593</v>
      </c>
      <c r="D190" s="28" t="s">
        <v>22</v>
      </c>
      <c r="E190" s="64">
        <v>0</v>
      </c>
      <c r="F190" s="65">
        <v>100000000</v>
      </c>
      <c r="G190" s="66">
        <v>1</v>
      </c>
      <c r="H190" s="65" t="s">
        <v>533</v>
      </c>
      <c r="I190" s="65">
        <v>0</v>
      </c>
      <c r="J190" s="65">
        <v>398543</v>
      </c>
      <c r="K190" s="65">
        <v>39545000</v>
      </c>
      <c r="L190" s="65">
        <v>10079</v>
      </c>
      <c r="M190" s="65">
        <v>282</v>
      </c>
      <c r="N190" s="65">
        <v>97.956281999999987</v>
      </c>
      <c r="O190" s="65">
        <v>500</v>
      </c>
      <c r="P190" s="65">
        <v>2.0437180000000001</v>
      </c>
      <c r="Q190" s="65">
        <v>782</v>
      </c>
      <c r="R190" s="28">
        <v>0</v>
      </c>
      <c r="S190" s="28">
        <v>0</v>
      </c>
      <c r="T190" s="28">
        <v>0</v>
      </c>
    </row>
    <row r="191" spans="1:20" s="29" customFormat="1" x14ac:dyDescent="0.25">
      <c r="A191" s="28" t="s">
        <v>30</v>
      </c>
      <c r="B191" s="28">
        <v>10615</v>
      </c>
      <c r="C191" s="28" t="s">
        <v>31</v>
      </c>
      <c r="D191" s="28" t="s">
        <v>32</v>
      </c>
      <c r="E191" s="64">
        <v>0</v>
      </c>
      <c r="F191" s="65">
        <v>5000000</v>
      </c>
      <c r="G191" s="65">
        <v>165.66666666666666</v>
      </c>
      <c r="H191" s="65" t="s">
        <v>532</v>
      </c>
      <c r="I191" s="65">
        <v>721183</v>
      </c>
      <c r="J191" s="65">
        <v>793070</v>
      </c>
      <c r="K191" s="65">
        <v>10974</v>
      </c>
      <c r="L191" s="65">
        <v>72268043</v>
      </c>
      <c r="M191" s="65">
        <v>7</v>
      </c>
      <c r="N191" s="65">
        <v>92</v>
      </c>
      <c r="O191" s="65">
        <v>68</v>
      </c>
      <c r="P191" s="65">
        <v>8</v>
      </c>
      <c r="Q191" s="65">
        <v>75</v>
      </c>
      <c r="R191" s="28">
        <v>3.94</v>
      </c>
      <c r="S191" s="28">
        <v>7.29</v>
      </c>
      <c r="T191" s="28">
        <v>14.27</v>
      </c>
    </row>
    <row r="192" spans="1:20" s="29" customFormat="1" x14ac:dyDescent="0.25">
      <c r="A192" s="28" t="s">
        <v>47</v>
      </c>
      <c r="B192" s="28">
        <v>10762</v>
      </c>
      <c r="C192" s="28" t="s">
        <v>48</v>
      </c>
      <c r="D192" s="28" t="s">
        <v>32</v>
      </c>
      <c r="E192" s="64">
        <v>0</v>
      </c>
      <c r="F192" s="65">
        <v>200000000</v>
      </c>
      <c r="G192" s="65">
        <v>147.19999999999999</v>
      </c>
      <c r="H192" s="65" t="s">
        <v>532</v>
      </c>
      <c r="I192" s="65">
        <v>3282685</v>
      </c>
      <c r="J192" s="65">
        <v>3516789</v>
      </c>
      <c r="K192" s="65">
        <v>18649396</v>
      </c>
      <c r="L192" s="65">
        <v>188574</v>
      </c>
      <c r="M192" s="65">
        <v>10</v>
      </c>
      <c r="N192" s="65">
        <v>44</v>
      </c>
      <c r="O192" s="65">
        <v>3046</v>
      </c>
      <c r="P192" s="65">
        <v>56</v>
      </c>
      <c r="Q192" s="65">
        <v>3056</v>
      </c>
      <c r="R192" s="28">
        <v>5.5</v>
      </c>
      <c r="S192" s="28">
        <v>3.43</v>
      </c>
      <c r="T192" s="28">
        <v>15.19</v>
      </c>
    </row>
    <row r="193" spans="1:20" s="29" customFormat="1" x14ac:dyDescent="0.25">
      <c r="A193" s="28" t="s">
        <v>56</v>
      </c>
      <c r="B193" s="28">
        <v>10767</v>
      </c>
      <c r="C193" s="28" t="s">
        <v>55</v>
      </c>
      <c r="D193" s="28" t="s">
        <v>32</v>
      </c>
      <c r="E193" s="64">
        <v>0</v>
      </c>
      <c r="F193" s="65">
        <v>200000</v>
      </c>
      <c r="G193" s="65">
        <v>146.30000000000001</v>
      </c>
      <c r="H193" s="65" t="s">
        <v>532</v>
      </c>
      <c r="I193" s="65">
        <v>374575</v>
      </c>
      <c r="J193" s="65">
        <v>434098</v>
      </c>
      <c r="K193" s="65">
        <v>7726</v>
      </c>
      <c r="L193" s="65">
        <v>56186702</v>
      </c>
      <c r="M193" s="65">
        <v>2</v>
      </c>
      <c r="N193" s="65">
        <v>16</v>
      </c>
      <c r="O193" s="65">
        <v>105</v>
      </c>
      <c r="P193" s="65">
        <v>84</v>
      </c>
      <c r="Q193" s="65">
        <v>107</v>
      </c>
      <c r="R193" s="28">
        <v>5.98</v>
      </c>
      <c r="S193" s="28">
        <v>3.84</v>
      </c>
      <c r="T193" s="28">
        <v>18.14</v>
      </c>
    </row>
    <row r="194" spans="1:20" s="29" customFormat="1" x14ac:dyDescent="0.25">
      <c r="A194" s="28" t="s">
        <v>60</v>
      </c>
      <c r="B194" s="28">
        <v>10763</v>
      </c>
      <c r="C194" s="28" t="s">
        <v>61</v>
      </c>
      <c r="D194" s="28" t="s">
        <v>32</v>
      </c>
      <c r="E194" s="64">
        <v>0</v>
      </c>
      <c r="F194" s="65">
        <v>50000</v>
      </c>
      <c r="G194" s="65">
        <v>144.66666666666666</v>
      </c>
      <c r="H194" s="65" t="s">
        <v>532</v>
      </c>
      <c r="I194" s="65">
        <v>147655</v>
      </c>
      <c r="J194" s="65">
        <v>96111</v>
      </c>
      <c r="K194" s="65">
        <v>11462</v>
      </c>
      <c r="L194" s="65">
        <v>8385144</v>
      </c>
      <c r="M194" s="65">
        <v>8</v>
      </c>
      <c r="N194" s="65">
        <v>39</v>
      </c>
      <c r="O194" s="65">
        <v>84</v>
      </c>
      <c r="P194" s="65">
        <v>61</v>
      </c>
      <c r="Q194" s="65">
        <v>92</v>
      </c>
      <c r="R194" s="28">
        <v>0.67</v>
      </c>
      <c r="S194" s="28">
        <v>-9.1199999999999992</v>
      </c>
      <c r="T194" s="28">
        <v>-25.46</v>
      </c>
    </row>
    <row r="195" spans="1:20" s="29" customFormat="1" x14ac:dyDescent="0.25">
      <c r="A195" s="28" t="s">
        <v>98</v>
      </c>
      <c r="B195" s="28">
        <v>10885</v>
      </c>
      <c r="C195" s="28" t="s">
        <v>99</v>
      </c>
      <c r="D195" s="28" t="s">
        <v>32</v>
      </c>
      <c r="E195" s="64">
        <v>0</v>
      </c>
      <c r="F195" s="65">
        <v>50000000</v>
      </c>
      <c r="G195" s="66">
        <v>129.66666666666669</v>
      </c>
      <c r="H195" s="65" t="s">
        <v>532</v>
      </c>
      <c r="I195" s="65">
        <v>5822809</v>
      </c>
      <c r="J195" s="65">
        <v>2698591</v>
      </c>
      <c r="K195" s="65">
        <v>1576471</v>
      </c>
      <c r="L195" s="65">
        <v>1711792</v>
      </c>
      <c r="M195" s="65">
        <v>6</v>
      </c>
      <c r="N195" s="65">
        <v>37</v>
      </c>
      <c r="O195" s="65">
        <v>1473</v>
      </c>
      <c r="P195" s="65">
        <v>63</v>
      </c>
      <c r="Q195" s="65">
        <v>1479</v>
      </c>
      <c r="R195" s="28">
        <v>4.46</v>
      </c>
      <c r="S195" s="28">
        <v>-1.1599999999999999</v>
      </c>
      <c r="T195" s="28">
        <v>-23.26</v>
      </c>
    </row>
    <row r="196" spans="1:20" s="29" customFormat="1" x14ac:dyDescent="0.25">
      <c r="A196" s="28" t="s">
        <v>100</v>
      </c>
      <c r="B196" s="28">
        <v>10897</v>
      </c>
      <c r="C196" s="28" t="s">
        <v>101</v>
      </c>
      <c r="D196" s="28" t="s">
        <v>32</v>
      </c>
      <c r="E196" s="64">
        <v>0</v>
      </c>
      <c r="F196" s="65">
        <v>200000</v>
      </c>
      <c r="G196" s="66">
        <v>129.30000000000001</v>
      </c>
      <c r="H196" s="65" t="s">
        <v>532</v>
      </c>
      <c r="I196" s="65">
        <v>947559</v>
      </c>
      <c r="J196" s="65">
        <v>644030</v>
      </c>
      <c r="K196" s="65">
        <v>74047</v>
      </c>
      <c r="L196" s="65">
        <v>8697585</v>
      </c>
      <c r="M196" s="65">
        <v>9</v>
      </c>
      <c r="N196" s="65">
        <v>91</v>
      </c>
      <c r="O196" s="65">
        <v>150</v>
      </c>
      <c r="P196" s="65">
        <v>9</v>
      </c>
      <c r="Q196" s="65">
        <v>159</v>
      </c>
      <c r="R196" s="28">
        <v>3.29</v>
      </c>
      <c r="S196" s="28">
        <v>-1.87</v>
      </c>
      <c r="T196" s="28">
        <v>-4.9000000000000004</v>
      </c>
    </row>
    <row r="197" spans="1:20" s="29" customFormat="1" x14ac:dyDescent="0.25">
      <c r="A197" s="28" t="s">
        <v>118</v>
      </c>
      <c r="B197" s="28">
        <v>10934</v>
      </c>
      <c r="C197" s="28" t="s">
        <v>119</v>
      </c>
      <c r="D197" s="28" t="s">
        <v>32</v>
      </c>
      <c r="E197" s="64">
        <v>0</v>
      </c>
      <c r="F197" s="65">
        <v>500000</v>
      </c>
      <c r="G197" s="66">
        <v>125.73333333333333</v>
      </c>
      <c r="H197" s="65" t="s">
        <v>532</v>
      </c>
      <c r="I197" s="65">
        <v>164742</v>
      </c>
      <c r="J197" s="65">
        <v>194385</v>
      </c>
      <c r="K197" s="65">
        <v>10572</v>
      </c>
      <c r="L197" s="65">
        <v>18386745</v>
      </c>
      <c r="M197" s="65">
        <v>44</v>
      </c>
      <c r="N197" s="65">
        <v>78</v>
      </c>
      <c r="O197" s="65">
        <v>579</v>
      </c>
      <c r="P197" s="65">
        <v>22</v>
      </c>
      <c r="Q197" s="65">
        <v>623</v>
      </c>
      <c r="R197" s="28">
        <v>4.82</v>
      </c>
      <c r="S197" s="28">
        <v>3.75</v>
      </c>
      <c r="T197" s="28">
        <v>22.49</v>
      </c>
    </row>
    <row r="198" spans="1:20" s="29" customFormat="1" x14ac:dyDescent="0.25">
      <c r="A198" s="28" t="s">
        <v>143</v>
      </c>
      <c r="B198" s="28">
        <v>11131</v>
      </c>
      <c r="C198" s="28" t="s">
        <v>144</v>
      </c>
      <c r="D198" s="28" t="s">
        <v>32</v>
      </c>
      <c r="E198" s="64">
        <v>0</v>
      </c>
      <c r="F198" s="65">
        <v>1000000</v>
      </c>
      <c r="G198" s="66">
        <v>110.33333333333333</v>
      </c>
      <c r="H198" s="65" t="s">
        <v>532</v>
      </c>
      <c r="I198" s="65">
        <v>1986069</v>
      </c>
      <c r="J198" s="65">
        <v>1876159</v>
      </c>
      <c r="K198" s="65">
        <v>271314</v>
      </c>
      <c r="L198" s="65">
        <v>6915083</v>
      </c>
      <c r="M198" s="65">
        <v>10</v>
      </c>
      <c r="N198" s="65">
        <v>94</v>
      </c>
      <c r="O198" s="65">
        <v>299</v>
      </c>
      <c r="P198" s="65">
        <v>6</v>
      </c>
      <c r="Q198" s="65">
        <v>309</v>
      </c>
      <c r="R198" s="28">
        <v>8.2200000000000006</v>
      </c>
      <c r="S198" s="28">
        <v>9.57</v>
      </c>
      <c r="T198" s="28">
        <v>2.74</v>
      </c>
    </row>
    <row r="199" spans="1:20" s="29" customFormat="1" x14ac:dyDescent="0.25">
      <c r="A199" s="28" t="s">
        <v>157</v>
      </c>
      <c r="B199" s="28">
        <v>11157</v>
      </c>
      <c r="C199" s="28" t="s">
        <v>158</v>
      </c>
      <c r="D199" s="28" t="s">
        <v>32</v>
      </c>
      <c r="E199" s="64">
        <v>0</v>
      </c>
      <c r="F199" s="65">
        <v>50000000</v>
      </c>
      <c r="G199" s="66">
        <v>106.1</v>
      </c>
      <c r="H199" s="65" t="s">
        <v>532</v>
      </c>
      <c r="I199" s="65">
        <v>711014</v>
      </c>
      <c r="J199" s="65">
        <v>735373</v>
      </c>
      <c r="K199" s="65">
        <v>1920815</v>
      </c>
      <c r="L199" s="65">
        <v>382844</v>
      </c>
      <c r="M199" s="65">
        <v>5</v>
      </c>
      <c r="N199" s="65">
        <v>49</v>
      </c>
      <c r="O199" s="65">
        <v>520</v>
      </c>
      <c r="P199" s="65">
        <v>51</v>
      </c>
      <c r="Q199" s="65">
        <v>525</v>
      </c>
      <c r="R199" s="28">
        <v>4.97</v>
      </c>
      <c r="S199" s="28">
        <v>4.04</v>
      </c>
      <c r="T199" s="28">
        <v>13.09</v>
      </c>
    </row>
    <row r="200" spans="1:20" s="29" customFormat="1" x14ac:dyDescent="0.25">
      <c r="A200" s="28" t="s">
        <v>174</v>
      </c>
      <c r="B200" s="28">
        <v>11188</v>
      </c>
      <c r="C200" s="28" t="s">
        <v>175</v>
      </c>
      <c r="D200" s="28" t="s">
        <v>32</v>
      </c>
      <c r="E200" s="64">
        <v>0</v>
      </c>
      <c r="F200" s="65">
        <v>500000</v>
      </c>
      <c r="G200" s="65">
        <v>102.03333333333333</v>
      </c>
      <c r="H200" s="65" t="s">
        <v>532</v>
      </c>
      <c r="I200" s="65">
        <v>2679802</v>
      </c>
      <c r="J200" s="65">
        <v>1996032</v>
      </c>
      <c r="K200" s="65">
        <v>132856</v>
      </c>
      <c r="L200" s="65">
        <v>15024026</v>
      </c>
      <c r="M200" s="65">
        <v>4</v>
      </c>
      <c r="N200" s="65">
        <v>62</v>
      </c>
      <c r="O200" s="65">
        <v>2646</v>
      </c>
      <c r="P200" s="65">
        <v>38</v>
      </c>
      <c r="Q200" s="65">
        <v>2650</v>
      </c>
      <c r="R200" s="28">
        <v>3.25</v>
      </c>
      <c r="S200" s="28">
        <v>3.53</v>
      </c>
      <c r="T200" s="28">
        <v>1.93</v>
      </c>
    </row>
    <row r="201" spans="1:20" s="29" customFormat="1" x14ac:dyDescent="0.25">
      <c r="A201" s="28" t="s">
        <v>187</v>
      </c>
      <c r="B201" s="28">
        <v>11222</v>
      </c>
      <c r="C201" s="28" t="s">
        <v>186</v>
      </c>
      <c r="D201" s="28" t="s">
        <v>32</v>
      </c>
      <c r="E201" s="64">
        <v>0</v>
      </c>
      <c r="F201" s="65">
        <v>700000</v>
      </c>
      <c r="G201" s="65">
        <v>99.166666666666671</v>
      </c>
      <c r="H201" s="65" t="s">
        <v>532</v>
      </c>
      <c r="I201" s="65">
        <v>379651</v>
      </c>
      <c r="J201" s="65">
        <v>427535</v>
      </c>
      <c r="K201" s="65">
        <v>44551</v>
      </c>
      <c r="L201" s="65">
        <v>9596528</v>
      </c>
      <c r="M201" s="65">
        <v>7</v>
      </c>
      <c r="N201" s="65">
        <v>98</v>
      </c>
      <c r="O201" s="65">
        <v>95</v>
      </c>
      <c r="P201" s="65">
        <v>2</v>
      </c>
      <c r="Q201" s="65">
        <v>102</v>
      </c>
      <c r="R201" s="28">
        <v>6.38</v>
      </c>
      <c r="S201" s="28">
        <v>4.91</v>
      </c>
      <c r="T201" s="28">
        <v>12.52</v>
      </c>
    </row>
    <row r="202" spans="1:20" s="29" customFormat="1" x14ac:dyDescent="0.25">
      <c r="A202" s="28" t="s">
        <v>196</v>
      </c>
      <c r="B202" s="28">
        <v>11239</v>
      </c>
      <c r="C202" s="28" t="s">
        <v>197</v>
      </c>
      <c r="D202" s="28" t="s">
        <v>32</v>
      </c>
      <c r="E202" s="64">
        <v>0</v>
      </c>
      <c r="F202" s="65">
        <v>500000</v>
      </c>
      <c r="G202" s="65">
        <v>95.033333333333331</v>
      </c>
      <c r="H202" s="65" t="s">
        <v>532</v>
      </c>
      <c r="I202" s="65">
        <v>398822</v>
      </c>
      <c r="J202" s="65">
        <v>446182</v>
      </c>
      <c r="K202" s="65">
        <v>120269</v>
      </c>
      <c r="L202" s="65">
        <v>3709869</v>
      </c>
      <c r="M202" s="65">
        <v>9</v>
      </c>
      <c r="N202" s="65">
        <v>87</v>
      </c>
      <c r="O202" s="65">
        <v>232</v>
      </c>
      <c r="P202" s="65">
        <v>13</v>
      </c>
      <c r="Q202" s="65">
        <v>241</v>
      </c>
      <c r="R202" s="28">
        <v>2.94</v>
      </c>
      <c r="S202" s="28">
        <v>3.85</v>
      </c>
      <c r="T202" s="28">
        <v>7.4</v>
      </c>
    </row>
    <row r="203" spans="1:20" s="29" customFormat="1" x14ac:dyDescent="0.25">
      <c r="A203" s="28" t="s">
        <v>199</v>
      </c>
      <c r="B203" s="28">
        <v>11258</v>
      </c>
      <c r="C203" s="28" t="s">
        <v>200</v>
      </c>
      <c r="D203" s="28" t="s">
        <v>32</v>
      </c>
      <c r="E203" s="64">
        <v>0</v>
      </c>
      <c r="F203" s="65">
        <v>20000000</v>
      </c>
      <c r="G203" s="65">
        <v>94.966666666666669</v>
      </c>
      <c r="H203" s="65" t="s">
        <v>532</v>
      </c>
      <c r="I203" s="65">
        <v>216609</v>
      </c>
      <c r="J203" s="65">
        <v>252811</v>
      </c>
      <c r="K203" s="65">
        <v>4122461</v>
      </c>
      <c r="L203" s="65">
        <v>61325</v>
      </c>
      <c r="M203" s="65">
        <v>6</v>
      </c>
      <c r="N203" s="65">
        <v>94</v>
      </c>
      <c r="O203" s="65">
        <v>87</v>
      </c>
      <c r="P203" s="65">
        <v>6</v>
      </c>
      <c r="Q203" s="65">
        <v>93</v>
      </c>
      <c r="R203" s="28">
        <v>4.66</v>
      </c>
      <c r="S203" s="28">
        <v>3.36</v>
      </c>
      <c r="T203" s="28">
        <v>2.85</v>
      </c>
    </row>
    <row r="204" spans="1:20" s="29" customFormat="1" x14ac:dyDescent="0.25">
      <c r="A204" s="28" t="s">
        <v>227</v>
      </c>
      <c r="B204" s="28">
        <v>11304</v>
      </c>
      <c r="C204" s="28" t="s">
        <v>228</v>
      </c>
      <c r="D204" s="28" t="s">
        <v>32</v>
      </c>
      <c r="E204" s="64">
        <v>0</v>
      </c>
      <c r="F204" s="65">
        <v>300000</v>
      </c>
      <c r="G204" s="65">
        <v>87.233333333333334</v>
      </c>
      <c r="H204" s="65" t="s">
        <v>532</v>
      </c>
      <c r="I204" s="65">
        <v>975973</v>
      </c>
      <c r="J204" s="65">
        <v>1048532</v>
      </c>
      <c r="K204" s="65">
        <v>185925</v>
      </c>
      <c r="L204" s="65">
        <v>5639541</v>
      </c>
      <c r="M204" s="65">
        <v>18</v>
      </c>
      <c r="N204" s="65">
        <v>100</v>
      </c>
      <c r="O204" s="65">
        <v>116</v>
      </c>
      <c r="P204" s="65">
        <v>0</v>
      </c>
      <c r="Q204" s="65">
        <v>134</v>
      </c>
      <c r="R204" s="28">
        <v>6.42</v>
      </c>
      <c r="S204" s="28">
        <v>6.76</v>
      </c>
      <c r="T204" s="28">
        <v>18.239999999999998</v>
      </c>
    </row>
    <row r="205" spans="1:20" s="29" customFormat="1" x14ac:dyDescent="0.25">
      <c r="A205" s="28" t="s">
        <v>231</v>
      </c>
      <c r="B205" s="28">
        <v>11305</v>
      </c>
      <c r="C205" s="28" t="s">
        <v>232</v>
      </c>
      <c r="D205" s="28" t="s">
        <v>32</v>
      </c>
      <c r="E205" s="64">
        <v>0</v>
      </c>
      <c r="F205" s="65">
        <v>200000</v>
      </c>
      <c r="G205" s="65">
        <v>86.86666666666666</v>
      </c>
      <c r="H205" s="65" t="s">
        <v>532</v>
      </c>
      <c r="I205" s="65">
        <v>242843</v>
      </c>
      <c r="J205" s="65">
        <v>204005</v>
      </c>
      <c r="K205" s="65">
        <v>15564</v>
      </c>
      <c r="L205" s="65">
        <v>13107477</v>
      </c>
      <c r="M205" s="65">
        <v>3</v>
      </c>
      <c r="N205" s="65">
        <v>26</v>
      </c>
      <c r="O205" s="65">
        <v>854</v>
      </c>
      <c r="P205" s="65">
        <v>74</v>
      </c>
      <c r="Q205" s="65">
        <v>857</v>
      </c>
      <c r="R205" s="28">
        <v>5.99</v>
      </c>
      <c r="S205" s="28">
        <v>7.3</v>
      </c>
      <c r="T205" s="28">
        <v>14.25</v>
      </c>
    </row>
    <row r="206" spans="1:20" s="29" customFormat="1" x14ac:dyDescent="0.25">
      <c r="A206" s="28" t="s">
        <v>289</v>
      </c>
      <c r="B206" s="28">
        <v>11381</v>
      </c>
      <c r="C206" s="28" t="s">
        <v>290</v>
      </c>
      <c r="D206" s="28" t="s">
        <v>32</v>
      </c>
      <c r="E206" s="64">
        <v>0</v>
      </c>
      <c r="F206" s="65">
        <v>500000</v>
      </c>
      <c r="G206" s="65">
        <v>76.2</v>
      </c>
      <c r="H206" s="65" t="s">
        <v>532</v>
      </c>
      <c r="I206" s="65">
        <v>1241250</v>
      </c>
      <c r="J206" s="65">
        <v>1186777</v>
      </c>
      <c r="K206" s="65">
        <v>216225</v>
      </c>
      <c r="L206" s="65">
        <v>5488618</v>
      </c>
      <c r="M206" s="65">
        <v>10</v>
      </c>
      <c r="N206" s="65">
        <v>100</v>
      </c>
      <c r="O206" s="65">
        <v>99</v>
      </c>
      <c r="P206" s="65">
        <v>0</v>
      </c>
      <c r="Q206" s="65">
        <v>109</v>
      </c>
      <c r="R206" s="28">
        <v>5.41</v>
      </c>
      <c r="S206" s="28">
        <v>8.0500000000000007</v>
      </c>
      <c r="T206" s="28">
        <v>13.23</v>
      </c>
    </row>
    <row r="207" spans="1:20" s="29" customFormat="1" x14ac:dyDescent="0.25">
      <c r="A207" s="28" t="s">
        <v>429</v>
      </c>
      <c r="B207" s="28">
        <v>11691</v>
      </c>
      <c r="C207" s="28" t="s">
        <v>430</v>
      </c>
      <c r="D207" s="28" t="s">
        <v>32</v>
      </c>
      <c r="E207" s="64">
        <v>0</v>
      </c>
      <c r="F207" s="65">
        <v>20000000</v>
      </c>
      <c r="G207" s="65">
        <v>21.5</v>
      </c>
      <c r="H207" s="65" t="s">
        <v>532</v>
      </c>
      <c r="I207" s="65">
        <v>39342</v>
      </c>
      <c r="J207" s="65">
        <v>39333</v>
      </c>
      <c r="K207" s="65">
        <v>3290285</v>
      </c>
      <c r="L207" s="65">
        <v>11954</v>
      </c>
      <c r="M207" s="65">
        <v>6</v>
      </c>
      <c r="N207" s="65">
        <v>63</v>
      </c>
      <c r="O207" s="65">
        <v>109</v>
      </c>
      <c r="P207" s="65">
        <v>37</v>
      </c>
      <c r="Q207" s="65">
        <v>115</v>
      </c>
      <c r="R207" s="28">
        <v>3.62</v>
      </c>
      <c r="S207" s="28">
        <v>-1.97</v>
      </c>
      <c r="T207" s="28">
        <v>23.54</v>
      </c>
    </row>
    <row r="208" spans="1:20" s="29" customFormat="1" x14ac:dyDescent="0.25">
      <c r="A208" s="28" t="s">
        <v>496</v>
      </c>
      <c r="B208" s="28">
        <v>11842</v>
      </c>
      <c r="C208" s="28" t="s">
        <v>497</v>
      </c>
      <c r="D208" s="28" t="s">
        <v>32</v>
      </c>
      <c r="E208" s="64">
        <v>0</v>
      </c>
      <c r="F208" s="65">
        <v>100000000</v>
      </c>
      <c r="G208" s="66">
        <v>8.6666666666666679</v>
      </c>
      <c r="H208" s="65" t="s">
        <v>532</v>
      </c>
      <c r="I208" s="65">
        <v>0</v>
      </c>
      <c r="J208" s="65">
        <v>394602</v>
      </c>
      <c r="K208" s="65">
        <v>35977526</v>
      </c>
      <c r="L208" s="65">
        <v>10968</v>
      </c>
      <c r="M208" s="65">
        <v>13</v>
      </c>
      <c r="N208" s="65">
        <v>90</v>
      </c>
      <c r="O208" s="65">
        <v>5440</v>
      </c>
      <c r="P208" s="65">
        <v>10</v>
      </c>
      <c r="Q208" s="65">
        <v>5453</v>
      </c>
      <c r="R208" s="28">
        <v>4.55</v>
      </c>
      <c r="S208" s="28">
        <v>6.26</v>
      </c>
      <c r="T208" s="28">
        <v>0</v>
      </c>
    </row>
    <row r="209" spans="1:20" s="29" customFormat="1" x14ac:dyDescent="0.25">
      <c r="A209" s="28" t="s">
        <v>590</v>
      </c>
      <c r="B209" s="28">
        <v>11921</v>
      </c>
      <c r="C209" s="28" t="s">
        <v>589</v>
      </c>
      <c r="D209" s="28" t="s">
        <v>32</v>
      </c>
      <c r="E209" s="64">
        <v>0</v>
      </c>
      <c r="F209" s="65">
        <v>20000000</v>
      </c>
      <c r="G209" s="66">
        <v>1</v>
      </c>
      <c r="H209" s="65" t="s">
        <v>532</v>
      </c>
      <c r="I209" s="65">
        <v>0</v>
      </c>
      <c r="J209" s="65">
        <v>33951</v>
      </c>
      <c r="K209" s="65">
        <v>3373578</v>
      </c>
      <c r="L209" s="65">
        <v>10064</v>
      </c>
      <c r="M209" s="65">
        <v>17</v>
      </c>
      <c r="N209" s="65">
        <v>100</v>
      </c>
      <c r="O209" s="65">
        <v>44</v>
      </c>
      <c r="P209" s="65">
        <v>0</v>
      </c>
      <c r="Q209" s="65">
        <v>61</v>
      </c>
      <c r="R209" s="28">
        <v>0</v>
      </c>
      <c r="S209" s="28">
        <v>0</v>
      </c>
      <c r="T209" s="28">
        <v>0</v>
      </c>
    </row>
    <row r="210" spans="1:20" s="29" customFormat="1" x14ac:dyDescent="0.25">
      <c r="A210" s="28" t="s">
        <v>167</v>
      </c>
      <c r="B210" s="28">
        <v>11172</v>
      </c>
      <c r="C210" s="28" t="s">
        <v>168</v>
      </c>
      <c r="D210" s="28" t="s">
        <v>32</v>
      </c>
      <c r="E210" s="64">
        <v>0</v>
      </c>
      <c r="F210" s="65">
        <v>50000000</v>
      </c>
      <c r="G210" s="65">
        <v>104</v>
      </c>
      <c r="H210" s="65" t="s">
        <v>533</v>
      </c>
      <c r="I210" s="65">
        <v>2543903</v>
      </c>
      <c r="J210" s="65">
        <v>1544968</v>
      </c>
      <c r="K210" s="65">
        <v>12682630</v>
      </c>
      <c r="L210" s="65">
        <v>121818</v>
      </c>
      <c r="M210" s="65">
        <v>17</v>
      </c>
      <c r="N210" s="65">
        <v>98.329920000000001</v>
      </c>
      <c r="O210" s="65">
        <v>734</v>
      </c>
      <c r="P210" s="65">
        <v>1.6700799999999998</v>
      </c>
      <c r="Q210" s="65">
        <v>751</v>
      </c>
      <c r="R210" s="28">
        <v>5.62</v>
      </c>
      <c r="S210" s="28">
        <v>4.8</v>
      </c>
      <c r="T210" s="28">
        <v>12.71</v>
      </c>
    </row>
    <row r="211" spans="1:20" s="29" customFormat="1" x14ac:dyDescent="0.25">
      <c r="A211" s="28" t="s">
        <v>184</v>
      </c>
      <c r="B211" s="28">
        <v>11196</v>
      </c>
      <c r="C211" s="28" t="s">
        <v>183</v>
      </c>
      <c r="D211" s="28" t="s">
        <v>32</v>
      </c>
      <c r="E211" s="64">
        <v>0</v>
      </c>
      <c r="F211" s="65">
        <v>100000000</v>
      </c>
      <c r="G211" s="65">
        <v>99.233333333333334</v>
      </c>
      <c r="H211" s="65" t="s">
        <v>533</v>
      </c>
      <c r="I211" s="65">
        <v>1812914</v>
      </c>
      <c r="J211" s="65">
        <v>1702779</v>
      </c>
      <c r="K211" s="65">
        <v>13957539</v>
      </c>
      <c r="L211" s="65">
        <v>121998</v>
      </c>
      <c r="M211" s="65">
        <v>20</v>
      </c>
      <c r="N211" s="65">
        <v>98.773066999999998</v>
      </c>
      <c r="O211" s="65">
        <v>4440</v>
      </c>
      <c r="P211" s="65">
        <v>1.2269330000000001</v>
      </c>
      <c r="Q211" s="65">
        <v>4460</v>
      </c>
      <c r="R211" s="28">
        <v>3.97</v>
      </c>
      <c r="S211" s="28">
        <v>5.75</v>
      </c>
      <c r="T211" s="28">
        <v>13.42</v>
      </c>
    </row>
    <row r="212" spans="1:20" s="29" customFormat="1" x14ac:dyDescent="0.25">
      <c r="A212" s="28" t="s">
        <v>516</v>
      </c>
      <c r="B212" s="28">
        <v>11888</v>
      </c>
      <c r="C212" s="28" t="s">
        <v>517</v>
      </c>
      <c r="D212" s="28" t="s">
        <v>32</v>
      </c>
      <c r="E212" s="64">
        <v>0</v>
      </c>
      <c r="F212" s="65">
        <v>500000000</v>
      </c>
      <c r="G212" s="65">
        <v>4.5999999999999996</v>
      </c>
      <c r="H212" s="65" t="s">
        <v>533</v>
      </c>
      <c r="I212" s="65">
        <v>0</v>
      </c>
      <c r="J212" s="65">
        <v>700990</v>
      </c>
      <c r="K212" s="65">
        <v>65810845</v>
      </c>
      <c r="L212" s="65">
        <v>10652</v>
      </c>
      <c r="M212" s="65">
        <v>71</v>
      </c>
      <c r="N212" s="65">
        <v>94.880521799999997</v>
      </c>
      <c r="O212" s="65">
        <v>4295</v>
      </c>
      <c r="P212" s="65">
        <v>5.1194782000000005</v>
      </c>
      <c r="Q212" s="65">
        <v>4366</v>
      </c>
      <c r="R212" s="28">
        <v>8.02</v>
      </c>
      <c r="S212" s="28">
        <v>9.2200000000000006</v>
      </c>
      <c r="T212" s="28">
        <v>0</v>
      </c>
    </row>
    <row r="213" spans="1:20" s="29" customFormat="1" x14ac:dyDescent="0.25">
      <c r="A213" s="28" t="s">
        <v>587</v>
      </c>
      <c r="B213" s="28">
        <v>11907</v>
      </c>
      <c r="C213" s="28" t="s">
        <v>586</v>
      </c>
      <c r="D213" s="28" t="s">
        <v>32</v>
      </c>
      <c r="E213" s="64">
        <v>0</v>
      </c>
      <c r="F213" s="65">
        <v>200000000</v>
      </c>
      <c r="G213" s="66">
        <v>1</v>
      </c>
      <c r="H213" s="65" t="s">
        <v>533</v>
      </c>
      <c r="I213" s="65">
        <v>0</v>
      </c>
      <c r="J213" s="65">
        <v>312659</v>
      </c>
      <c r="K213" s="65">
        <v>29769564</v>
      </c>
      <c r="L213" s="65">
        <v>10503</v>
      </c>
      <c r="M213" s="65">
        <v>9</v>
      </c>
      <c r="N213" s="65">
        <v>99.615217999999999</v>
      </c>
      <c r="O213" s="65">
        <v>350</v>
      </c>
      <c r="P213" s="65">
        <v>0.38478200000000001</v>
      </c>
      <c r="Q213" s="65">
        <v>359</v>
      </c>
      <c r="R213" s="28">
        <v>0</v>
      </c>
      <c r="S213" s="28">
        <v>0</v>
      </c>
      <c r="T213" s="28">
        <v>0</v>
      </c>
    </row>
  </sheetData>
  <autoFilter ref="A2:V213">
    <sortState ref="A3:T291">
      <sortCondition ref="D2:D278"/>
    </sortState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"/>
  <sheetViews>
    <sheetView rightToLeft="1" workbookViewId="0">
      <selection activeCell="A3" sqref="A3:XFD213"/>
    </sheetView>
  </sheetViews>
  <sheetFormatPr defaultColWidth="9.140625" defaultRowHeight="18" x14ac:dyDescent="0.45"/>
  <cols>
    <col min="1" max="1" width="43.42578125" style="14" bestFit="1" customWidth="1"/>
    <col min="2" max="2" width="8.5703125" style="14" bestFit="1" customWidth="1"/>
    <col min="3" max="3" width="23.28515625" style="14" bestFit="1" customWidth="1"/>
    <col min="4" max="4" width="21.42578125" style="18" bestFit="1" customWidth="1"/>
    <col min="5" max="5" width="8.85546875" style="18" bestFit="1" customWidth="1"/>
    <col min="6" max="6" width="10.140625" style="18" bestFit="1" customWidth="1"/>
    <col min="7" max="7" width="10.28515625" style="18" bestFit="1" customWidth="1"/>
    <col min="8" max="8" width="8.7109375" style="18" bestFit="1" customWidth="1"/>
    <col min="9" max="9" width="8.85546875" style="18" bestFit="1" customWidth="1"/>
    <col min="10" max="16384" width="9.140625" style="14"/>
  </cols>
  <sheetData>
    <row r="1" spans="1:9" x14ac:dyDescent="0.45">
      <c r="B1" s="15"/>
      <c r="C1" s="15"/>
      <c r="E1" s="18">
        <v>3</v>
      </c>
      <c r="F1" s="18">
        <v>4</v>
      </c>
      <c r="G1" s="18">
        <v>5</v>
      </c>
      <c r="H1" s="18">
        <v>6</v>
      </c>
      <c r="I1" s="18">
        <v>7</v>
      </c>
    </row>
    <row r="2" spans="1:9" ht="31.5" x14ac:dyDescent="0.45">
      <c r="A2" s="50" t="s">
        <v>534</v>
      </c>
      <c r="B2" s="16" t="s">
        <v>1</v>
      </c>
      <c r="C2" s="16" t="s">
        <v>3</v>
      </c>
      <c r="D2" s="17" t="s">
        <v>600</v>
      </c>
      <c r="E2" s="17" t="s">
        <v>535</v>
      </c>
      <c r="F2" s="17" t="s">
        <v>536</v>
      </c>
      <c r="G2" s="17" t="s">
        <v>537</v>
      </c>
      <c r="H2" s="17" t="s">
        <v>538</v>
      </c>
      <c r="I2" s="17" t="s">
        <v>539</v>
      </c>
    </row>
    <row r="3" spans="1:9" s="69" customFormat="1" x14ac:dyDescent="0.45">
      <c r="A3" s="67" t="s">
        <v>17</v>
      </c>
      <c r="B3" s="67">
        <v>10581</v>
      </c>
      <c r="C3" s="28" t="s">
        <v>19</v>
      </c>
      <c r="D3" s="68">
        <f>VLOOKUP(B3,Sheet1!B:J,9,0)</f>
        <v>36474420</v>
      </c>
      <c r="E3" s="68">
        <v>16.660504678292014</v>
      </c>
      <c r="F3" s="68">
        <v>60.287818130436165</v>
      </c>
      <c r="G3" s="68">
        <v>21.919258164854629</v>
      </c>
      <c r="H3" s="68">
        <v>2.8308439577023416E-2</v>
      </c>
      <c r="I3" s="68">
        <v>1.1041105868401706</v>
      </c>
    </row>
    <row r="4" spans="1:9" s="69" customFormat="1" x14ac:dyDescent="0.45">
      <c r="A4" s="67" t="s">
        <v>20</v>
      </c>
      <c r="B4" s="67">
        <v>10589</v>
      </c>
      <c r="C4" s="28" t="s">
        <v>22</v>
      </c>
      <c r="D4" s="68">
        <f>VLOOKUP(B4,Sheet1!B:J,9,0)</f>
        <v>1708921</v>
      </c>
      <c r="E4" s="68">
        <v>90.073597614033972</v>
      </c>
      <c r="F4" s="68">
        <v>2.3809005782249995</v>
      </c>
      <c r="G4" s="68">
        <v>4.8840688620416044</v>
      </c>
      <c r="H4" s="68">
        <v>1.5205995492377777</v>
      </c>
      <c r="I4" s="68">
        <v>1.1408333964616528</v>
      </c>
    </row>
    <row r="5" spans="1:9" s="69" customFormat="1" x14ac:dyDescent="0.45">
      <c r="A5" s="67" t="s">
        <v>23</v>
      </c>
      <c r="B5" s="67">
        <v>10591</v>
      </c>
      <c r="C5" s="28" t="s">
        <v>22</v>
      </c>
      <c r="D5" s="68">
        <f>VLOOKUP(B5,Sheet1!B:J,9,0)</f>
        <v>1742360</v>
      </c>
      <c r="E5" s="68">
        <v>94.097704588105373</v>
      </c>
      <c r="F5" s="68">
        <v>0</v>
      </c>
      <c r="G5" s="68">
        <v>3.4042258043865985</v>
      </c>
      <c r="H5" s="68">
        <v>3.4952970969339765E-3</v>
      </c>
      <c r="I5" s="68">
        <v>2.4945743104110973</v>
      </c>
    </row>
    <row r="6" spans="1:9" s="69" customFormat="1" x14ac:dyDescent="0.45">
      <c r="A6" s="67" t="s">
        <v>24</v>
      </c>
      <c r="B6" s="67">
        <v>10596</v>
      </c>
      <c r="C6" s="28" t="s">
        <v>22</v>
      </c>
      <c r="D6" s="68">
        <f>VLOOKUP(B6,Sheet1!B:J,9,0)</f>
        <v>3960266</v>
      </c>
      <c r="E6" s="68">
        <v>94.908762818440366</v>
      </c>
      <c r="F6" s="68">
        <v>0</v>
      </c>
      <c r="G6" s="68">
        <v>1.0916446045756573E-4</v>
      </c>
      <c r="H6" s="68">
        <v>2.4924454391507136</v>
      </c>
      <c r="I6" s="68">
        <v>2.5986825779484661</v>
      </c>
    </row>
    <row r="7" spans="1:9" s="69" customFormat="1" x14ac:dyDescent="0.45">
      <c r="A7" s="67" t="s">
        <v>26</v>
      </c>
      <c r="B7" s="67">
        <v>10600</v>
      </c>
      <c r="C7" s="28" t="s">
        <v>22</v>
      </c>
      <c r="D7" s="68">
        <f>VLOOKUP(B7,Sheet1!B:J,9,0)</f>
        <v>35700524</v>
      </c>
      <c r="E7" s="68">
        <v>79.090216477007019</v>
      </c>
      <c r="F7" s="68">
        <v>16.501665379115149</v>
      </c>
      <c r="G7" s="68">
        <v>2.2875723297952844</v>
      </c>
      <c r="H7" s="68">
        <v>0</v>
      </c>
      <c r="I7" s="68">
        <v>2.1205458140825462</v>
      </c>
    </row>
    <row r="8" spans="1:9" s="69" customFormat="1" x14ac:dyDescent="0.45">
      <c r="A8" s="67" t="s">
        <v>28</v>
      </c>
      <c r="B8" s="67">
        <v>10616</v>
      </c>
      <c r="C8" s="28" t="s">
        <v>22</v>
      </c>
      <c r="D8" s="68">
        <f>VLOOKUP(B8,Sheet1!B:J,9,0)</f>
        <v>7923373</v>
      </c>
      <c r="E8" s="68">
        <v>86.70006737657782</v>
      </c>
      <c r="F8" s="68">
        <v>10.7398209984734</v>
      </c>
      <c r="G8" s="68">
        <v>0.46102009849320519</v>
      </c>
      <c r="H8" s="68">
        <v>6.4956048923001751E-5</v>
      </c>
      <c r="I8" s="68">
        <v>2.0990265704066466</v>
      </c>
    </row>
    <row r="9" spans="1:9" s="69" customFormat="1" x14ac:dyDescent="0.45">
      <c r="A9" s="67" t="s">
        <v>30</v>
      </c>
      <c r="B9" s="67">
        <v>10615</v>
      </c>
      <c r="C9" s="28" t="s">
        <v>32</v>
      </c>
      <c r="D9" s="68">
        <f>VLOOKUP(B9,Sheet1!B:J,9,0)</f>
        <v>793070</v>
      </c>
      <c r="E9" s="68">
        <v>41.976190777730366</v>
      </c>
      <c r="F9" s="68">
        <v>30.137276632717043</v>
      </c>
      <c r="G9" s="68">
        <v>26.343270666443892</v>
      </c>
      <c r="H9" s="68">
        <v>6.2765691897233135E-3</v>
      </c>
      <c r="I9" s="68">
        <v>1.536985353918972</v>
      </c>
    </row>
    <row r="10" spans="1:9" s="69" customFormat="1" x14ac:dyDescent="0.45">
      <c r="A10" s="67" t="s">
        <v>33</v>
      </c>
      <c r="B10" s="67">
        <v>10630</v>
      </c>
      <c r="C10" s="28" t="s">
        <v>22</v>
      </c>
      <c r="D10" s="68">
        <f>VLOOKUP(B10,Sheet1!B:J,9,0)</f>
        <v>489286</v>
      </c>
      <c r="E10" s="68">
        <v>94.185163332094035</v>
      </c>
      <c r="F10" s="68">
        <v>3.4125560795128931</v>
      </c>
      <c r="G10" s="68">
        <v>0.12428941973185868</v>
      </c>
      <c r="H10" s="68">
        <v>0.2022405924568747</v>
      </c>
      <c r="I10" s="68">
        <v>2.0757505762043351</v>
      </c>
    </row>
    <row r="11" spans="1:9" s="69" customFormat="1" x14ac:dyDescent="0.45">
      <c r="A11" s="67" t="s">
        <v>35</v>
      </c>
      <c r="B11" s="67">
        <v>10639</v>
      </c>
      <c r="C11" s="28" t="s">
        <v>19</v>
      </c>
      <c r="D11" s="68">
        <f>VLOOKUP(B11,Sheet1!B:J,9,0)</f>
        <v>62442866</v>
      </c>
      <c r="E11" s="68">
        <v>9.9894196755080991</v>
      </c>
      <c r="F11" s="68">
        <v>51.725927208880634</v>
      </c>
      <c r="G11" s="68">
        <v>36.999106197495493</v>
      </c>
      <c r="H11" s="68">
        <v>7.9471868536037157E-5</v>
      </c>
      <c r="I11" s="68">
        <v>1.2854674462472313</v>
      </c>
    </row>
    <row r="12" spans="1:9" s="69" customFormat="1" x14ac:dyDescent="0.45">
      <c r="A12" s="67" t="s">
        <v>37</v>
      </c>
      <c r="B12" s="67">
        <v>10706</v>
      </c>
      <c r="C12" s="28" t="s">
        <v>22</v>
      </c>
      <c r="D12" s="68">
        <f>VLOOKUP(B12,Sheet1!B:J,9,0)</f>
        <v>13880531</v>
      </c>
      <c r="E12" s="68">
        <v>98.426717331656661</v>
      </c>
      <c r="F12" s="68">
        <v>3.5300426348456519E-3</v>
      </c>
      <c r="G12" s="68">
        <v>0.15585951172720378</v>
      </c>
      <c r="H12" s="68">
        <v>4.2026869369631156E-4</v>
      </c>
      <c r="I12" s="68">
        <v>1.4134728452875918</v>
      </c>
    </row>
    <row r="13" spans="1:9" s="69" customFormat="1" x14ac:dyDescent="0.45">
      <c r="A13" s="67" t="s">
        <v>39</v>
      </c>
      <c r="B13" s="67">
        <v>10720</v>
      </c>
      <c r="C13" s="28" t="s">
        <v>19</v>
      </c>
      <c r="D13" s="68">
        <f>VLOOKUP(B13,Sheet1!B:J,9,0)</f>
        <v>1500686</v>
      </c>
      <c r="E13" s="68">
        <v>20.953086665572926</v>
      </c>
      <c r="F13" s="68">
        <v>71.218343392523337</v>
      </c>
      <c r="G13" s="68">
        <v>5.6032268635825382</v>
      </c>
      <c r="H13" s="68">
        <v>1.950508022371117E-3</v>
      </c>
      <c r="I13" s="68">
        <v>2.2233925702988278</v>
      </c>
    </row>
    <row r="14" spans="1:9" s="69" customFormat="1" x14ac:dyDescent="0.45">
      <c r="A14" s="67" t="s">
        <v>41</v>
      </c>
      <c r="B14" s="67">
        <v>10719</v>
      </c>
      <c r="C14" s="28" t="s">
        <v>22</v>
      </c>
      <c r="D14" s="68">
        <f>VLOOKUP(B14,Sheet1!B:J,9,0)</f>
        <v>2548380</v>
      </c>
      <c r="E14" s="68">
        <v>98.013659067704339</v>
      </c>
      <c r="F14" s="68">
        <v>0</v>
      </c>
      <c r="G14" s="68">
        <v>0.68804470456991484</v>
      </c>
      <c r="H14" s="68">
        <v>5.8954657262721751E-3</v>
      </c>
      <c r="I14" s="68">
        <v>1.2924007619994744</v>
      </c>
    </row>
    <row r="15" spans="1:9" s="69" customFormat="1" x14ac:dyDescent="0.45">
      <c r="A15" s="67" t="s">
        <v>43</v>
      </c>
      <c r="B15" s="67">
        <v>10743</v>
      </c>
      <c r="C15" s="28" t="s">
        <v>22</v>
      </c>
      <c r="D15" s="68">
        <f>VLOOKUP(B15,Sheet1!B:J,9,0)</f>
        <v>5415998</v>
      </c>
      <c r="E15" s="68">
        <v>96.321447009601115</v>
      </c>
      <c r="F15" s="68">
        <v>0</v>
      </c>
      <c r="G15" s="68">
        <v>1.7252232611114435</v>
      </c>
      <c r="H15" s="68">
        <v>2.6013896768013679E-3</v>
      </c>
      <c r="I15" s="68">
        <v>1.9507283396106385</v>
      </c>
    </row>
    <row r="16" spans="1:9" s="69" customFormat="1" x14ac:dyDescent="0.45">
      <c r="A16" s="67" t="s">
        <v>45</v>
      </c>
      <c r="B16" s="67">
        <v>10748</v>
      </c>
      <c r="C16" s="28" t="s">
        <v>19</v>
      </c>
      <c r="D16" s="68">
        <f>VLOOKUP(B16,Sheet1!B:J,9,0)</f>
        <v>9225966</v>
      </c>
      <c r="E16" s="68">
        <v>32.070909283823134</v>
      </c>
      <c r="F16" s="68">
        <v>33.75030823565146</v>
      </c>
      <c r="G16" s="68">
        <v>32.753504639416015</v>
      </c>
      <c r="H16" s="68">
        <v>9.990025972059528E-4</v>
      </c>
      <c r="I16" s="68">
        <v>1.4242788385121896</v>
      </c>
    </row>
    <row r="17" spans="1:9" s="69" customFormat="1" x14ac:dyDescent="0.45">
      <c r="A17" s="67" t="s">
        <v>47</v>
      </c>
      <c r="B17" s="67">
        <v>10762</v>
      </c>
      <c r="C17" s="28" t="s">
        <v>32</v>
      </c>
      <c r="D17" s="68">
        <f>VLOOKUP(B17,Sheet1!B:J,9,0)</f>
        <v>3516789</v>
      </c>
      <c r="E17" s="68">
        <v>58.147626005060872</v>
      </c>
      <c r="F17" s="68">
        <v>35.257399125537418</v>
      </c>
      <c r="G17" s="68">
        <v>4.7234791907517257</v>
      </c>
      <c r="H17" s="68">
        <v>0</v>
      </c>
      <c r="I17" s="68">
        <v>1.8714956786499903</v>
      </c>
    </row>
    <row r="18" spans="1:9" s="69" customFormat="1" x14ac:dyDescent="0.45">
      <c r="A18" s="67" t="s">
        <v>49</v>
      </c>
      <c r="B18" s="67">
        <v>10753</v>
      </c>
      <c r="C18" s="28" t="s">
        <v>22</v>
      </c>
      <c r="D18" s="68">
        <f>VLOOKUP(B18,Sheet1!B:J,9,0)</f>
        <v>683309</v>
      </c>
      <c r="E18" s="68">
        <v>81.843023366417484</v>
      </c>
      <c r="F18" s="68">
        <v>16.314510952641211</v>
      </c>
      <c r="G18" s="68">
        <v>0.30153935076413735</v>
      </c>
      <c r="H18" s="68">
        <v>1.1263198513077445E-6</v>
      </c>
      <c r="I18" s="68">
        <v>1.5409252038573191</v>
      </c>
    </row>
    <row r="19" spans="1:9" s="69" customFormat="1" x14ac:dyDescent="0.45">
      <c r="A19" s="67" t="s">
        <v>51</v>
      </c>
      <c r="B19" s="67">
        <v>10782</v>
      </c>
      <c r="C19" s="28" t="s">
        <v>22</v>
      </c>
      <c r="D19" s="68">
        <f>VLOOKUP(B19,Sheet1!B:J,9,0)</f>
        <v>1129899</v>
      </c>
      <c r="E19" s="68">
        <v>97.559518429294286</v>
      </c>
      <c r="F19" s="68">
        <v>0</v>
      </c>
      <c r="G19" s="68">
        <v>0.48360889438254717</v>
      </c>
      <c r="H19" s="68">
        <v>0</v>
      </c>
      <c r="I19" s="68">
        <v>1.9568726763231659</v>
      </c>
    </row>
    <row r="20" spans="1:9" s="69" customFormat="1" x14ac:dyDescent="0.45">
      <c r="A20" s="67" t="s">
        <v>53</v>
      </c>
      <c r="B20" s="67">
        <v>10766</v>
      </c>
      <c r="C20" s="28" t="s">
        <v>19</v>
      </c>
      <c r="D20" s="68">
        <f>VLOOKUP(B20,Sheet1!B:J,9,0)</f>
        <v>32695828</v>
      </c>
      <c r="E20" s="68">
        <v>10.06796216166407</v>
      </c>
      <c r="F20" s="68">
        <v>40.812152561502828</v>
      </c>
      <c r="G20" s="68">
        <v>47.336265601050755</v>
      </c>
      <c r="H20" s="68">
        <v>7.967918682639058E-4</v>
      </c>
      <c r="I20" s="68">
        <v>1.7828228839140827</v>
      </c>
    </row>
    <row r="21" spans="1:9" s="69" customFormat="1" x14ac:dyDescent="0.45">
      <c r="A21" s="67" t="s">
        <v>56</v>
      </c>
      <c r="B21" s="67">
        <v>10767</v>
      </c>
      <c r="C21" s="28" t="s">
        <v>32</v>
      </c>
      <c r="D21" s="68">
        <f>VLOOKUP(B21,Sheet1!B:J,9,0)</f>
        <v>434098</v>
      </c>
      <c r="E21" s="68">
        <v>61.809008973139655</v>
      </c>
      <c r="F21" s="68">
        <v>37.822361769428632</v>
      </c>
      <c r="G21" s="68">
        <v>0.21837897519538346</v>
      </c>
      <c r="H21" s="68">
        <v>4.568994771134393E-2</v>
      </c>
      <c r="I21" s="68">
        <v>0.10456033452498509</v>
      </c>
    </row>
    <row r="22" spans="1:9" s="69" customFormat="1" x14ac:dyDescent="0.45">
      <c r="A22" s="67" t="s">
        <v>54</v>
      </c>
      <c r="B22" s="67">
        <v>10764</v>
      </c>
      <c r="C22" s="28" t="s">
        <v>22</v>
      </c>
      <c r="D22" s="68">
        <f>VLOOKUP(B22,Sheet1!B:J,9,0)</f>
        <v>1937329</v>
      </c>
      <c r="E22" s="68">
        <v>91.934182853346755</v>
      </c>
      <c r="F22" s="68">
        <v>2.0412431732818508</v>
      </c>
      <c r="G22" s="68">
        <v>5.1560860988806769E-3</v>
      </c>
      <c r="H22" s="68">
        <v>0.29738908186632829</v>
      </c>
      <c r="I22" s="68">
        <v>5.7220288054061896</v>
      </c>
    </row>
    <row r="23" spans="1:9" s="69" customFormat="1" x14ac:dyDescent="0.45">
      <c r="A23" s="67" t="s">
        <v>59</v>
      </c>
      <c r="B23" s="67">
        <v>10765</v>
      </c>
      <c r="C23" s="28" t="s">
        <v>19</v>
      </c>
      <c r="D23" s="68">
        <f>VLOOKUP(B23,Sheet1!B:J,9,0)</f>
        <v>183739883</v>
      </c>
      <c r="E23" s="68">
        <v>6.7544137145611813</v>
      </c>
      <c r="F23" s="68">
        <v>53.069787417167362</v>
      </c>
      <c r="G23" s="68">
        <v>38.988798829163606</v>
      </c>
      <c r="H23" s="68">
        <v>1.8349383674391665E-4</v>
      </c>
      <c r="I23" s="68">
        <v>1.1868165452711039</v>
      </c>
    </row>
    <row r="24" spans="1:9" s="69" customFormat="1" x14ac:dyDescent="0.45">
      <c r="A24" s="67" t="s">
        <v>57</v>
      </c>
      <c r="B24" s="67">
        <v>10771</v>
      </c>
      <c r="C24" s="28" t="s">
        <v>22</v>
      </c>
      <c r="D24" s="68">
        <f>VLOOKUP(B24,Sheet1!B:J,9,0)</f>
        <v>698590</v>
      </c>
      <c r="E24" s="68">
        <v>87.062017663160461</v>
      </c>
      <c r="F24" s="68">
        <v>0</v>
      </c>
      <c r="G24" s="68">
        <v>11.824444269147236</v>
      </c>
      <c r="H24" s="68">
        <v>7.0658669393933934E-3</v>
      </c>
      <c r="I24" s="68">
        <v>1.1064722007529093</v>
      </c>
    </row>
    <row r="25" spans="1:9" s="69" customFormat="1" x14ac:dyDescent="0.45">
      <c r="A25" s="67" t="s">
        <v>60</v>
      </c>
      <c r="B25" s="67">
        <v>10763</v>
      </c>
      <c r="C25" s="28" t="s">
        <v>32</v>
      </c>
      <c r="D25" s="68">
        <f>VLOOKUP(B25,Sheet1!B:J,9,0)</f>
        <v>96111</v>
      </c>
      <c r="E25" s="68">
        <v>91.317236283662339</v>
      </c>
      <c r="F25" s="68">
        <v>0</v>
      </c>
      <c r="G25" s="68">
        <v>7.1185087492392773E-3</v>
      </c>
      <c r="H25" s="68">
        <v>9.8298185833666257E-2</v>
      </c>
      <c r="I25" s="68">
        <v>8.5773470217547612</v>
      </c>
    </row>
    <row r="26" spans="1:9" s="69" customFormat="1" x14ac:dyDescent="0.45">
      <c r="A26" s="67" t="s">
        <v>62</v>
      </c>
      <c r="B26" s="67">
        <v>10778</v>
      </c>
      <c r="C26" s="28" t="s">
        <v>19</v>
      </c>
      <c r="D26" s="68">
        <f>VLOOKUP(B26,Sheet1!B:J,9,0)</f>
        <v>2908756</v>
      </c>
      <c r="E26" s="68">
        <v>14.703290414548256</v>
      </c>
      <c r="F26" s="68">
        <v>68.043117377620533</v>
      </c>
      <c r="G26" s="68">
        <v>16.175393006267303</v>
      </c>
      <c r="H26" s="68">
        <v>5.1290270684275076E-6</v>
      </c>
      <c r="I26" s="68">
        <v>1.0781940725368362</v>
      </c>
    </row>
    <row r="27" spans="1:9" s="69" customFormat="1" x14ac:dyDescent="0.45">
      <c r="A27" s="67" t="s">
        <v>64</v>
      </c>
      <c r="B27" s="67">
        <v>10781</v>
      </c>
      <c r="C27" s="28" t="s">
        <v>22</v>
      </c>
      <c r="D27" s="68">
        <f>VLOOKUP(B27,Sheet1!B:J,9,0)</f>
        <v>4135199</v>
      </c>
      <c r="E27" s="68">
        <v>97.754491809564612</v>
      </c>
      <c r="F27" s="68">
        <v>2.3739059293747158E-2</v>
      </c>
      <c r="G27" s="68">
        <v>0.78141355267033141</v>
      </c>
      <c r="H27" s="68">
        <v>0.13465324435240492</v>
      </c>
      <c r="I27" s="68">
        <v>1.3057023341189036</v>
      </c>
    </row>
    <row r="28" spans="1:9" s="69" customFormat="1" x14ac:dyDescent="0.45">
      <c r="A28" s="67" t="s">
        <v>66</v>
      </c>
      <c r="B28" s="67">
        <v>10784</v>
      </c>
      <c r="C28" s="28" t="s">
        <v>19</v>
      </c>
      <c r="D28" s="68">
        <f>VLOOKUP(B28,Sheet1!B:J,9,0)</f>
        <v>18001737</v>
      </c>
      <c r="E28" s="68">
        <v>14.852954862738006</v>
      </c>
      <c r="F28" s="68">
        <v>58.992961873951508</v>
      </c>
      <c r="G28" s="68">
        <v>25.056486521924484</v>
      </c>
      <c r="H28" s="68">
        <v>5.4917501777685684E-8</v>
      </c>
      <c r="I28" s="68">
        <v>1.0975966864685007</v>
      </c>
    </row>
    <row r="29" spans="1:9" s="69" customFormat="1" x14ac:dyDescent="0.45">
      <c r="A29" s="67" t="s">
        <v>68</v>
      </c>
      <c r="B29" s="67">
        <v>10789</v>
      </c>
      <c r="C29" s="28" t="s">
        <v>22</v>
      </c>
      <c r="D29" s="68">
        <f>VLOOKUP(B29,Sheet1!B:J,9,0)</f>
        <v>1571323</v>
      </c>
      <c r="E29" s="68">
        <v>74.682917143184028</v>
      </c>
      <c r="F29" s="68">
        <v>22.373564227884248</v>
      </c>
      <c r="G29" s="68">
        <v>0.67346382131591775</v>
      </c>
      <c r="H29" s="68">
        <v>0</v>
      </c>
      <c r="I29" s="68">
        <v>2.2700548076158031</v>
      </c>
    </row>
    <row r="30" spans="1:9" s="69" customFormat="1" x14ac:dyDescent="0.45">
      <c r="A30" s="67" t="s">
        <v>70</v>
      </c>
      <c r="B30" s="67">
        <v>10787</v>
      </c>
      <c r="C30" s="28" t="s">
        <v>22</v>
      </c>
      <c r="D30" s="68">
        <f>VLOOKUP(B30,Sheet1!B:J,9,0)</f>
        <v>4828761</v>
      </c>
      <c r="E30" s="68">
        <v>99.340341284772947</v>
      </c>
      <c r="F30" s="68">
        <v>0</v>
      </c>
      <c r="G30" s="68">
        <v>0.33665508421469936</v>
      </c>
      <c r="H30" s="68">
        <v>3.8104380002622331E-3</v>
      </c>
      <c r="I30" s="68">
        <v>0.31919319301208909</v>
      </c>
    </row>
    <row r="31" spans="1:9" s="69" customFormat="1" x14ac:dyDescent="0.45">
      <c r="A31" s="67" t="s">
        <v>72</v>
      </c>
      <c r="B31" s="67">
        <v>10801</v>
      </c>
      <c r="C31" s="28" t="s">
        <v>22</v>
      </c>
      <c r="D31" s="68">
        <f>VLOOKUP(B31,Sheet1!B:J,9,0)</f>
        <v>1251380</v>
      </c>
      <c r="E31" s="68">
        <v>95.798188956797603</v>
      </c>
      <c r="F31" s="68">
        <v>0</v>
      </c>
      <c r="G31" s="68">
        <v>1.5403836441403052</v>
      </c>
      <c r="H31" s="68">
        <v>0.10815476979559424</v>
      </c>
      <c r="I31" s="68">
        <v>2.5532726292664991</v>
      </c>
    </row>
    <row r="32" spans="1:9" s="69" customFormat="1" x14ac:dyDescent="0.45">
      <c r="A32" s="67" t="s">
        <v>74</v>
      </c>
      <c r="B32" s="67">
        <v>10825</v>
      </c>
      <c r="C32" s="28" t="s">
        <v>22</v>
      </c>
      <c r="D32" s="68">
        <f>VLOOKUP(B32,Sheet1!B:J,9,0)</f>
        <v>364352</v>
      </c>
      <c r="E32" s="68">
        <v>90.517802802859435</v>
      </c>
      <c r="F32" s="68">
        <v>0</v>
      </c>
      <c r="G32" s="68">
        <v>7.802061214850081</v>
      </c>
      <c r="H32" s="68">
        <v>1.8696753041880159E-2</v>
      </c>
      <c r="I32" s="68">
        <v>1.6614392292486029</v>
      </c>
    </row>
    <row r="33" spans="1:9" s="69" customFormat="1" x14ac:dyDescent="0.45">
      <c r="A33" s="67" t="s">
        <v>76</v>
      </c>
      <c r="B33" s="67">
        <v>10830</v>
      </c>
      <c r="C33" s="28" t="s">
        <v>22</v>
      </c>
      <c r="D33" s="68">
        <f>VLOOKUP(B33,Sheet1!B:J,9,0)</f>
        <v>1463370</v>
      </c>
      <c r="E33" s="68">
        <v>93.422297421158433</v>
      </c>
      <c r="F33" s="68">
        <v>0</v>
      </c>
      <c r="G33" s="68">
        <v>3.5400835644131279</v>
      </c>
      <c r="H33" s="68">
        <v>4.1439221393544127E-4</v>
      </c>
      <c r="I33" s="68">
        <v>3.0372046222144999</v>
      </c>
    </row>
    <row r="34" spans="1:9" s="69" customFormat="1" x14ac:dyDescent="0.45">
      <c r="A34" s="67" t="s">
        <v>78</v>
      </c>
      <c r="B34" s="67">
        <v>10835</v>
      </c>
      <c r="C34" s="28" t="s">
        <v>22</v>
      </c>
      <c r="D34" s="68">
        <f>VLOOKUP(B34,Sheet1!B:J,9,0)</f>
        <v>2038796</v>
      </c>
      <c r="E34" s="68">
        <v>90.346852240068529</v>
      </c>
      <c r="F34" s="68">
        <v>0</v>
      </c>
      <c r="G34" s="68">
        <v>2.469834577573303</v>
      </c>
      <c r="H34" s="68">
        <v>7.0688183235475153E-3</v>
      </c>
      <c r="I34" s="68">
        <v>7.1762443640346243</v>
      </c>
    </row>
    <row r="35" spans="1:9" s="69" customFormat="1" x14ac:dyDescent="0.45">
      <c r="A35" s="67" t="s">
        <v>80</v>
      </c>
      <c r="B35" s="67">
        <v>10837</v>
      </c>
      <c r="C35" s="28" t="s">
        <v>19</v>
      </c>
      <c r="D35" s="68">
        <f>VLOOKUP(B35,Sheet1!B:J,9,0)</f>
        <v>13343916</v>
      </c>
      <c r="E35" s="68">
        <v>23.18747099267167</v>
      </c>
      <c r="F35" s="68">
        <v>39.339907135170378</v>
      </c>
      <c r="G35" s="68">
        <v>35.653106572033671</v>
      </c>
      <c r="H35" s="68">
        <v>0.19049294463062047</v>
      </c>
      <c r="I35" s="68">
        <v>1.62902235549366</v>
      </c>
    </row>
    <row r="36" spans="1:9" s="69" customFormat="1" x14ac:dyDescent="0.45">
      <c r="A36" s="67" t="s">
        <v>82</v>
      </c>
      <c r="B36" s="67">
        <v>10845</v>
      </c>
      <c r="C36" s="28" t="s">
        <v>19</v>
      </c>
      <c r="D36" s="68">
        <f>VLOOKUP(B36,Sheet1!B:J,9,0)</f>
        <v>35512750</v>
      </c>
      <c r="E36" s="68">
        <v>12.126331236280009</v>
      </c>
      <c r="F36" s="68">
        <v>51.652264579837372</v>
      </c>
      <c r="G36" s="68">
        <v>35.228803896013282</v>
      </c>
      <c r="H36" s="68">
        <v>1.2583168269930658E-2</v>
      </c>
      <c r="I36" s="68">
        <v>0.98001711959941107</v>
      </c>
    </row>
    <row r="37" spans="1:9" s="69" customFormat="1" x14ac:dyDescent="0.45">
      <c r="A37" s="67" t="s">
        <v>84</v>
      </c>
      <c r="B37" s="67">
        <v>10843</v>
      </c>
      <c r="C37" s="28" t="s">
        <v>22</v>
      </c>
      <c r="D37" s="68">
        <f>VLOOKUP(B37,Sheet1!B:J,9,0)</f>
        <v>1407158</v>
      </c>
      <c r="E37" s="68">
        <v>87.295828463460282</v>
      </c>
      <c r="F37" s="68">
        <v>0</v>
      </c>
      <c r="G37" s="68">
        <v>1.5312600601394928E-4</v>
      </c>
      <c r="H37" s="68">
        <v>0.5911575720351816</v>
      </c>
      <c r="I37" s="68">
        <v>12.112860838498525</v>
      </c>
    </row>
    <row r="38" spans="1:9" s="69" customFormat="1" x14ac:dyDescent="0.45">
      <c r="A38" s="67" t="s">
        <v>86</v>
      </c>
      <c r="B38" s="67">
        <v>10851</v>
      </c>
      <c r="C38" s="28" t="s">
        <v>22</v>
      </c>
      <c r="D38" s="68">
        <f>VLOOKUP(B38,Sheet1!B:J,9,0)</f>
        <v>28026870</v>
      </c>
      <c r="E38" s="68">
        <v>85.032022147440642</v>
      </c>
      <c r="F38" s="68">
        <v>10.596653497936364</v>
      </c>
      <c r="G38" s="68">
        <v>1.2562653411689693</v>
      </c>
      <c r="H38" s="68">
        <v>0</v>
      </c>
      <c r="I38" s="68">
        <v>3.1150590134540339</v>
      </c>
    </row>
    <row r="39" spans="1:9" s="69" customFormat="1" x14ac:dyDescent="0.45">
      <c r="A39" s="67" t="s">
        <v>88</v>
      </c>
      <c r="B39" s="67">
        <v>10855</v>
      </c>
      <c r="C39" s="28" t="s">
        <v>22</v>
      </c>
      <c r="D39" s="68">
        <f>VLOOKUP(B39,Sheet1!B:J,9,0)</f>
        <v>5979376</v>
      </c>
      <c r="E39" s="68">
        <v>95.001608774275141</v>
      </c>
      <c r="F39" s="68">
        <v>0</v>
      </c>
      <c r="G39" s="68">
        <v>2.9330265235609283</v>
      </c>
      <c r="H39" s="68">
        <v>1.3301219900831471E-3</v>
      </c>
      <c r="I39" s="68">
        <v>2.0640345801738498</v>
      </c>
    </row>
    <row r="40" spans="1:9" s="69" customFormat="1" x14ac:dyDescent="0.45">
      <c r="A40" s="67" t="s">
        <v>90</v>
      </c>
      <c r="B40" s="67">
        <v>10864</v>
      </c>
      <c r="C40" s="28" t="s">
        <v>22</v>
      </c>
      <c r="D40" s="68">
        <f>VLOOKUP(B40,Sheet1!B:J,9,0)</f>
        <v>552121</v>
      </c>
      <c r="E40" s="68">
        <v>64.158994479728037</v>
      </c>
      <c r="F40" s="68">
        <v>25.197047711056232</v>
      </c>
      <c r="G40" s="68">
        <v>8.0259490459309379</v>
      </c>
      <c r="H40" s="68">
        <v>3.6002307862666151E-2</v>
      </c>
      <c r="I40" s="68">
        <v>2.5820064554221309</v>
      </c>
    </row>
    <row r="41" spans="1:9" s="69" customFormat="1" x14ac:dyDescent="0.45">
      <c r="A41" s="67" t="s">
        <v>92</v>
      </c>
      <c r="B41" s="67">
        <v>10869</v>
      </c>
      <c r="C41" s="28" t="s">
        <v>22</v>
      </c>
      <c r="D41" s="68">
        <f>VLOOKUP(B41,Sheet1!B:J,9,0)</f>
        <v>591642</v>
      </c>
      <c r="E41" s="68">
        <v>95.081930963349777</v>
      </c>
      <c r="F41" s="68">
        <v>0</v>
      </c>
      <c r="G41" s="68">
        <v>1.1669501970505052</v>
      </c>
      <c r="H41" s="68">
        <v>1.562114463101465E-3</v>
      </c>
      <c r="I41" s="68">
        <v>3.7495567251366118</v>
      </c>
    </row>
    <row r="42" spans="1:9" s="69" customFormat="1" x14ac:dyDescent="0.45">
      <c r="A42" s="67" t="s">
        <v>94</v>
      </c>
      <c r="B42" s="67">
        <v>10872</v>
      </c>
      <c r="C42" s="28" t="s">
        <v>22</v>
      </c>
      <c r="D42" s="68">
        <f>VLOOKUP(B42,Sheet1!B:J,9,0)</f>
        <v>1837910</v>
      </c>
      <c r="E42" s="68">
        <v>96.178894230012872</v>
      </c>
      <c r="F42" s="68">
        <v>0</v>
      </c>
      <c r="G42" s="68">
        <v>0.30216616878493019</v>
      </c>
      <c r="H42" s="68">
        <v>3.9946276004784179E-5</v>
      </c>
      <c r="I42" s="68">
        <v>3.5188996549261922</v>
      </c>
    </row>
    <row r="43" spans="1:9" s="69" customFormat="1" x14ac:dyDescent="0.45">
      <c r="A43" s="67" t="s">
        <v>96</v>
      </c>
      <c r="B43" s="67">
        <v>10883</v>
      </c>
      <c r="C43" s="28" t="s">
        <v>19</v>
      </c>
      <c r="D43" s="68">
        <f>VLOOKUP(B43,Sheet1!B:J,9,0)</f>
        <v>137858354</v>
      </c>
      <c r="E43" s="68">
        <v>13.701341938125058</v>
      </c>
      <c r="F43" s="68">
        <v>21.096166491156527</v>
      </c>
      <c r="G43" s="68">
        <v>63.374463033593663</v>
      </c>
      <c r="H43" s="68">
        <v>1.4029883567019812E-4</v>
      </c>
      <c r="I43" s="68">
        <v>1.8278882382890786</v>
      </c>
    </row>
    <row r="44" spans="1:9" s="69" customFormat="1" x14ac:dyDescent="0.45">
      <c r="A44" s="67" t="s">
        <v>98</v>
      </c>
      <c r="B44" s="67">
        <v>10885</v>
      </c>
      <c r="C44" s="28" t="s">
        <v>32</v>
      </c>
      <c r="D44" s="68">
        <f>VLOOKUP(B44,Sheet1!B:J,9,0)</f>
        <v>2698591</v>
      </c>
      <c r="E44" s="68">
        <v>67.947436721030144</v>
      </c>
      <c r="F44" s="68">
        <v>11.551830442123931</v>
      </c>
      <c r="G44" s="68">
        <v>20.232371049230981</v>
      </c>
      <c r="H44" s="68">
        <v>2.7465141951948805E-3</v>
      </c>
      <c r="I44" s="68">
        <v>0.26561527341975294</v>
      </c>
    </row>
    <row r="45" spans="1:9" s="69" customFormat="1" x14ac:dyDescent="0.45">
      <c r="A45" s="67" t="s">
        <v>100</v>
      </c>
      <c r="B45" s="67">
        <v>10897</v>
      </c>
      <c r="C45" s="28" t="s">
        <v>32</v>
      </c>
      <c r="D45" s="68">
        <f>VLOOKUP(B45,Sheet1!B:J,9,0)</f>
        <v>644030</v>
      </c>
      <c r="E45" s="68">
        <v>66.913393474913491</v>
      </c>
      <c r="F45" s="68">
        <v>21.272332311408444</v>
      </c>
      <c r="G45" s="68">
        <v>10.57749576511376</v>
      </c>
      <c r="H45" s="68">
        <v>0.21271352914303587</v>
      </c>
      <c r="I45" s="68">
        <v>1.0240649194212672</v>
      </c>
    </row>
    <row r="46" spans="1:9" s="69" customFormat="1" x14ac:dyDescent="0.45">
      <c r="A46" s="67" t="s">
        <v>102</v>
      </c>
      <c r="B46" s="67">
        <v>10895</v>
      </c>
      <c r="C46" s="28" t="s">
        <v>19</v>
      </c>
      <c r="D46" s="68">
        <f>VLOOKUP(B46,Sheet1!B:J,9,0)</f>
        <v>1405952</v>
      </c>
      <c r="E46" s="68">
        <v>12.775302833310418</v>
      </c>
      <c r="F46" s="68">
        <v>57.793305337915235</v>
      </c>
      <c r="G46" s="68">
        <v>28.531025415173449</v>
      </c>
      <c r="H46" s="68">
        <v>3.649878870899398E-4</v>
      </c>
      <c r="I46" s="68">
        <v>0.90000142571380648</v>
      </c>
    </row>
    <row r="47" spans="1:9" s="69" customFormat="1" x14ac:dyDescent="0.45">
      <c r="A47" s="67" t="s">
        <v>104</v>
      </c>
      <c r="B47" s="67">
        <v>10896</v>
      </c>
      <c r="C47" s="28" t="s">
        <v>22</v>
      </c>
      <c r="D47" s="68">
        <f>VLOOKUP(B47,Sheet1!B:J,9,0)</f>
        <v>2576358</v>
      </c>
      <c r="E47" s="68">
        <v>94.386095921780523</v>
      </c>
      <c r="F47" s="68">
        <v>5.3970186581077781</v>
      </c>
      <c r="G47" s="68">
        <v>3.2093150416602122E-2</v>
      </c>
      <c r="H47" s="68">
        <v>4.9566004713973736E-3</v>
      </c>
      <c r="I47" s="68">
        <v>0.17983566922369362</v>
      </c>
    </row>
    <row r="48" spans="1:9" s="69" customFormat="1" x14ac:dyDescent="0.45">
      <c r="A48" s="67" t="s">
        <v>106</v>
      </c>
      <c r="B48" s="67">
        <v>10911</v>
      </c>
      <c r="C48" s="28" t="s">
        <v>19</v>
      </c>
      <c r="D48" s="68">
        <f>VLOOKUP(B48,Sheet1!B:J,9,0)</f>
        <v>55852043</v>
      </c>
      <c r="E48" s="68">
        <v>7.3096502311584697</v>
      </c>
      <c r="F48" s="68">
        <v>32.063965802819311</v>
      </c>
      <c r="G48" s="68">
        <v>58.20340098843301</v>
      </c>
      <c r="H48" s="68">
        <v>6.5448738244347353E-7</v>
      </c>
      <c r="I48" s="68">
        <v>2.4229823231018242</v>
      </c>
    </row>
    <row r="49" spans="1:9" s="69" customFormat="1" x14ac:dyDescent="0.45">
      <c r="A49" s="67" t="s">
        <v>108</v>
      </c>
      <c r="B49" s="67">
        <v>10919</v>
      </c>
      <c r="C49" s="28" t="s">
        <v>19</v>
      </c>
      <c r="D49" s="68">
        <f>VLOOKUP(B49,Sheet1!B:J,9,0)</f>
        <v>495726257</v>
      </c>
      <c r="E49" s="68">
        <v>13.801823858111396</v>
      </c>
      <c r="F49" s="68">
        <v>45.819654183638328</v>
      </c>
      <c r="G49" s="68">
        <v>39.087936073173957</v>
      </c>
      <c r="H49" s="68">
        <v>7.2986235082468054E-5</v>
      </c>
      <c r="I49" s="68">
        <v>1.2905128988412402</v>
      </c>
    </row>
    <row r="50" spans="1:9" s="69" customFormat="1" x14ac:dyDescent="0.45">
      <c r="A50" s="67" t="s">
        <v>110</v>
      </c>
      <c r="B50" s="67">
        <v>10923</v>
      </c>
      <c r="C50" s="28" t="s">
        <v>19</v>
      </c>
      <c r="D50" s="68">
        <f>VLOOKUP(B50,Sheet1!B:J,9,0)</f>
        <v>2844939</v>
      </c>
      <c r="E50" s="68">
        <v>17.760160183891387</v>
      </c>
      <c r="F50" s="68">
        <v>44.778069942421439</v>
      </c>
      <c r="G50" s="68">
        <v>35.989801358860277</v>
      </c>
      <c r="H50" s="68">
        <v>2.0776715210676627E-3</v>
      </c>
      <c r="I50" s="68">
        <v>1.4698908433058229</v>
      </c>
    </row>
    <row r="51" spans="1:9" s="69" customFormat="1" x14ac:dyDescent="0.45">
      <c r="A51" s="67" t="s">
        <v>114</v>
      </c>
      <c r="B51" s="67">
        <v>10915</v>
      </c>
      <c r="C51" s="28" t="s">
        <v>19</v>
      </c>
      <c r="D51" s="68">
        <f>VLOOKUP(B51,Sheet1!B:J,9,0)</f>
        <v>35531789</v>
      </c>
      <c r="E51" s="68">
        <v>25.452232912836866</v>
      </c>
      <c r="F51" s="68">
        <v>45.272705098229331</v>
      </c>
      <c r="G51" s="68">
        <v>27.928891127835996</v>
      </c>
      <c r="H51" s="68">
        <v>2.7265932651047873E-3</v>
      </c>
      <c r="I51" s="68">
        <v>1.3434442678327017</v>
      </c>
    </row>
    <row r="52" spans="1:9" s="69" customFormat="1" x14ac:dyDescent="0.45">
      <c r="A52" s="67" t="s">
        <v>116</v>
      </c>
      <c r="B52" s="67">
        <v>10929</v>
      </c>
      <c r="C52" s="28" t="s">
        <v>19</v>
      </c>
      <c r="D52" s="68">
        <f>VLOOKUP(B52,Sheet1!B:J,9,0)</f>
        <v>4181193</v>
      </c>
      <c r="E52" s="68">
        <v>10.697768087477998</v>
      </c>
      <c r="F52" s="68">
        <v>75.619221481203596</v>
      </c>
      <c r="G52" s="68">
        <v>12.930108283765636</v>
      </c>
      <c r="H52" s="68">
        <v>0</v>
      </c>
      <c r="I52" s="68">
        <v>0.75290214755276674</v>
      </c>
    </row>
    <row r="53" spans="1:9" s="69" customFormat="1" x14ac:dyDescent="0.45">
      <c r="A53" s="67" t="s">
        <v>118</v>
      </c>
      <c r="B53" s="67">
        <v>10934</v>
      </c>
      <c r="C53" s="28" t="s">
        <v>32</v>
      </c>
      <c r="D53" s="68">
        <f>VLOOKUP(B53,Sheet1!B:J,9,0)</f>
        <v>194385</v>
      </c>
      <c r="E53" s="68">
        <v>55.167023408746864</v>
      </c>
      <c r="F53" s="68">
        <v>26.808585776952146</v>
      </c>
      <c r="G53" s="68">
        <v>16.350408709779234</v>
      </c>
      <c r="H53" s="68">
        <v>2.4365847591595051E-3</v>
      </c>
      <c r="I53" s="68">
        <v>1.6715455197625948</v>
      </c>
    </row>
    <row r="54" spans="1:9" s="69" customFormat="1" x14ac:dyDescent="0.45">
      <c r="A54" s="67" t="s">
        <v>120</v>
      </c>
      <c r="B54" s="67">
        <v>11008</v>
      </c>
      <c r="C54" s="28" t="s">
        <v>19</v>
      </c>
      <c r="D54" s="68">
        <f>VLOOKUP(B54,Sheet1!B:J,9,0)</f>
        <v>73187287</v>
      </c>
      <c r="E54" s="68">
        <v>17.677756034917302</v>
      </c>
      <c r="F54" s="68">
        <v>40.498779052029761</v>
      </c>
      <c r="G54" s="68">
        <v>40.086361377249133</v>
      </c>
      <c r="H54" s="68">
        <v>2.7953779340028143E-2</v>
      </c>
      <c r="I54" s="68">
        <v>1.7091497564637759</v>
      </c>
    </row>
    <row r="55" spans="1:9" s="69" customFormat="1" x14ac:dyDescent="0.45">
      <c r="A55" s="67" t="s">
        <v>122</v>
      </c>
      <c r="B55" s="67">
        <v>11014</v>
      </c>
      <c r="C55" s="28" t="s">
        <v>19</v>
      </c>
      <c r="D55" s="68">
        <f>VLOOKUP(B55,Sheet1!B:J,9,0)</f>
        <v>2696852</v>
      </c>
      <c r="E55" s="68">
        <v>8.7962285331567251</v>
      </c>
      <c r="F55" s="68">
        <v>49.904706280017713</v>
      </c>
      <c r="G55" s="68">
        <v>40.596105015201609</v>
      </c>
      <c r="H55" s="68">
        <v>0</v>
      </c>
      <c r="I55" s="68">
        <v>0.70296017162394986</v>
      </c>
    </row>
    <row r="56" spans="1:9" s="69" customFormat="1" x14ac:dyDescent="0.45">
      <c r="A56" s="67" t="s">
        <v>124</v>
      </c>
      <c r="B56" s="67">
        <v>11049</v>
      </c>
      <c r="C56" s="28" t="s">
        <v>19</v>
      </c>
      <c r="D56" s="68">
        <f>VLOOKUP(B56,Sheet1!B:J,9,0)</f>
        <v>53941371</v>
      </c>
      <c r="E56" s="68">
        <v>13.464589780260475</v>
      </c>
      <c r="F56" s="68">
        <v>62.586463077781211</v>
      </c>
      <c r="G56" s="68">
        <v>22.100965371178457</v>
      </c>
      <c r="H56" s="68">
        <v>0.11634677636046498</v>
      </c>
      <c r="I56" s="68">
        <v>1.7316349944193892</v>
      </c>
    </row>
    <row r="57" spans="1:9" s="69" customFormat="1" x14ac:dyDescent="0.45">
      <c r="A57" s="67" t="s">
        <v>126</v>
      </c>
      <c r="B57" s="67">
        <v>11055</v>
      </c>
      <c r="C57" s="28" t="s">
        <v>22</v>
      </c>
      <c r="D57" s="68">
        <f>VLOOKUP(B57,Sheet1!B:J,9,0)</f>
        <v>2122371</v>
      </c>
      <c r="E57" s="68">
        <v>94.800837474776444</v>
      </c>
      <c r="F57" s="68">
        <v>0</v>
      </c>
      <c r="G57" s="68">
        <v>3.3959696761866645</v>
      </c>
      <c r="H57" s="68">
        <v>0.40624993787905245</v>
      </c>
      <c r="I57" s="68">
        <v>1.396942911157844</v>
      </c>
    </row>
    <row r="58" spans="1:9" s="69" customFormat="1" x14ac:dyDescent="0.45">
      <c r="A58" s="67" t="s">
        <v>128</v>
      </c>
      <c r="B58" s="67">
        <v>11075</v>
      </c>
      <c r="C58" s="28" t="s">
        <v>19</v>
      </c>
      <c r="D58" s="68">
        <f>VLOOKUP(B58,Sheet1!B:J,9,0)</f>
        <v>83779913</v>
      </c>
      <c r="E58" s="68">
        <v>10.09534685409653</v>
      </c>
      <c r="F58" s="68">
        <v>53.512162519089905</v>
      </c>
      <c r="G58" s="68">
        <v>35.015958498655849</v>
      </c>
      <c r="H58" s="68">
        <v>0</v>
      </c>
      <c r="I58" s="68">
        <v>1.3765321281577194</v>
      </c>
    </row>
    <row r="59" spans="1:9" s="69" customFormat="1" x14ac:dyDescent="0.45">
      <c r="A59" s="67" t="s">
        <v>130</v>
      </c>
      <c r="B59" s="67">
        <v>11087</v>
      </c>
      <c r="C59" s="28" t="s">
        <v>22</v>
      </c>
      <c r="D59" s="68">
        <f>VLOOKUP(B59,Sheet1!B:J,9,0)</f>
        <v>1498494</v>
      </c>
      <c r="E59" s="68">
        <v>89.420798210409416</v>
      </c>
      <c r="F59" s="68">
        <v>3.3164823627042956</v>
      </c>
      <c r="G59" s="68">
        <v>6.2556697278660351</v>
      </c>
      <c r="H59" s="68">
        <v>1.428648586378501E-2</v>
      </c>
      <c r="I59" s="68">
        <v>0.99276321315647686</v>
      </c>
    </row>
    <row r="60" spans="1:9" s="69" customFormat="1" x14ac:dyDescent="0.45">
      <c r="A60" s="67" t="s">
        <v>135</v>
      </c>
      <c r="B60" s="67">
        <v>11090</v>
      </c>
      <c r="C60" s="28" t="s">
        <v>19</v>
      </c>
      <c r="D60" s="68">
        <f>VLOOKUP(B60,Sheet1!B:J,9,0)</f>
        <v>41954211</v>
      </c>
      <c r="E60" s="68">
        <v>15.718435198390887</v>
      </c>
      <c r="F60" s="68">
        <v>23.836747138450768</v>
      </c>
      <c r="G60" s="68">
        <v>58.718096637458871</v>
      </c>
      <c r="H60" s="68">
        <v>1.9688752476477105E-2</v>
      </c>
      <c r="I60" s="68">
        <v>1.7070322732229948</v>
      </c>
    </row>
    <row r="61" spans="1:9" s="69" customFormat="1" x14ac:dyDescent="0.45">
      <c r="A61" s="67" t="s">
        <v>137</v>
      </c>
      <c r="B61" s="67">
        <v>11095</v>
      </c>
      <c r="C61" s="28" t="s">
        <v>22</v>
      </c>
      <c r="D61" s="68">
        <f>VLOOKUP(B61,Sheet1!B:J,9,0)</f>
        <v>2115908</v>
      </c>
      <c r="E61" s="68">
        <v>90.311247485679587</v>
      </c>
      <c r="F61" s="68">
        <v>7.0137709853057375</v>
      </c>
      <c r="G61" s="68">
        <v>0.33724808026715369</v>
      </c>
      <c r="H61" s="68">
        <v>4.6607680060053837E-3</v>
      </c>
      <c r="I61" s="68">
        <v>2.3330726807415143</v>
      </c>
    </row>
    <row r="62" spans="1:9" s="69" customFormat="1" x14ac:dyDescent="0.45">
      <c r="A62" s="67" t="s">
        <v>139</v>
      </c>
      <c r="B62" s="67">
        <v>11098</v>
      </c>
      <c r="C62" s="28" t="s">
        <v>19</v>
      </c>
      <c r="D62" s="68">
        <f>VLOOKUP(B62,Sheet1!B:J,9,0)</f>
        <v>474378173</v>
      </c>
      <c r="E62" s="68">
        <v>16.191402817600089</v>
      </c>
      <c r="F62" s="68">
        <v>46.718155561279488</v>
      </c>
      <c r="G62" s="68">
        <v>35.718207654910778</v>
      </c>
      <c r="H62" s="68">
        <v>4.32413855819764E-6</v>
      </c>
      <c r="I62" s="68">
        <v>1.3722296420710909</v>
      </c>
    </row>
    <row r="63" spans="1:9" s="69" customFormat="1" x14ac:dyDescent="0.45">
      <c r="A63" s="67" t="s">
        <v>141</v>
      </c>
      <c r="B63" s="67">
        <v>11099</v>
      </c>
      <c r="C63" s="28" t="s">
        <v>22</v>
      </c>
      <c r="D63" s="68">
        <f>VLOOKUP(B63,Sheet1!B:J,9,0)</f>
        <v>6957513</v>
      </c>
      <c r="E63" s="68">
        <v>87.65400547906242</v>
      </c>
      <c r="F63" s="68">
        <v>5.4523789467416997</v>
      </c>
      <c r="G63" s="68">
        <v>0.22154968892506102</v>
      </c>
      <c r="H63" s="68">
        <v>8.1197678367601986E-4</v>
      </c>
      <c r="I63" s="68">
        <v>6.6712539084871452</v>
      </c>
    </row>
    <row r="64" spans="1:9" s="69" customFormat="1" x14ac:dyDescent="0.45">
      <c r="A64" s="67" t="s">
        <v>143</v>
      </c>
      <c r="B64" s="67">
        <v>11131</v>
      </c>
      <c r="C64" s="28" t="s">
        <v>32</v>
      </c>
      <c r="D64" s="68">
        <f>VLOOKUP(B64,Sheet1!B:J,9,0)</f>
        <v>1876159</v>
      </c>
      <c r="E64" s="68">
        <v>50.955229380578146</v>
      </c>
      <c r="F64" s="68">
        <v>46.122559128246323</v>
      </c>
      <c r="G64" s="68">
        <v>1.2449088223004159</v>
      </c>
      <c r="H64" s="68">
        <v>0.13283840736405167</v>
      </c>
      <c r="I64" s="68">
        <v>1.5444642615110702</v>
      </c>
    </row>
    <row r="65" spans="1:9" s="69" customFormat="1" x14ac:dyDescent="0.45">
      <c r="A65" s="67" t="s">
        <v>145</v>
      </c>
      <c r="B65" s="67">
        <v>11132</v>
      </c>
      <c r="C65" s="28" t="s">
        <v>22</v>
      </c>
      <c r="D65" s="68">
        <f>VLOOKUP(B65,Sheet1!B:J,9,0)</f>
        <v>17835230</v>
      </c>
      <c r="E65" s="68">
        <v>83.18518812086181</v>
      </c>
      <c r="F65" s="68">
        <v>9.3848199389862952</v>
      </c>
      <c r="G65" s="68">
        <v>3.0694315962197027</v>
      </c>
      <c r="H65" s="68">
        <v>0</v>
      </c>
      <c r="I65" s="68">
        <v>4.3605603439321872</v>
      </c>
    </row>
    <row r="66" spans="1:9" s="69" customFormat="1" x14ac:dyDescent="0.45">
      <c r="A66" s="67" t="s">
        <v>147</v>
      </c>
      <c r="B66" s="67">
        <v>11141</v>
      </c>
      <c r="C66" s="28" t="s">
        <v>22</v>
      </c>
      <c r="D66" s="68">
        <f>VLOOKUP(B66,Sheet1!B:J,9,0)</f>
        <v>569420</v>
      </c>
      <c r="E66" s="68">
        <v>97.387685631558526</v>
      </c>
      <c r="F66" s="68">
        <v>0</v>
      </c>
      <c r="G66" s="68">
        <v>2.7322004702269209E-3</v>
      </c>
      <c r="H66" s="68">
        <v>4.9413833293699887E-5</v>
      </c>
      <c r="I66" s="68">
        <v>2.6095327541379483</v>
      </c>
    </row>
    <row r="67" spans="1:9" s="69" customFormat="1" x14ac:dyDescent="0.45">
      <c r="A67" s="67" t="s">
        <v>149</v>
      </c>
      <c r="B67" s="67">
        <v>11142</v>
      </c>
      <c r="C67" s="28" t="s">
        <v>19</v>
      </c>
      <c r="D67" s="68">
        <f>VLOOKUP(B67,Sheet1!B:J,9,0)</f>
        <v>138084170</v>
      </c>
      <c r="E67" s="68">
        <v>16.732864566353655</v>
      </c>
      <c r="F67" s="68">
        <v>48.832134382321399</v>
      </c>
      <c r="G67" s="68">
        <v>32.629941700322739</v>
      </c>
      <c r="H67" s="68">
        <v>6.7278858992495872E-4</v>
      </c>
      <c r="I67" s="68">
        <v>1.8043865624122832</v>
      </c>
    </row>
    <row r="68" spans="1:9" s="69" customFormat="1" x14ac:dyDescent="0.45">
      <c r="A68" s="67" t="s">
        <v>151</v>
      </c>
      <c r="B68" s="67">
        <v>11145</v>
      </c>
      <c r="C68" s="28" t="s">
        <v>19</v>
      </c>
      <c r="D68" s="68">
        <f>VLOOKUP(B68,Sheet1!B:J,9,0)</f>
        <v>194594121</v>
      </c>
      <c r="E68" s="68">
        <v>9.9753453728966903</v>
      </c>
      <c r="F68" s="68">
        <v>53.789163989891136</v>
      </c>
      <c r="G68" s="68">
        <v>34.65186902376832</v>
      </c>
      <c r="H68" s="68">
        <v>1.5148377808760312E-3</v>
      </c>
      <c r="I68" s="68">
        <v>1.5821067756629819</v>
      </c>
    </row>
    <row r="69" spans="1:9" s="69" customFormat="1" x14ac:dyDescent="0.45">
      <c r="A69" s="67" t="s">
        <v>153</v>
      </c>
      <c r="B69" s="67">
        <v>11148</v>
      </c>
      <c r="C69" s="28" t="s">
        <v>19</v>
      </c>
      <c r="D69" s="68">
        <f>VLOOKUP(B69,Sheet1!B:J,9,0)</f>
        <v>731321</v>
      </c>
      <c r="E69" s="68">
        <v>16.018451235829946</v>
      </c>
      <c r="F69" s="68">
        <v>57.094139902578263</v>
      </c>
      <c r="G69" s="68">
        <v>22.288724953127236</v>
      </c>
      <c r="H69" s="68">
        <v>3.2147120543800409</v>
      </c>
      <c r="I69" s="68">
        <v>1.383971854084513</v>
      </c>
    </row>
    <row r="70" spans="1:9" s="69" customFormat="1" x14ac:dyDescent="0.45">
      <c r="A70" s="67" t="s">
        <v>155</v>
      </c>
      <c r="B70" s="67">
        <v>11149</v>
      </c>
      <c r="C70" s="28" t="s">
        <v>22</v>
      </c>
      <c r="D70" s="68">
        <f>VLOOKUP(B70,Sheet1!B:J,9,0)</f>
        <v>1363176</v>
      </c>
      <c r="E70" s="68">
        <v>89.344646846858851</v>
      </c>
      <c r="F70" s="68">
        <v>0</v>
      </c>
      <c r="G70" s="68">
        <v>6.7658309414727791</v>
      </c>
      <c r="H70" s="68">
        <v>0.23946566970761918</v>
      </c>
      <c r="I70" s="68">
        <v>3.6500565419607462</v>
      </c>
    </row>
    <row r="71" spans="1:9" s="69" customFormat="1" x14ac:dyDescent="0.45">
      <c r="A71" s="67" t="s">
        <v>157</v>
      </c>
      <c r="B71" s="67">
        <v>11157</v>
      </c>
      <c r="C71" s="28" t="s">
        <v>32</v>
      </c>
      <c r="D71" s="68">
        <f>VLOOKUP(B71,Sheet1!B:J,9,0)</f>
        <v>735373</v>
      </c>
      <c r="E71" s="68">
        <v>48.770621863154929</v>
      </c>
      <c r="F71" s="68">
        <v>27.002099786606156</v>
      </c>
      <c r="G71" s="68">
        <v>23.207274712983473</v>
      </c>
      <c r="H71" s="68">
        <v>4.761939187700099E-2</v>
      </c>
      <c r="I71" s="68">
        <v>0.97238424537844159</v>
      </c>
    </row>
    <row r="72" spans="1:9" s="69" customFormat="1" x14ac:dyDescent="0.45">
      <c r="A72" s="67" t="s">
        <v>159</v>
      </c>
      <c r="B72" s="67">
        <v>11158</v>
      </c>
      <c r="C72" s="28" t="s">
        <v>19</v>
      </c>
      <c r="D72" s="68">
        <f>VLOOKUP(B72,Sheet1!B:J,9,0)</f>
        <v>14049137</v>
      </c>
      <c r="E72" s="68">
        <v>14.933885950717523</v>
      </c>
      <c r="F72" s="68">
        <v>66.589561977009836</v>
      </c>
      <c r="G72" s="68">
        <v>16.058519231713042</v>
      </c>
      <c r="H72" s="68">
        <v>1.342219191476434E-4</v>
      </c>
      <c r="I72" s="68">
        <v>2.4178986186404465</v>
      </c>
    </row>
    <row r="73" spans="1:9" s="69" customFormat="1" x14ac:dyDescent="0.45">
      <c r="A73" s="67" t="s">
        <v>161</v>
      </c>
      <c r="B73" s="67">
        <v>11173</v>
      </c>
      <c r="C73" s="28" t="s">
        <v>22</v>
      </c>
      <c r="D73" s="68">
        <f>VLOOKUP(B73,Sheet1!B:J,9,0)</f>
        <v>1096869</v>
      </c>
      <c r="E73" s="68">
        <v>92.046605592505642</v>
      </c>
      <c r="F73" s="68">
        <v>0</v>
      </c>
      <c r="G73" s="68">
        <v>4.8891568889483503</v>
      </c>
      <c r="H73" s="68">
        <v>1.7540282611054159E-3</v>
      </c>
      <c r="I73" s="68">
        <v>3.062483490284909</v>
      </c>
    </row>
    <row r="74" spans="1:9" s="69" customFormat="1" x14ac:dyDescent="0.45">
      <c r="A74" s="67" t="s">
        <v>163</v>
      </c>
      <c r="B74" s="67">
        <v>11161</v>
      </c>
      <c r="C74" s="28" t="s">
        <v>19</v>
      </c>
      <c r="D74" s="68">
        <f>VLOOKUP(B74,Sheet1!B:J,9,0)</f>
        <v>19438965</v>
      </c>
      <c r="E74" s="68">
        <v>16.547121755552258</v>
      </c>
      <c r="F74" s="68">
        <v>55.89705965382408</v>
      </c>
      <c r="G74" s="68">
        <v>26.764869921882468</v>
      </c>
      <c r="H74" s="68">
        <v>0</v>
      </c>
      <c r="I74" s="68">
        <v>0.79094866874119285</v>
      </c>
    </row>
    <row r="75" spans="1:9" s="69" customFormat="1" x14ac:dyDescent="0.45">
      <c r="A75" s="67" t="s">
        <v>165</v>
      </c>
      <c r="B75" s="67">
        <v>11168</v>
      </c>
      <c r="C75" s="28" t="s">
        <v>19</v>
      </c>
      <c r="D75" s="68">
        <f>VLOOKUP(B75,Sheet1!B:J,9,0)</f>
        <v>856155</v>
      </c>
      <c r="E75" s="68">
        <v>17.110905540697946</v>
      </c>
      <c r="F75" s="68">
        <v>54.106035191146077</v>
      </c>
      <c r="G75" s="68">
        <v>25.654927690521149</v>
      </c>
      <c r="H75" s="68">
        <v>0.30177667593991236</v>
      </c>
      <c r="I75" s="68">
        <v>2.8263549016949123</v>
      </c>
    </row>
    <row r="76" spans="1:9" s="69" customFormat="1" x14ac:dyDescent="0.45">
      <c r="A76" s="67" t="s">
        <v>169</v>
      </c>
      <c r="B76" s="67">
        <v>11182</v>
      </c>
      <c r="C76" s="28" t="s">
        <v>22</v>
      </c>
      <c r="D76" s="68">
        <f>VLOOKUP(B76,Sheet1!B:J,9,0)</f>
        <v>4312380</v>
      </c>
      <c r="E76" s="68">
        <v>96.395593662695944</v>
      </c>
      <c r="F76" s="68">
        <v>0</v>
      </c>
      <c r="G76" s="68">
        <v>0.46651904290882046</v>
      </c>
      <c r="H76" s="68">
        <v>0.24826504306540872</v>
      </c>
      <c r="I76" s="68">
        <v>2.8896222513298295</v>
      </c>
    </row>
    <row r="77" spans="1:9" s="69" customFormat="1" x14ac:dyDescent="0.45">
      <c r="A77" s="67" t="s">
        <v>172</v>
      </c>
      <c r="B77" s="67">
        <v>11186</v>
      </c>
      <c r="C77" s="28" t="s">
        <v>22</v>
      </c>
      <c r="D77" s="68">
        <f>VLOOKUP(B77,Sheet1!B:J,9,0)</f>
        <v>898688</v>
      </c>
      <c r="E77" s="68">
        <v>95.827188159473863</v>
      </c>
      <c r="F77" s="68">
        <v>0</v>
      </c>
      <c r="G77" s="68">
        <v>1.0213800191311819</v>
      </c>
      <c r="H77" s="68">
        <v>0.43358600720398155</v>
      </c>
      <c r="I77" s="68">
        <v>2.7178458141909676</v>
      </c>
    </row>
    <row r="78" spans="1:9" s="69" customFormat="1" x14ac:dyDescent="0.45">
      <c r="A78" s="67" t="s">
        <v>174</v>
      </c>
      <c r="B78" s="67">
        <v>11188</v>
      </c>
      <c r="C78" s="28" t="s">
        <v>32</v>
      </c>
      <c r="D78" s="68">
        <f>VLOOKUP(B78,Sheet1!B:J,9,0)</f>
        <v>1996032</v>
      </c>
      <c r="E78" s="68">
        <v>59.140209217626577</v>
      </c>
      <c r="F78" s="68">
        <v>29.232945515839415</v>
      </c>
      <c r="G78" s="68">
        <v>9.2114693398847276</v>
      </c>
      <c r="H78" s="68">
        <v>1.5174207394047937E-3</v>
      </c>
      <c r="I78" s="68">
        <v>2.4138585059098818</v>
      </c>
    </row>
    <row r="79" spans="1:9" s="69" customFormat="1" x14ac:dyDescent="0.45">
      <c r="A79" s="67" t="s">
        <v>182</v>
      </c>
      <c r="B79" s="67">
        <v>11198</v>
      </c>
      <c r="C79" s="28" t="s">
        <v>19</v>
      </c>
      <c r="D79" s="68">
        <f>VLOOKUP(B79,Sheet1!B:J,9,0)</f>
        <v>61526</v>
      </c>
      <c r="E79" s="68">
        <v>34.941545377877368</v>
      </c>
      <c r="F79" s="68">
        <v>58.30984299047865</v>
      </c>
      <c r="G79" s="68">
        <v>5.8725579339290821</v>
      </c>
      <c r="H79" s="68">
        <v>0</v>
      </c>
      <c r="I79" s="68">
        <v>0.87605369771489516</v>
      </c>
    </row>
    <row r="80" spans="1:9" s="69" customFormat="1" x14ac:dyDescent="0.45">
      <c r="A80" s="67" t="s">
        <v>185</v>
      </c>
      <c r="B80" s="67">
        <v>11220</v>
      </c>
      <c r="C80" s="28" t="s">
        <v>22</v>
      </c>
      <c r="D80" s="68">
        <f>VLOOKUP(B80,Sheet1!B:J,9,0)</f>
        <v>611948</v>
      </c>
      <c r="E80" s="68">
        <v>95.090947892142438</v>
      </c>
      <c r="F80" s="68">
        <v>0</v>
      </c>
      <c r="G80" s="68">
        <v>6.9091600577465453E-2</v>
      </c>
      <c r="H80" s="68">
        <v>0.98173567076548029</v>
      </c>
      <c r="I80" s="68">
        <v>3.8582248365146152</v>
      </c>
    </row>
    <row r="81" spans="1:9" s="69" customFormat="1" x14ac:dyDescent="0.45">
      <c r="A81" s="67" t="s">
        <v>187</v>
      </c>
      <c r="B81" s="67">
        <v>11222</v>
      </c>
      <c r="C81" s="28" t="s">
        <v>32</v>
      </c>
      <c r="D81" s="68">
        <f>VLOOKUP(B81,Sheet1!B:J,9,0)</f>
        <v>427535</v>
      </c>
      <c r="E81" s="68">
        <v>57.700373637608024</v>
      </c>
      <c r="F81" s="68">
        <v>38.727895192478023</v>
      </c>
      <c r="G81" s="68">
        <v>0.54143099915127191</v>
      </c>
      <c r="H81" s="68">
        <v>0.47375497232115832</v>
      </c>
      <c r="I81" s="68">
        <v>2.5565451984415244</v>
      </c>
    </row>
    <row r="82" spans="1:9" s="69" customFormat="1" x14ac:dyDescent="0.45">
      <c r="A82" s="67" t="s">
        <v>188</v>
      </c>
      <c r="B82" s="67">
        <v>11217</v>
      </c>
      <c r="C82" s="28" t="s">
        <v>19</v>
      </c>
      <c r="D82" s="68">
        <f>VLOOKUP(B82,Sheet1!B:J,9,0)</f>
        <v>17086297</v>
      </c>
      <c r="E82" s="68">
        <v>18.291001012329804</v>
      </c>
      <c r="F82" s="68">
        <v>39.633890059648657</v>
      </c>
      <c r="G82" s="68">
        <v>39.865419204849715</v>
      </c>
      <c r="H82" s="68">
        <v>0.18714695363166822</v>
      </c>
      <c r="I82" s="68">
        <v>2.0225427695401579</v>
      </c>
    </row>
    <row r="83" spans="1:9" s="69" customFormat="1" x14ac:dyDescent="0.45">
      <c r="A83" s="67" t="s">
        <v>190</v>
      </c>
      <c r="B83" s="67">
        <v>11235</v>
      </c>
      <c r="C83" s="28" t="s">
        <v>22</v>
      </c>
      <c r="D83" s="68">
        <f>VLOOKUP(B83,Sheet1!B:J,9,0)</f>
        <v>3015730</v>
      </c>
      <c r="E83" s="68">
        <v>95.895160763967652</v>
      </c>
      <c r="F83" s="68">
        <v>0</v>
      </c>
      <c r="G83" s="68">
        <v>1.4773676011187444</v>
      </c>
      <c r="H83" s="68">
        <v>3.4534118289103445E-2</v>
      </c>
      <c r="I83" s="68">
        <v>2.5929375166244926</v>
      </c>
    </row>
    <row r="84" spans="1:9" s="69" customFormat="1" x14ac:dyDescent="0.45">
      <c r="A84" s="67" t="s">
        <v>192</v>
      </c>
      <c r="B84" s="67">
        <v>11234</v>
      </c>
      <c r="C84" s="28" t="s">
        <v>22</v>
      </c>
      <c r="D84" s="68">
        <f>VLOOKUP(B84,Sheet1!B:J,9,0)</f>
        <v>14828042</v>
      </c>
      <c r="E84" s="68">
        <v>99.617999795998998</v>
      </c>
      <c r="F84" s="68">
        <v>0</v>
      </c>
      <c r="G84" s="68">
        <v>0</v>
      </c>
      <c r="H84" s="68">
        <v>0.30403403033646165</v>
      </c>
      <c r="I84" s="68">
        <v>7.7966173664534205E-2</v>
      </c>
    </row>
    <row r="85" spans="1:9" s="69" customFormat="1" x14ac:dyDescent="0.45">
      <c r="A85" s="67" t="s">
        <v>194</v>
      </c>
      <c r="B85" s="67">
        <v>11223</v>
      </c>
      <c r="C85" s="28" t="s">
        <v>22</v>
      </c>
      <c r="D85" s="68">
        <f>VLOOKUP(B85,Sheet1!B:J,9,0)</f>
        <v>3060557</v>
      </c>
      <c r="E85" s="68">
        <v>88.340841915647047</v>
      </c>
      <c r="F85" s="68">
        <v>6.7374876136947313</v>
      </c>
      <c r="G85" s="68">
        <v>3.940301955534617</v>
      </c>
      <c r="H85" s="68">
        <v>4.0768975185527115E-3</v>
      </c>
      <c r="I85" s="68">
        <v>0.97729161760504901</v>
      </c>
    </row>
    <row r="86" spans="1:9" s="69" customFormat="1" x14ac:dyDescent="0.45">
      <c r="A86" s="67" t="s">
        <v>196</v>
      </c>
      <c r="B86" s="67">
        <v>11239</v>
      </c>
      <c r="C86" s="28" t="s">
        <v>32</v>
      </c>
      <c r="D86" s="68">
        <f>VLOOKUP(B86,Sheet1!B:J,9,0)</f>
        <v>446182</v>
      </c>
      <c r="E86" s="68">
        <v>51.273938461686562</v>
      </c>
      <c r="F86" s="68">
        <v>24.702544289652327</v>
      </c>
      <c r="G86" s="68">
        <v>22.597297477748107</v>
      </c>
      <c r="H86" s="68">
        <v>0</v>
      </c>
      <c r="I86" s="68">
        <v>1.4262197709129993</v>
      </c>
    </row>
    <row r="87" spans="1:9" s="69" customFormat="1" x14ac:dyDescent="0.45">
      <c r="A87" s="67" t="s">
        <v>198</v>
      </c>
      <c r="B87" s="67">
        <v>11256</v>
      </c>
      <c r="C87" s="28" t="s">
        <v>19</v>
      </c>
      <c r="D87" s="68">
        <f>VLOOKUP(B87,Sheet1!B:J,9,0)</f>
        <v>92135</v>
      </c>
      <c r="E87" s="68">
        <v>11.729403850730451</v>
      </c>
      <c r="F87" s="68">
        <v>83.685146148212155</v>
      </c>
      <c r="G87" s="68">
        <v>2.9279509946367654</v>
      </c>
      <c r="H87" s="68">
        <v>6.6872665917912952E-2</v>
      </c>
      <c r="I87" s="68">
        <v>1.590626340502709</v>
      </c>
    </row>
    <row r="88" spans="1:9" s="69" customFormat="1" x14ac:dyDescent="0.45">
      <c r="A88" s="67" t="s">
        <v>199</v>
      </c>
      <c r="B88" s="67">
        <v>11258</v>
      </c>
      <c r="C88" s="28" t="s">
        <v>32</v>
      </c>
      <c r="D88" s="68">
        <f>VLOOKUP(B88,Sheet1!B:J,9,0)</f>
        <v>252811</v>
      </c>
      <c r="E88" s="68">
        <v>38.368790382802246</v>
      </c>
      <c r="F88" s="68">
        <v>44.116811061978403</v>
      </c>
      <c r="G88" s="68">
        <v>16.953809793930212</v>
      </c>
      <c r="H88" s="68">
        <v>2.0551103543288457E-2</v>
      </c>
      <c r="I88" s="68">
        <v>0.54003765774584811</v>
      </c>
    </row>
    <row r="89" spans="1:9" s="69" customFormat="1" x14ac:dyDescent="0.45">
      <c r="A89" s="67" t="s">
        <v>201</v>
      </c>
      <c r="B89" s="67">
        <v>11268</v>
      </c>
      <c r="C89" s="28" t="s">
        <v>22</v>
      </c>
      <c r="D89" s="68">
        <f>VLOOKUP(B89,Sheet1!B:J,9,0)</f>
        <v>1786354</v>
      </c>
      <c r="E89" s="68">
        <v>87.807107487673662</v>
      </c>
      <c r="F89" s="68">
        <v>9.0021326657092029</v>
      </c>
      <c r="G89" s="68">
        <v>7.2926248171231833E-2</v>
      </c>
      <c r="H89" s="68">
        <v>1.850192608092047E-2</v>
      </c>
      <c r="I89" s="68">
        <v>3.0993316723649751</v>
      </c>
    </row>
    <row r="90" spans="1:9" s="69" customFormat="1" x14ac:dyDescent="0.45">
      <c r="A90" s="67" t="s">
        <v>203</v>
      </c>
      <c r="B90" s="67">
        <v>11273</v>
      </c>
      <c r="C90" s="28" t="s">
        <v>22</v>
      </c>
      <c r="D90" s="68">
        <f>VLOOKUP(B90,Sheet1!B:J,9,0)</f>
        <v>5880341</v>
      </c>
      <c r="E90" s="68">
        <v>98.420059872840454</v>
      </c>
      <c r="F90" s="68">
        <v>1.6721604230759903E-3</v>
      </c>
      <c r="G90" s="68">
        <v>0.94622668518643227</v>
      </c>
      <c r="H90" s="68">
        <v>0</v>
      </c>
      <c r="I90" s="68">
        <v>0.63204128155003414</v>
      </c>
    </row>
    <row r="91" spans="1:9" s="69" customFormat="1" x14ac:dyDescent="0.45">
      <c r="A91" s="67" t="s">
        <v>207</v>
      </c>
      <c r="B91" s="67">
        <v>11277</v>
      </c>
      <c r="C91" s="28" t="s">
        <v>19</v>
      </c>
      <c r="D91" s="68">
        <f>VLOOKUP(B91,Sheet1!B:J,9,0)</f>
        <v>165748847</v>
      </c>
      <c r="E91" s="68">
        <v>12.371300999742989</v>
      </c>
      <c r="F91" s="68">
        <v>78.519034973090768</v>
      </c>
      <c r="G91" s="68">
        <v>6.692652110831399</v>
      </c>
      <c r="H91" s="68">
        <v>0</v>
      </c>
      <c r="I91" s="68">
        <v>2.4170119163348396</v>
      </c>
    </row>
    <row r="92" spans="1:9" s="69" customFormat="1" x14ac:dyDescent="0.45">
      <c r="A92" s="67" t="s">
        <v>209</v>
      </c>
      <c r="B92" s="67">
        <v>11280</v>
      </c>
      <c r="C92" s="28" t="s">
        <v>22</v>
      </c>
      <c r="D92" s="68">
        <f>VLOOKUP(B92,Sheet1!B:J,9,0)</f>
        <v>1693328</v>
      </c>
      <c r="E92" s="68">
        <v>81.836277599820249</v>
      </c>
      <c r="F92" s="68">
        <v>0</v>
      </c>
      <c r="G92" s="68">
        <v>17.485792766890007</v>
      </c>
      <c r="H92" s="68">
        <v>8.2393394461542091E-3</v>
      </c>
      <c r="I92" s="68">
        <v>0.66969029384359413</v>
      </c>
    </row>
    <row r="93" spans="1:9" s="69" customFormat="1" x14ac:dyDescent="0.45">
      <c r="A93" s="67" t="s">
        <v>217</v>
      </c>
      <c r="B93" s="67">
        <v>11290</v>
      </c>
      <c r="C93" s="28" t="s">
        <v>19</v>
      </c>
      <c r="D93" s="68">
        <f>VLOOKUP(B93,Sheet1!B:J,9,0)</f>
        <v>52494</v>
      </c>
      <c r="E93" s="68">
        <v>11.972439737748028</v>
      </c>
      <c r="F93" s="68">
        <v>81.366010402394494</v>
      </c>
      <c r="G93" s="68">
        <v>4.1151045514525419</v>
      </c>
      <c r="H93" s="68">
        <v>8.9376750470370435E-3</v>
      </c>
      <c r="I93" s="68">
        <v>2.537507633357897</v>
      </c>
    </row>
    <row r="94" spans="1:9" s="69" customFormat="1" x14ac:dyDescent="0.45">
      <c r="A94" s="67" t="s">
        <v>219</v>
      </c>
      <c r="B94" s="67">
        <v>11285</v>
      </c>
      <c r="C94" s="28" t="s">
        <v>22</v>
      </c>
      <c r="D94" s="68">
        <f>VLOOKUP(B94,Sheet1!B:J,9,0)</f>
        <v>13991946</v>
      </c>
      <c r="E94" s="68">
        <v>96.79074072009432</v>
      </c>
      <c r="F94" s="68">
        <v>0.49134748115557259</v>
      </c>
      <c r="G94" s="68">
        <v>1.4724366545881384</v>
      </c>
      <c r="H94" s="68">
        <v>1.404104440088545E-4</v>
      </c>
      <c r="I94" s="68">
        <v>1.245334733717961</v>
      </c>
    </row>
    <row r="95" spans="1:9" s="69" customFormat="1" x14ac:dyDescent="0.45">
      <c r="A95" s="67" t="s">
        <v>223</v>
      </c>
      <c r="B95" s="67">
        <v>11297</v>
      </c>
      <c r="C95" s="28" t="s">
        <v>22</v>
      </c>
      <c r="D95" s="68">
        <f>VLOOKUP(B95,Sheet1!B:J,9,0)</f>
        <v>3892106</v>
      </c>
      <c r="E95" s="68">
        <v>92.278734913076306</v>
      </c>
      <c r="F95" s="68">
        <v>0</v>
      </c>
      <c r="G95" s="68">
        <v>1.1813601569623881E-2</v>
      </c>
      <c r="H95" s="68">
        <v>5.4142920713095926</v>
      </c>
      <c r="I95" s="68">
        <v>2.295159414044476</v>
      </c>
    </row>
    <row r="96" spans="1:9" s="69" customFormat="1" x14ac:dyDescent="0.45">
      <c r="A96" s="67" t="s">
        <v>225</v>
      </c>
      <c r="B96" s="67">
        <v>11302</v>
      </c>
      <c r="C96" s="28" t="s">
        <v>19</v>
      </c>
      <c r="D96" s="68">
        <f>VLOOKUP(B96,Sheet1!B:J,9,0)</f>
        <v>17476458</v>
      </c>
      <c r="E96" s="68">
        <v>17.183123008917832</v>
      </c>
      <c r="F96" s="68">
        <v>64.676327931584339</v>
      </c>
      <c r="G96" s="68">
        <v>16.543978198172415</v>
      </c>
      <c r="H96" s="68">
        <v>3.8279399033799302E-2</v>
      </c>
      <c r="I96" s="68">
        <v>1.558291462291612</v>
      </c>
    </row>
    <row r="97" spans="1:9" s="69" customFormat="1" x14ac:dyDescent="0.45">
      <c r="A97" s="67" t="s">
        <v>227</v>
      </c>
      <c r="B97" s="67">
        <v>11304</v>
      </c>
      <c r="C97" s="28" t="s">
        <v>32</v>
      </c>
      <c r="D97" s="68">
        <f>VLOOKUP(B97,Sheet1!B:J,9,0)</f>
        <v>1048532</v>
      </c>
      <c r="E97" s="68">
        <v>55.980089290379638</v>
      </c>
      <c r="F97" s="68">
        <v>28.948431202713806</v>
      </c>
      <c r="G97" s="68">
        <v>13.231678720503753</v>
      </c>
      <c r="H97" s="68">
        <v>2.6603344628157582E-3</v>
      </c>
      <c r="I97" s="68">
        <v>1.8371404519399923</v>
      </c>
    </row>
    <row r="98" spans="1:9" s="69" customFormat="1" x14ac:dyDescent="0.45">
      <c r="A98" s="67" t="s">
        <v>231</v>
      </c>
      <c r="B98" s="67">
        <v>11305</v>
      </c>
      <c r="C98" s="28" t="s">
        <v>32</v>
      </c>
      <c r="D98" s="68">
        <f>VLOOKUP(B98,Sheet1!B:J,9,0)</f>
        <v>204005</v>
      </c>
      <c r="E98" s="68">
        <v>54.610030069198579</v>
      </c>
      <c r="F98" s="68">
        <v>44.687752376723559</v>
      </c>
      <c r="G98" s="68">
        <v>8.847684363791973E-2</v>
      </c>
      <c r="H98" s="68">
        <v>4.6297682189850257E-3</v>
      </c>
      <c r="I98" s="68">
        <v>0.60911094222095374</v>
      </c>
    </row>
    <row r="99" spans="1:9" s="69" customFormat="1" x14ac:dyDescent="0.45">
      <c r="A99" s="67" t="s">
        <v>237</v>
      </c>
      <c r="B99" s="67">
        <v>11314</v>
      </c>
      <c r="C99" s="28" t="s">
        <v>22</v>
      </c>
      <c r="D99" s="68">
        <f>VLOOKUP(B99,Sheet1!B:J,9,0)</f>
        <v>118268</v>
      </c>
      <c r="E99" s="68">
        <v>98.018667646037187</v>
      </c>
      <c r="F99" s="68">
        <v>0</v>
      </c>
      <c r="G99" s="68">
        <v>0.13466955108214729</v>
      </c>
      <c r="H99" s="68">
        <v>0.19731549244283064</v>
      </c>
      <c r="I99" s="68">
        <v>1.64934731043783</v>
      </c>
    </row>
    <row r="100" spans="1:9" s="69" customFormat="1" x14ac:dyDescent="0.45">
      <c r="A100" s="67" t="s">
        <v>243</v>
      </c>
      <c r="B100" s="67">
        <v>11310</v>
      </c>
      <c r="C100" s="28" t="s">
        <v>19</v>
      </c>
      <c r="D100" s="68">
        <f>VLOOKUP(B100,Sheet1!B:J,9,0)</f>
        <v>329126929</v>
      </c>
      <c r="E100" s="68">
        <v>12.482492971335466</v>
      </c>
      <c r="F100" s="68">
        <v>70.321532724047387</v>
      </c>
      <c r="G100" s="68">
        <v>16.25846247544623</v>
      </c>
      <c r="H100" s="68">
        <v>0.12997989167982313</v>
      </c>
      <c r="I100" s="68">
        <v>0.80753193749109109</v>
      </c>
    </row>
    <row r="101" spans="1:9" s="69" customFormat="1" x14ac:dyDescent="0.45">
      <c r="A101" s="67" t="s">
        <v>241</v>
      </c>
      <c r="B101" s="67">
        <v>11309</v>
      </c>
      <c r="C101" s="28" t="s">
        <v>22</v>
      </c>
      <c r="D101" s="68">
        <f>VLOOKUP(B101,Sheet1!B:J,9,0)</f>
        <v>2085529</v>
      </c>
      <c r="E101" s="68">
        <v>94.272471516748652</v>
      </c>
      <c r="F101" s="68">
        <v>0</v>
      </c>
      <c r="G101" s="68">
        <v>2.8779119591265707</v>
      </c>
      <c r="H101" s="68">
        <v>0.30467325920368621</v>
      </c>
      <c r="I101" s="68">
        <v>2.5449432649210939</v>
      </c>
    </row>
    <row r="102" spans="1:9" s="69" customFormat="1" x14ac:dyDescent="0.45">
      <c r="A102" s="67" t="s">
        <v>251</v>
      </c>
      <c r="B102" s="67">
        <v>11334</v>
      </c>
      <c r="C102" s="28" t="s">
        <v>22</v>
      </c>
      <c r="D102" s="68">
        <f>VLOOKUP(B102,Sheet1!B:J,9,0)</f>
        <v>1476820</v>
      </c>
      <c r="E102" s="68">
        <v>91.285992303807234</v>
      </c>
      <c r="F102" s="68">
        <v>0</v>
      </c>
      <c r="G102" s="68">
        <v>7.007876441234786</v>
      </c>
      <c r="H102" s="68">
        <v>3.1197073709924644E-3</v>
      </c>
      <c r="I102" s="68">
        <v>1.7030115475869827</v>
      </c>
    </row>
    <row r="103" spans="1:9" s="69" customFormat="1" x14ac:dyDescent="0.45">
      <c r="A103" s="67" t="s">
        <v>253</v>
      </c>
      <c r="B103" s="67">
        <v>11338</v>
      </c>
      <c r="C103" s="28" t="s">
        <v>19</v>
      </c>
      <c r="D103" s="68">
        <f>VLOOKUP(B103,Sheet1!B:J,9,0)</f>
        <v>45769650</v>
      </c>
      <c r="E103" s="68">
        <v>16.4383132028393</v>
      </c>
      <c r="F103" s="68">
        <v>53.295289028005847</v>
      </c>
      <c r="G103" s="68">
        <v>28.590490219310112</v>
      </c>
      <c r="H103" s="68">
        <v>0.14610057221535772</v>
      </c>
      <c r="I103" s="68">
        <v>1.5298069776293894</v>
      </c>
    </row>
    <row r="104" spans="1:9" s="69" customFormat="1" x14ac:dyDescent="0.45">
      <c r="A104" s="67" t="s">
        <v>255</v>
      </c>
      <c r="B104" s="67">
        <v>11343</v>
      </c>
      <c r="C104" s="28" t="s">
        <v>19</v>
      </c>
      <c r="D104" s="68">
        <f>VLOOKUP(B104,Sheet1!B:J,9,0)</f>
        <v>91427301</v>
      </c>
      <c r="E104" s="68">
        <v>16.609936374478028</v>
      </c>
      <c r="F104" s="68">
        <v>48.152442404422665</v>
      </c>
      <c r="G104" s="68">
        <v>33.579644554524194</v>
      </c>
      <c r="H104" s="68">
        <v>4.9487832978789812E-6</v>
      </c>
      <c r="I104" s="68">
        <v>1.6579717177918147</v>
      </c>
    </row>
    <row r="105" spans="1:9" s="69" customFormat="1" x14ac:dyDescent="0.45">
      <c r="A105" s="67" t="s">
        <v>273</v>
      </c>
      <c r="B105" s="67">
        <v>11379</v>
      </c>
      <c r="C105" s="28" t="s">
        <v>19</v>
      </c>
      <c r="D105" s="68">
        <f>VLOOKUP(B105,Sheet1!B:J,9,0)</f>
        <v>20450736</v>
      </c>
      <c r="E105" s="68">
        <v>17.371831422917076</v>
      </c>
      <c r="F105" s="68">
        <v>61.279468050567651</v>
      </c>
      <c r="G105" s="68">
        <v>19.417689469720347</v>
      </c>
      <c r="H105" s="68">
        <v>2.1849570105574741E-3</v>
      </c>
      <c r="I105" s="68">
        <v>1.92882609978437</v>
      </c>
    </row>
    <row r="106" spans="1:9" s="69" customFormat="1" x14ac:dyDescent="0.45">
      <c r="A106" s="67" t="s">
        <v>275</v>
      </c>
      <c r="B106" s="67">
        <v>11385</v>
      </c>
      <c r="C106" s="28" t="s">
        <v>19</v>
      </c>
      <c r="D106" s="68">
        <f>VLOOKUP(B106,Sheet1!B:J,9,0)</f>
        <v>82306993</v>
      </c>
      <c r="E106" s="68">
        <v>18.776066073720951</v>
      </c>
      <c r="F106" s="68">
        <v>50.902087343476225</v>
      </c>
      <c r="G106" s="68">
        <v>25.566601947700654</v>
      </c>
      <c r="H106" s="68">
        <v>2.3071477525437691</v>
      </c>
      <c r="I106" s="68">
        <v>2.4480968825583984</v>
      </c>
    </row>
    <row r="107" spans="1:9" s="69" customFormat="1" x14ac:dyDescent="0.45">
      <c r="A107" s="67" t="s">
        <v>277</v>
      </c>
      <c r="B107" s="67">
        <v>11384</v>
      </c>
      <c r="C107" s="28" t="s">
        <v>22</v>
      </c>
      <c r="D107" s="68">
        <f>VLOOKUP(B107,Sheet1!B:J,9,0)</f>
        <v>717380</v>
      </c>
      <c r="E107" s="68">
        <v>83.988892178955808</v>
      </c>
      <c r="F107" s="68">
        <v>0</v>
      </c>
      <c r="G107" s="68">
        <v>11.810949192340072</v>
      </c>
      <c r="H107" s="68">
        <v>0.77070054917809205</v>
      </c>
      <c r="I107" s="68">
        <v>3.4294580795260226</v>
      </c>
    </row>
    <row r="108" spans="1:9" s="69" customFormat="1" x14ac:dyDescent="0.45">
      <c r="A108" s="67" t="s">
        <v>283</v>
      </c>
      <c r="B108" s="67">
        <v>11383</v>
      </c>
      <c r="C108" s="28" t="s">
        <v>19</v>
      </c>
      <c r="D108" s="68">
        <f>VLOOKUP(B108,Sheet1!B:J,9,0)</f>
        <v>26484881</v>
      </c>
      <c r="E108" s="68">
        <v>21.535962967825867</v>
      </c>
      <c r="F108" s="68">
        <v>36.273824050484293</v>
      </c>
      <c r="G108" s="68">
        <v>40.460834476039274</v>
      </c>
      <c r="H108" s="68">
        <v>7.8761203782810295E-7</v>
      </c>
      <c r="I108" s="68">
        <v>1.7293777180385268</v>
      </c>
    </row>
    <row r="109" spans="1:9" s="69" customFormat="1" x14ac:dyDescent="0.45">
      <c r="A109" s="67" t="s">
        <v>285</v>
      </c>
      <c r="B109" s="67">
        <v>11380</v>
      </c>
      <c r="C109" s="28" t="s">
        <v>19</v>
      </c>
      <c r="D109" s="68">
        <f>VLOOKUP(B109,Sheet1!B:J,9,0)</f>
        <v>283802</v>
      </c>
      <c r="E109" s="68">
        <v>14.225652287944028</v>
      </c>
      <c r="F109" s="68">
        <v>76.539570057341223</v>
      </c>
      <c r="G109" s="68">
        <v>8.4842058032068817</v>
      </c>
      <c r="H109" s="68">
        <v>0</v>
      </c>
      <c r="I109" s="68">
        <v>0.7505718515078621</v>
      </c>
    </row>
    <row r="110" spans="1:9" s="69" customFormat="1" x14ac:dyDescent="0.45">
      <c r="A110" s="67" t="s">
        <v>287</v>
      </c>
      <c r="B110" s="67">
        <v>11391</v>
      </c>
      <c r="C110" s="28" t="s">
        <v>19</v>
      </c>
      <c r="D110" s="68">
        <f>VLOOKUP(B110,Sheet1!B:J,9,0)</f>
        <v>375568</v>
      </c>
      <c r="E110" s="68">
        <v>6.4982619170468645</v>
      </c>
      <c r="F110" s="68">
        <v>73.672342995718552</v>
      </c>
      <c r="G110" s="68">
        <v>18.578360513288658</v>
      </c>
      <c r="H110" s="68">
        <v>0</v>
      </c>
      <c r="I110" s="68">
        <v>1.251034573945929</v>
      </c>
    </row>
    <row r="111" spans="1:9" s="69" customFormat="1" x14ac:dyDescent="0.45">
      <c r="A111" s="67" t="s">
        <v>289</v>
      </c>
      <c r="B111" s="67">
        <v>11381</v>
      </c>
      <c r="C111" s="28" t="s">
        <v>32</v>
      </c>
      <c r="D111" s="68">
        <f>VLOOKUP(B111,Sheet1!B:J,9,0)</f>
        <v>1186777</v>
      </c>
      <c r="E111" s="68">
        <v>56.144429116944352</v>
      </c>
      <c r="F111" s="68">
        <v>37.742873050212388</v>
      </c>
      <c r="G111" s="68">
        <v>3.897358454949754</v>
      </c>
      <c r="H111" s="68">
        <v>3.9005640235746344E-4</v>
      </c>
      <c r="I111" s="68">
        <v>2.2149493214911495</v>
      </c>
    </row>
    <row r="112" spans="1:9" s="69" customFormat="1" x14ac:dyDescent="0.45">
      <c r="A112" s="67" t="s">
        <v>291</v>
      </c>
      <c r="B112" s="67">
        <v>11394</v>
      </c>
      <c r="C112" s="28" t="s">
        <v>19</v>
      </c>
      <c r="D112" s="68">
        <f>VLOOKUP(B112,Sheet1!B:J,9,0)</f>
        <v>12595307</v>
      </c>
      <c r="E112" s="68">
        <v>10.29415575291188</v>
      </c>
      <c r="F112" s="68">
        <v>52.656506013037983</v>
      </c>
      <c r="G112" s="68">
        <v>35.743938405196765</v>
      </c>
      <c r="H112" s="68">
        <v>4.7364757469852851E-2</v>
      </c>
      <c r="I112" s="68">
        <v>1.2580350713835187</v>
      </c>
    </row>
    <row r="113" spans="1:9" s="69" customFormat="1" x14ac:dyDescent="0.45">
      <c r="A113" s="67" t="s">
        <v>293</v>
      </c>
      <c r="B113" s="67">
        <v>11405</v>
      </c>
      <c r="C113" s="28" t="s">
        <v>19</v>
      </c>
      <c r="D113" s="68">
        <f>VLOOKUP(B113,Sheet1!B:J,9,0)</f>
        <v>124678732</v>
      </c>
      <c r="E113" s="68">
        <v>8.8033753282365428</v>
      </c>
      <c r="F113" s="68">
        <v>35.430203345613485</v>
      </c>
      <c r="G113" s="68">
        <v>54.03228851939398</v>
      </c>
      <c r="H113" s="68">
        <v>2.0950045332476607E-4</v>
      </c>
      <c r="I113" s="68">
        <v>1.7339233063026689</v>
      </c>
    </row>
    <row r="114" spans="1:9" s="69" customFormat="1" x14ac:dyDescent="0.45">
      <c r="A114" s="67" t="s">
        <v>298</v>
      </c>
      <c r="B114" s="67">
        <v>11411</v>
      </c>
      <c r="C114" s="28" t="s">
        <v>19</v>
      </c>
      <c r="D114" s="68">
        <f>VLOOKUP(B114,Sheet1!B:J,9,0)</f>
        <v>274073</v>
      </c>
      <c r="E114" s="68">
        <v>19.56012673003498</v>
      </c>
      <c r="F114" s="68">
        <v>59.246085533706328</v>
      </c>
      <c r="G114" s="68">
        <v>20.358582818435814</v>
      </c>
      <c r="H114" s="68">
        <v>3.8127015361785761E-2</v>
      </c>
      <c r="I114" s="68">
        <v>0.79707790246109489</v>
      </c>
    </row>
    <row r="115" spans="1:9" s="69" customFormat="1" x14ac:dyDescent="0.45">
      <c r="A115" s="67" t="s">
        <v>301</v>
      </c>
      <c r="B115" s="67">
        <v>11420</v>
      </c>
      <c r="C115" s="28" t="s">
        <v>19</v>
      </c>
      <c r="D115" s="68">
        <f>VLOOKUP(B115,Sheet1!B:J,9,0)</f>
        <v>168842</v>
      </c>
      <c r="E115" s="68">
        <v>15.177476828918081</v>
      </c>
      <c r="F115" s="68">
        <v>79.690682429680791</v>
      </c>
      <c r="G115" s="68">
        <v>2.6024378040233489</v>
      </c>
      <c r="H115" s="68">
        <v>0.10506262176650517</v>
      </c>
      <c r="I115" s="68">
        <v>2.4243403156112793</v>
      </c>
    </row>
    <row r="116" spans="1:9" s="69" customFormat="1" x14ac:dyDescent="0.45">
      <c r="A116" s="67" t="s">
        <v>305</v>
      </c>
      <c r="B116" s="67">
        <v>11421</v>
      </c>
      <c r="C116" s="28" t="s">
        <v>19</v>
      </c>
      <c r="D116" s="68">
        <f>VLOOKUP(B116,Sheet1!B:J,9,0)</f>
        <v>2467821</v>
      </c>
      <c r="E116" s="68">
        <v>13.885221537061012</v>
      </c>
      <c r="F116" s="68">
        <v>47.624574797379097</v>
      </c>
      <c r="G116" s="68">
        <v>37.260757382226259</v>
      </c>
      <c r="H116" s="68">
        <v>2.9983989686732389E-2</v>
      </c>
      <c r="I116" s="68">
        <v>1.1994622936468968</v>
      </c>
    </row>
    <row r="117" spans="1:9" s="69" customFormat="1" x14ac:dyDescent="0.45">
      <c r="A117" s="67" t="s">
        <v>309</v>
      </c>
      <c r="B117" s="67">
        <v>11427</v>
      </c>
      <c r="C117" s="28" t="s">
        <v>19</v>
      </c>
      <c r="D117" s="68">
        <f>VLOOKUP(B117,Sheet1!B:J,9,0)</f>
        <v>53027</v>
      </c>
      <c r="E117" s="68">
        <v>5.6521993857923301</v>
      </c>
      <c r="F117" s="68">
        <v>90.57073529410151</v>
      </c>
      <c r="G117" s="68">
        <v>2.9430455573019287</v>
      </c>
      <c r="H117" s="68">
        <v>8.9986097013288996E-2</v>
      </c>
      <c r="I117" s="68">
        <v>0.74403366579094377</v>
      </c>
    </row>
    <row r="118" spans="1:9" s="69" customFormat="1" x14ac:dyDescent="0.45">
      <c r="A118" s="67" t="s">
        <v>313</v>
      </c>
      <c r="B118" s="67">
        <v>11442</v>
      </c>
      <c r="C118" s="28" t="s">
        <v>19</v>
      </c>
      <c r="D118" s="68">
        <f>VLOOKUP(B118,Sheet1!B:J,9,0)</f>
        <v>357988</v>
      </c>
      <c r="E118" s="68">
        <v>16.868945575268803</v>
      </c>
      <c r="F118" s="68">
        <v>51.728912254290741</v>
      </c>
      <c r="G118" s="68">
        <v>28.038246270537471</v>
      </c>
      <c r="H118" s="68">
        <v>8.0527921782404237E-3</v>
      </c>
      <c r="I118" s="68">
        <v>3.3558431077247421</v>
      </c>
    </row>
    <row r="119" spans="1:9" s="69" customFormat="1" x14ac:dyDescent="0.45">
      <c r="A119" s="67" t="s">
        <v>322</v>
      </c>
      <c r="B119" s="67">
        <v>11449</v>
      </c>
      <c r="C119" s="28" t="s">
        <v>19</v>
      </c>
      <c r="D119" s="68">
        <f>VLOOKUP(B119,Sheet1!B:J,9,0)</f>
        <v>3545793</v>
      </c>
      <c r="E119" s="68">
        <v>18.788968432218532</v>
      </c>
      <c r="F119" s="68">
        <v>43.570177249796622</v>
      </c>
      <c r="G119" s="68">
        <v>36.391688958513114</v>
      </c>
      <c r="H119" s="68">
        <v>2.7698253670815378E-4</v>
      </c>
      <c r="I119" s="68">
        <v>1.2488883769350245</v>
      </c>
    </row>
    <row r="120" spans="1:9" s="69" customFormat="1" x14ac:dyDescent="0.45">
      <c r="A120" s="67" t="s">
        <v>326</v>
      </c>
      <c r="B120" s="67">
        <v>11463</v>
      </c>
      <c r="C120" s="28" t="s">
        <v>22</v>
      </c>
      <c r="D120" s="68">
        <f>VLOOKUP(B120,Sheet1!B:J,9,0)</f>
        <v>178427</v>
      </c>
      <c r="E120" s="68">
        <v>98.47847332338965</v>
      </c>
      <c r="F120" s="68">
        <v>0</v>
      </c>
      <c r="G120" s="68">
        <v>0.43902732713958648</v>
      </c>
      <c r="H120" s="68">
        <v>1.1443440440368229E-2</v>
      </c>
      <c r="I120" s="68">
        <v>1.0710559090303926</v>
      </c>
    </row>
    <row r="121" spans="1:9" s="69" customFormat="1" x14ac:dyDescent="0.45">
      <c r="A121" s="67" t="s">
        <v>328</v>
      </c>
      <c r="B121" s="67">
        <v>11461</v>
      </c>
      <c r="C121" s="28" t="s">
        <v>22</v>
      </c>
      <c r="D121" s="68">
        <f>VLOOKUP(B121,Sheet1!B:J,9,0)</f>
        <v>2772217</v>
      </c>
      <c r="E121" s="68">
        <v>98.521681915470026</v>
      </c>
      <c r="F121" s="68">
        <v>0</v>
      </c>
      <c r="G121" s="68">
        <v>0.47013146703219821</v>
      </c>
      <c r="H121" s="68">
        <v>1.7941220458212001E-3</v>
      </c>
      <c r="I121" s="68">
        <v>1.0063924954519496</v>
      </c>
    </row>
    <row r="122" spans="1:9" s="69" customFormat="1" x14ac:dyDescent="0.45">
      <c r="A122" s="67" t="s">
        <v>336</v>
      </c>
      <c r="B122" s="67">
        <v>11454</v>
      </c>
      <c r="C122" s="28" t="s">
        <v>22</v>
      </c>
      <c r="D122" s="68">
        <f>VLOOKUP(B122,Sheet1!B:J,9,0)</f>
        <v>2025363</v>
      </c>
      <c r="E122" s="68">
        <v>97.876776663073954</v>
      </c>
      <c r="F122" s="68">
        <v>0</v>
      </c>
      <c r="G122" s="68">
        <v>1.0852350930569616</v>
      </c>
      <c r="H122" s="68">
        <v>0</v>
      </c>
      <c r="I122" s="68">
        <v>1.0379882438690844</v>
      </c>
    </row>
    <row r="123" spans="1:9" s="69" customFormat="1" x14ac:dyDescent="0.45">
      <c r="A123" s="67" t="s">
        <v>338</v>
      </c>
      <c r="B123" s="67">
        <v>11477</v>
      </c>
      <c r="C123" s="28" t="s">
        <v>22</v>
      </c>
      <c r="D123" s="68">
        <f>VLOOKUP(B123,Sheet1!B:J,9,0)</f>
        <v>4136674</v>
      </c>
      <c r="E123" s="68">
        <v>98.520279086684042</v>
      </c>
      <c r="F123" s="68">
        <v>0</v>
      </c>
      <c r="G123" s="68">
        <v>3.7466785731087041E-2</v>
      </c>
      <c r="H123" s="68">
        <v>1.1677160221229557E-3</v>
      </c>
      <c r="I123" s="68">
        <v>1.4410864115627549</v>
      </c>
    </row>
    <row r="124" spans="1:9" s="69" customFormat="1" x14ac:dyDescent="0.45">
      <c r="A124" s="67" t="s">
        <v>340</v>
      </c>
      <c r="B124" s="67">
        <v>11476</v>
      </c>
      <c r="C124" s="28" t="s">
        <v>19</v>
      </c>
      <c r="D124" s="68">
        <f>VLOOKUP(B124,Sheet1!B:J,9,0)</f>
        <v>295077</v>
      </c>
      <c r="E124" s="68">
        <v>20.533251802164354</v>
      </c>
      <c r="F124" s="68">
        <v>74.131538256831107</v>
      </c>
      <c r="G124" s="68">
        <v>0.39012010459594976</v>
      </c>
      <c r="H124" s="68">
        <v>5.5268560711642647E-3</v>
      </c>
      <c r="I124" s="68">
        <v>4.9395629803374232</v>
      </c>
    </row>
    <row r="125" spans="1:9" s="69" customFormat="1" x14ac:dyDescent="0.45">
      <c r="A125" s="67" t="s">
        <v>346</v>
      </c>
      <c r="B125" s="67">
        <v>11495</v>
      </c>
      <c r="C125" s="28" t="s">
        <v>19</v>
      </c>
      <c r="D125" s="68">
        <f>VLOOKUP(B125,Sheet1!B:J,9,0)</f>
        <v>23601009</v>
      </c>
      <c r="E125" s="68">
        <v>16.413981492826231</v>
      </c>
      <c r="F125" s="68">
        <v>38.25786933969593</v>
      </c>
      <c r="G125" s="68">
        <v>43.770832076660064</v>
      </c>
      <c r="H125" s="68">
        <v>6.5277528834879869E-4</v>
      </c>
      <c r="I125" s="68">
        <v>1.5566643155294286</v>
      </c>
    </row>
    <row r="126" spans="1:9" s="69" customFormat="1" x14ac:dyDescent="0.45">
      <c r="A126" s="67" t="s">
        <v>351</v>
      </c>
      <c r="B126" s="67">
        <v>11517</v>
      </c>
      <c r="C126" s="28" t="s">
        <v>19</v>
      </c>
      <c r="D126" s="68">
        <f>VLOOKUP(B126,Sheet1!B:J,9,0)</f>
        <v>115239449</v>
      </c>
      <c r="E126" s="68">
        <v>10.326971101537595</v>
      </c>
      <c r="F126" s="68">
        <v>59.188168371112553</v>
      </c>
      <c r="G126" s="68">
        <v>28.810714414521929</v>
      </c>
      <c r="H126" s="68">
        <v>0</v>
      </c>
      <c r="I126" s="68">
        <v>1.6741461128279242</v>
      </c>
    </row>
    <row r="127" spans="1:9" s="69" customFormat="1" x14ac:dyDescent="0.45">
      <c r="A127" s="67" t="s">
        <v>357</v>
      </c>
      <c r="B127" s="67">
        <v>11521</v>
      </c>
      <c r="C127" s="28" t="s">
        <v>19</v>
      </c>
      <c r="D127" s="68">
        <f>VLOOKUP(B127,Sheet1!B:J,9,0)</f>
        <v>3483545</v>
      </c>
      <c r="E127" s="68">
        <v>7.8486348147298717</v>
      </c>
      <c r="F127" s="68">
        <v>40.500856029445785</v>
      </c>
      <c r="G127" s="68">
        <v>48.765351200030665</v>
      </c>
      <c r="H127" s="68">
        <v>1.3373435159332564E-3</v>
      </c>
      <c r="I127" s="68">
        <v>2.8838206122777414</v>
      </c>
    </row>
    <row r="128" spans="1:9" s="69" customFormat="1" x14ac:dyDescent="0.45">
      <c r="A128" s="67" t="s">
        <v>366</v>
      </c>
      <c r="B128" s="67">
        <v>11551</v>
      </c>
      <c r="C128" s="28" t="s">
        <v>19</v>
      </c>
      <c r="D128" s="68">
        <f>VLOOKUP(B128,Sheet1!B:J,9,0)</f>
        <v>7372582</v>
      </c>
      <c r="E128" s="68">
        <v>18.021503981427784</v>
      </c>
      <c r="F128" s="68">
        <v>58.64247787272329</v>
      </c>
      <c r="G128" s="68">
        <v>21.630558974680444</v>
      </c>
      <c r="H128" s="68">
        <v>2.8309282409429972E-3</v>
      </c>
      <c r="I128" s="68">
        <v>1.7026282429275381</v>
      </c>
    </row>
    <row r="129" spans="1:9" s="69" customFormat="1" x14ac:dyDescent="0.45">
      <c r="A129" s="67" t="s">
        <v>368</v>
      </c>
      <c r="B129" s="67">
        <v>11562</v>
      </c>
      <c r="C129" s="28" t="s">
        <v>19</v>
      </c>
      <c r="D129" s="68">
        <f>VLOOKUP(B129,Sheet1!B:J,9,0)</f>
        <v>5628156</v>
      </c>
      <c r="E129" s="68">
        <v>12.004207925320248</v>
      </c>
      <c r="F129" s="68">
        <v>82.238465917747092</v>
      </c>
      <c r="G129" s="68">
        <v>4.2248033302492729</v>
      </c>
      <c r="H129" s="68">
        <v>0.53293883024261568</v>
      </c>
      <c r="I129" s="68">
        <v>0.99958399644077056</v>
      </c>
    </row>
    <row r="130" spans="1:9" s="69" customFormat="1" x14ac:dyDescent="0.45">
      <c r="A130" s="67" t="s">
        <v>386</v>
      </c>
      <c r="B130" s="67">
        <v>11621</v>
      </c>
      <c r="C130" s="28" t="s">
        <v>19</v>
      </c>
      <c r="D130" s="68">
        <f>VLOOKUP(B130,Sheet1!B:J,9,0)</f>
        <v>206358</v>
      </c>
      <c r="E130" s="68">
        <v>15.655114250347436</v>
      </c>
      <c r="F130" s="68">
        <v>47.974343798953257</v>
      </c>
      <c r="G130" s="68">
        <v>34.435515945024662</v>
      </c>
      <c r="H130" s="68">
        <v>3.2905215048779278E-4</v>
      </c>
      <c r="I130" s="68">
        <v>1.9346969535241576</v>
      </c>
    </row>
    <row r="131" spans="1:9" s="69" customFormat="1" x14ac:dyDescent="0.45">
      <c r="A131" s="67" t="s">
        <v>396</v>
      </c>
      <c r="B131" s="67">
        <v>11661</v>
      </c>
      <c r="C131" s="28" t="s">
        <v>19</v>
      </c>
      <c r="D131" s="68">
        <f>VLOOKUP(B131,Sheet1!B:J,9,0)</f>
        <v>145661</v>
      </c>
      <c r="E131" s="68">
        <v>10.76887326491633</v>
      </c>
      <c r="F131" s="68">
        <v>48.510672852505593</v>
      </c>
      <c r="G131" s="68">
        <v>40.106240915973473</v>
      </c>
      <c r="H131" s="68">
        <v>0</v>
      </c>
      <c r="I131" s="68">
        <v>0.61421296660460323</v>
      </c>
    </row>
    <row r="132" spans="1:9" s="69" customFormat="1" x14ac:dyDescent="0.45">
      <c r="A132" s="67" t="s">
        <v>404</v>
      </c>
      <c r="B132" s="67">
        <v>11665</v>
      </c>
      <c r="C132" s="28" t="s">
        <v>19</v>
      </c>
      <c r="D132" s="68">
        <f>VLOOKUP(B132,Sheet1!B:J,9,0)</f>
        <v>2091322</v>
      </c>
      <c r="E132" s="68">
        <v>16.392530775249462</v>
      </c>
      <c r="F132" s="68">
        <v>69.385024889986056</v>
      </c>
      <c r="G132" s="68">
        <v>13.096926289291122</v>
      </c>
      <c r="H132" s="68">
        <v>0.33374564171102811</v>
      </c>
      <c r="I132" s="68">
        <v>0.79177240376233382</v>
      </c>
    </row>
    <row r="133" spans="1:9" s="69" customFormat="1" x14ac:dyDescent="0.45">
      <c r="A133" s="67" t="s">
        <v>422</v>
      </c>
      <c r="B133" s="67">
        <v>11706</v>
      </c>
      <c r="C133" s="28" t="s">
        <v>22</v>
      </c>
      <c r="D133" s="68">
        <f>VLOOKUP(B133,Sheet1!B:J,9,0)</f>
        <v>527441</v>
      </c>
      <c r="E133" s="68">
        <v>97.447915868310787</v>
      </c>
      <c r="F133" s="68">
        <v>0</v>
      </c>
      <c r="G133" s="68">
        <v>1.910727290331186</v>
      </c>
      <c r="H133" s="68">
        <v>5.651586591877495E-3</v>
      </c>
      <c r="I133" s="68">
        <v>0.63570525476614714</v>
      </c>
    </row>
    <row r="134" spans="1:9" s="69" customFormat="1" x14ac:dyDescent="0.45">
      <c r="A134" s="67" t="s">
        <v>429</v>
      </c>
      <c r="B134" s="67">
        <v>11691</v>
      </c>
      <c r="C134" s="28" t="s">
        <v>32</v>
      </c>
      <c r="D134" s="68">
        <f>VLOOKUP(B134,Sheet1!B:J,9,0)</f>
        <v>39333</v>
      </c>
      <c r="E134" s="68">
        <v>42.44679584707842</v>
      </c>
      <c r="F134" s="68">
        <v>53.065682658869271</v>
      </c>
      <c r="G134" s="68">
        <v>2.238380177040753</v>
      </c>
      <c r="H134" s="68">
        <v>0</v>
      </c>
      <c r="I134" s="68">
        <v>2.2491413170115591</v>
      </c>
    </row>
    <row r="135" spans="1:9" s="69" customFormat="1" x14ac:dyDescent="0.45">
      <c r="A135" s="67" t="s">
        <v>437</v>
      </c>
      <c r="B135" s="67">
        <v>11701</v>
      </c>
      <c r="C135" s="28" t="s">
        <v>19</v>
      </c>
      <c r="D135" s="68">
        <f>VLOOKUP(B135,Sheet1!B:J,9,0)</f>
        <v>410173</v>
      </c>
      <c r="E135" s="68">
        <v>14.938844757551026</v>
      </c>
      <c r="F135" s="68">
        <v>54.353106533145578</v>
      </c>
      <c r="G135" s="68">
        <v>28.8930954351904</v>
      </c>
      <c r="H135" s="68">
        <v>7.8530372826913087E-4</v>
      </c>
      <c r="I135" s="68">
        <v>1.8141679703847242</v>
      </c>
    </row>
    <row r="136" spans="1:9" s="69" customFormat="1" x14ac:dyDescent="0.45">
      <c r="A136" s="67" t="s">
        <v>443</v>
      </c>
      <c r="B136" s="67">
        <v>11738</v>
      </c>
      <c r="C136" s="28" t="s">
        <v>19</v>
      </c>
      <c r="D136" s="68">
        <f>VLOOKUP(B136,Sheet1!B:J,9,0)</f>
        <v>3570230</v>
      </c>
      <c r="E136" s="68">
        <v>17.889544617677622</v>
      </c>
      <c r="F136" s="68">
        <v>50.437829525019474</v>
      </c>
      <c r="G136" s="68">
        <v>29.973766691227819</v>
      </c>
      <c r="H136" s="68">
        <v>2.6374932961436689E-3</v>
      </c>
      <c r="I136" s="68">
        <v>1.6962216727789421</v>
      </c>
    </row>
    <row r="137" spans="1:9" s="69" customFormat="1" x14ac:dyDescent="0.45">
      <c r="A137" s="67" t="s">
        <v>446</v>
      </c>
      <c r="B137" s="67">
        <v>11741</v>
      </c>
      <c r="C137" s="28" t="s">
        <v>19</v>
      </c>
      <c r="D137" s="68">
        <f>VLOOKUP(B137,Sheet1!B:J,9,0)</f>
        <v>1726669</v>
      </c>
      <c r="E137" s="68">
        <v>10.543719085620975</v>
      </c>
      <c r="F137" s="68">
        <v>44.070203871922295</v>
      </c>
      <c r="G137" s="68">
        <v>44.386063251184353</v>
      </c>
      <c r="H137" s="68">
        <v>5.8055874235020191E-2</v>
      </c>
      <c r="I137" s="68">
        <v>0.94195791703735443</v>
      </c>
    </row>
    <row r="138" spans="1:9" s="69" customFormat="1" x14ac:dyDescent="0.45">
      <c r="A138" s="67" t="s">
        <v>496</v>
      </c>
      <c r="B138" s="67">
        <v>11842</v>
      </c>
      <c r="C138" s="28" t="s">
        <v>32</v>
      </c>
      <c r="D138" s="68">
        <f>VLOOKUP(B138,Sheet1!B:J,9,0)</f>
        <v>394602</v>
      </c>
      <c r="E138" s="68">
        <v>52.016362234575475</v>
      </c>
      <c r="F138" s="68">
        <v>45.45425681173942</v>
      </c>
      <c r="G138" s="68">
        <v>1.2875099502294358</v>
      </c>
      <c r="H138" s="68">
        <v>0</v>
      </c>
      <c r="I138" s="68">
        <v>1.2418710034556735</v>
      </c>
    </row>
    <row r="139" spans="1:9" s="69" customFormat="1" x14ac:dyDescent="0.45">
      <c r="A139" s="67" t="s">
        <v>505</v>
      </c>
      <c r="B139" s="67">
        <v>11853</v>
      </c>
      <c r="C139" s="28" t="s">
        <v>22</v>
      </c>
      <c r="D139" s="68">
        <f>VLOOKUP(B139,Sheet1!B:J,9,0)</f>
        <v>944286</v>
      </c>
      <c r="E139" s="68">
        <v>72.468246402021194</v>
      </c>
      <c r="F139" s="68">
        <v>21.378273628521693</v>
      </c>
      <c r="G139" s="68">
        <v>4.2413216370222502</v>
      </c>
      <c r="H139" s="68">
        <v>3.8665631011589866E-5</v>
      </c>
      <c r="I139" s="68">
        <v>1.9121196668038487</v>
      </c>
    </row>
    <row r="140" spans="1:9" s="69" customFormat="1" x14ac:dyDescent="0.45">
      <c r="A140" s="67" t="s">
        <v>511</v>
      </c>
      <c r="B140" s="67">
        <v>11756</v>
      </c>
      <c r="C140" s="28" t="s">
        <v>19</v>
      </c>
      <c r="D140" s="68">
        <f>VLOOKUP(B140,Sheet1!B:J,9,0)</f>
        <v>315848</v>
      </c>
      <c r="E140" s="68">
        <v>15.693082383991765</v>
      </c>
      <c r="F140" s="68">
        <v>58.898645526177717</v>
      </c>
      <c r="G140" s="68">
        <v>24.450344651001416</v>
      </c>
      <c r="H140" s="68">
        <v>3.1391670355907562E-5</v>
      </c>
      <c r="I140" s="68">
        <v>0.95789604715874455</v>
      </c>
    </row>
    <row r="141" spans="1:9" s="69" customFormat="1" x14ac:dyDescent="0.45">
      <c r="A141" s="67" t="s">
        <v>569</v>
      </c>
      <c r="B141" s="67">
        <v>11793</v>
      </c>
      <c r="C141" s="28" t="s">
        <v>19</v>
      </c>
      <c r="D141" s="68">
        <f>VLOOKUP(B141,Sheet1!B:J,9,0)</f>
        <v>392920</v>
      </c>
      <c r="E141" s="68">
        <v>16.024176689441326</v>
      </c>
      <c r="F141" s="68">
        <v>58.799269348216221</v>
      </c>
      <c r="G141" s="68">
        <v>23.664094562781106</v>
      </c>
      <c r="H141" s="68">
        <v>0</v>
      </c>
      <c r="I141" s="68">
        <v>1.5124593995613467</v>
      </c>
    </row>
    <row r="142" spans="1:9" s="69" customFormat="1" x14ac:dyDescent="0.45">
      <c r="A142" s="67" t="s">
        <v>571</v>
      </c>
      <c r="B142" s="67">
        <v>11918</v>
      </c>
      <c r="C142" s="28" t="s">
        <v>19</v>
      </c>
      <c r="D142" s="68">
        <f>VLOOKUP(B142,Sheet1!B:J,9,0)</f>
        <v>467603.841334</v>
      </c>
      <c r="E142" s="68">
        <v>15</v>
      </c>
      <c r="F142" s="68">
        <v>55</v>
      </c>
      <c r="G142" s="68">
        <v>29</v>
      </c>
      <c r="H142" s="68">
        <v>0</v>
      </c>
      <c r="I142" s="68">
        <v>1</v>
      </c>
    </row>
    <row r="143" spans="1:9" s="69" customFormat="1" x14ac:dyDescent="0.45">
      <c r="A143" s="67" t="s">
        <v>585</v>
      </c>
      <c r="B143" s="67">
        <v>11917</v>
      </c>
      <c r="C143" s="28" t="s">
        <v>19</v>
      </c>
      <c r="D143" s="68">
        <f>VLOOKUP(B143,Sheet1!B:J,9,0)</f>
        <v>637052</v>
      </c>
      <c r="E143" s="68">
        <v>0</v>
      </c>
      <c r="F143" s="68">
        <v>0</v>
      </c>
      <c r="G143" s="68">
        <v>99.762525057308736</v>
      </c>
      <c r="H143" s="68">
        <v>0</v>
      </c>
      <c r="I143" s="68">
        <v>0.23747494269126404</v>
      </c>
    </row>
    <row r="144" spans="1:9" s="69" customFormat="1" x14ac:dyDescent="0.45">
      <c r="A144" s="67" t="s">
        <v>590</v>
      </c>
      <c r="B144" s="67">
        <v>11921</v>
      </c>
      <c r="C144" s="28" t="s">
        <v>32</v>
      </c>
      <c r="D144" s="68">
        <f>VLOOKUP(B144,Sheet1!B:J,9,0)</f>
        <v>33951</v>
      </c>
      <c r="E144" s="68">
        <v>12.349134079183928</v>
      </c>
      <c r="F144" s="68">
        <v>26.957756660220312</v>
      </c>
      <c r="G144" s="68">
        <v>60.693109260595762</v>
      </c>
      <c r="H144" s="68">
        <v>0</v>
      </c>
      <c r="I144" s="68">
        <v>0</v>
      </c>
    </row>
    <row r="145" spans="1:9" s="69" customFormat="1" x14ac:dyDescent="0.45">
      <c r="A145" s="67" t="s">
        <v>112</v>
      </c>
      <c r="B145" s="67">
        <v>10920</v>
      </c>
      <c r="C145" s="28" t="s">
        <v>19</v>
      </c>
      <c r="D145" s="68">
        <f>VLOOKUP(B145,Sheet1!B:J,9,0)</f>
        <v>5580871</v>
      </c>
      <c r="E145" s="68">
        <v>9.8373003447900818</v>
      </c>
      <c r="F145" s="68">
        <v>49.373405990110435</v>
      </c>
      <c r="G145" s="68">
        <v>39.014276261789945</v>
      </c>
      <c r="H145" s="68">
        <v>2.8479659609988244E-3</v>
      </c>
      <c r="I145" s="68">
        <v>1.7721694373485428</v>
      </c>
    </row>
    <row r="146" spans="1:9" s="69" customFormat="1" x14ac:dyDescent="0.45">
      <c r="A146" s="67" t="s">
        <v>167</v>
      </c>
      <c r="B146" s="67">
        <v>11172</v>
      </c>
      <c r="C146" s="28" t="s">
        <v>32</v>
      </c>
      <c r="D146" s="68">
        <f>VLOOKUP(B146,Sheet1!B:J,9,0)</f>
        <v>1544968</v>
      </c>
      <c r="E146" s="68">
        <v>53.545816315068514</v>
      </c>
      <c r="F146" s="68">
        <v>35.699486448739535</v>
      </c>
      <c r="G146" s="68">
        <v>7.0089770931313939</v>
      </c>
      <c r="H146" s="68">
        <v>6.6810070899434139E-3</v>
      </c>
      <c r="I146" s="68">
        <v>3.7390391359706152</v>
      </c>
    </row>
    <row r="147" spans="1:9" s="69" customFormat="1" x14ac:dyDescent="0.45">
      <c r="A147" s="67" t="s">
        <v>171</v>
      </c>
      <c r="B147" s="67">
        <v>11183</v>
      </c>
      <c r="C147" s="28" t="s">
        <v>22</v>
      </c>
      <c r="D147" s="68">
        <f>VLOOKUP(B147,Sheet1!B:J,9,0)</f>
        <v>7603252</v>
      </c>
      <c r="E147" s="68">
        <v>96.722693762276961</v>
      </c>
      <c r="F147" s="68">
        <v>0.7606607012884139</v>
      </c>
      <c r="G147" s="68">
        <v>0.46008300943316449</v>
      </c>
      <c r="H147" s="68">
        <v>1.301612007089924E-4</v>
      </c>
      <c r="I147" s="68">
        <v>2.0564323658007577</v>
      </c>
    </row>
    <row r="148" spans="1:9" s="69" customFormat="1" x14ac:dyDescent="0.45">
      <c r="A148" s="67" t="s">
        <v>176</v>
      </c>
      <c r="B148" s="67">
        <v>11197</v>
      </c>
      <c r="C148" s="28" t="s">
        <v>22</v>
      </c>
      <c r="D148" s="68">
        <f>VLOOKUP(B148,Sheet1!B:J,9,0)</f>
        <v>3332602</v>
      </c>
      <c r="E148" s="68">
        <v>98.55960503645349</v>
      </c>
      <c r="F148" s="68">
        <v>3.1221639014514423E-2</v>
      </c>
      <c r="G148" s="68">
        <v>0.73050483281922307</v>
      </c>
      <c r="H148" s="68">
        <v>0</v>
      </c>
      <c r="I148" s="68">
        <v>0.67866849171277566</v>
      </c>
    </row>
    <row r="149" spans="1:9" s="69" customFormat="1" x14ac:dyDescent="0.45">
      <c r="A149" s="67" t="s">
        <v>178</v>
      </c>
      <c r="B149" s="67">
        <v>11195</v>
      </c>
      <c r="C149" s="28" t="s">
        <v>22</v>
      </c>
      <c r="D149" s="68">
        <f>VLOOKUP(B149,Sheet1!B:J,9,0)</f>
        <v>2566005</v>
      </c>
      <c r="E149" s="68">
        <v>91.563941915745701</v>
      </c>
      <c r="F149" s="68">
        <v>0.47576122985399238</v>
      </c>
      <c r="G149" s="68">
        <v>6.8057011840882993</v>
      </c>
      <c r="H149" s="68">
        <v>8.0975196742882304E-3</v>
      </c>
      <c r="I149" s="68">
        <v>1.1464981506377232</v>
      </c>
    </row>
    <row r="150" spans="1:9" s="69" customFormat="1" x14ac:dyDescent="0.45">
      <c r="A150" s="67" t="s">
        <v>180</v>
      </c>
      <c r="B150" s="67">
        <v>11215</v>
      </c>
      <c r="C150" s="28" t="s">
        <v>22</v>
      </c>
      <c r="D150" s="68">
        <f>VLOOKUP(B150,Sheet1!B:J,9,0)</f>
        <v>11841631</v>
      </c>
      <c r="E150" s="68">
        <v>82.067446656480612</v>
      </c>
      <c r="F150" s="68">
        <v>14.324538208696882</v>
      </c>
      <c r="G150" s="68">
        <v>1.8714107012793946</v>
      </c>
      <c r="H150" s="68">
        <v>0</v>
      </c>
      <c r="I150" s="68">
        <v>1.7366044335431037</v>
      </c>
    </row>
    <row r="151" spans="1:9" s="69" customFormat="1" x14ac:dyDescent="0.45">
      <c r="A151" s="67" t="s">
        <v>184</v>
      </c>
      <c r="B151" s="67">
        <v>11196</v>
      </c>
      <c r="C151" s="28" t="s">
        <v>32</v>
      </c>
      <c r="D151" s="68">
        <f>VLOOKUP(B151,Sheet1!B:J,9,0)</f>
        <v>1702779</v>
      </c>
      <c r="E151" s="68">
        <v>43.27775308262683</v>
      </c>
      <c r="F151" s="68">
        <v>31.237760830724479</v>
      </c>
      <c r="G151" s="68">
        <v>24.72513771991191</v>
      </c>
      <c r="H151" s="68">
        <v>2.9155602989162145E-3</v>
      </c>
      <c r="I151" s="68">
        <v>0.75643280643786026</v>
      </c>
    </row>
    <row r="152" spans="1:9" s="69" customFormat="1" x14ac:dyDescent="0.45">
      <c r="A152" s="67" t="s">
        <v>205</v>
      </c>
      <c r="B152" s="67">
        <v>11260</v>
      </c>
      <c r="C152" s="28" t="s">
        <v>22</v>
      </c>
      <c r="D152" s="68">
        <f>VLOOKUP(B152,Sheet1!B:J,9,0)</f>
        <v>1123453</v>
      </c>
      <c r="E152" s="68">
        <v>96.982796119778811</v>
      </c>
      <c r="F152" s="68">
        <v>0</v>
      </c>
      <c r="G152" s="68">
        <v>0.48763504005879538</v>
      </c>
      <c r="H152" s="68">
        <v>2.1830763027118897E-2</v>
      </c>
      <c r="I152" s="68">
        <v>2.5077380771352678</v>
      </c>
    </row>
    <row r="153" spans="1:9" s="69" customFormat="1" x14ac:dyDescent="0.45">
      <c r="A153" s="67" t="s">
        <v>233</v>
      </c>
      <c r="B153" s="67">
        <v>11308</v>
      </c>
      <c r="C153" s="28" t="s">
        <v>22</v>
      </c>
      <c r="D153" s="68">
        <f>VLOOKUP(B153,Sheet1!B:J,9,0)</f>
        <v>2557220</v>
      </c>
      <c r="E153" s="68">
        <v>94.046604600136178</v>
      </c>
      <c r="F153" s="68">
        <v>2.891552384625879</v>
      </c>
      <c r="G153" s="68">
        <v>2.4432085705997144</v>
      </c>
      <c r="H153" s="68">
        <v>1.9419500776675044E-3</v>
      </c>
      <c r="I153" s="68">
        <v>0.61669249456056574</v>
      </c>
    </row>
    <row r="154" spans="1:9" s="69" customFormat="1" x14ac:dyDescent="0.45">
      <c r="A154" s="67" t="s">
        <v>242</v>
      </c>
      <c r="B154" s="67">
        <v>11312</v>
      </c>
      <c r="C154" s="28" t="s">
        <v>22</v>
      </c>
      <c r="D154" s="68">
        <f>VLOOKUP(B154,Sheet1!B:J,9,0)</f>
        <v>4745047</v>
      </c>
      <c r="E154" s="68">
        <v>96.015011741605036</v>
      </c>
      <c r="F154" s="68">
        <v>0</v>
      </c>
      <c r="G154" s="68">
        <v>1.1053745137842381</v>
      </c>
      <c r="H154" s="68">
        <v>0.17720434319372708</v>
      </c>
      <c r="I154" s="68">
        <v>2.7024094014169924</v>
      </c>
    </row>
    <row r="155" spans="1:9" s="69" customFormat="1" x14ac:dyDescent="0.45">
      <c r="A155" s="67" t="s">
        <v>244</v>
      </c>
      <c r="B155" s="67">
        <v>11315</v>
      </c>
      <c r="C155" s="28" t="s">
        <v>246</v>
      </c>
      <c r="D155" s="68">
        <f>VLOOKUP(B155,Sheet1!B:J,9,0)</f>
        <v>98191398</v>
      </c>
      <c r="E155" s="68">
        <v>12.335942986485744</v>
      </c>
      <c r="F155" s="68">
        <v>51.527426514371662</v>
      </c>
      <c r="G155" s="68">
        <v>35.094067027752267</v>
      </c>
      <c r="H155" s="68">
        <v>7.2986357615178387E-3</v>
      </c>
      <c r="I155" s="68">
        <v>1.035264835628811</v>
      </c>
    </row>
    <row r="156" spans="1:9" s="69" customFormat="1" x14ac:dyDescent="0.45">
      <c r="A156" s="67" t="s">
        <v>259</v>
      </c>
      <c r="B156" s="67">
        <v>11323</v>
      </c>
      <c r="C156" s="28" t="s">
        <v>19</v>
      </c>
      <c r="D156" s="68">
        <f>VLOOKUP(B156,Sheet1!B:J,9,0)</f>
        <v>1468407</v>
      </c>
      <c r="E156" s="68">
        <v>17.007249404298413</v>
      </c>
      <c r="F156" s="68">
        <v>48.283584886746837</v>
      </c>
      <c r="G156" s="68">
        <v>34.083176135901653</v>
      </c>
      <c r="H156" s="68">
        <v>2.0361029560788998E-3</v>
      </c>
      <c r="I156" s="68">
        <v>0.62395347009701907</v>
      </c>
    </row>
    <row r="157" spans="1:9" s="69" customFormat="1" x14ac:dyDescent="0.45">
      <c r="A157" s="67" t="s">
        <v>263</v>
      </c>
      <c r="B157" s="67">
        <v>11340</v>
      </c>
      <c r="C157" s="28" t="s">
        <v>19</v>
      </c>
      <c r="D157" s="68">
        <f>VLOOKUP(B157,Sheet1!B:J,9,0)</f>
        <v>2162483</v>
      </c>
      <c r="E157" s="68">
        <v>11.140198248950009</v>
      </c>
      <c r="F157" s="68">
        <v>72.219092124725236</v>
      </c>
      <c r="G157" s="68">
        <v>14.503600007813574</v>
      </c>
      <c r="H157" s="68">
        <v>7.8089123041423306E-3</v>
      </c>
      <c r="I157" s="68">
        <v>2.1293007062070388</v>
      </c>
    </row>
    <row r="158" spans="1:9" s="69" customFormat="1" x14ac:dyDescent="0.45">
      <c r="A158" s="67" t="s">
        <v>270</v>
      </c>
      <c r="B158" s="67">
        <v>11327</v>
      </c>
      <c r="C158" s="28" t="s">
        <v>22</v>
      </c>
      <c r="D158" s="68">
        <f>VLOOKUP(B158,Sheet1!B:J,9,0)</f>
        <v>2845600</v>
      </c>
      <c r="E158" s="68">
        <v>87.96302218900712</v>
      </c>
      <c r="F158" s="68">
        <v>5.2477219640788073</v>
      </c>
      <c r="G158" s="68">
        <v>5.135773533665521</v>
      </c>
      <c r="H158" s="68">
        <v>7.0062650915414569E-4</v>
      </c>
      <c r="I158" s="68">
        <v>1.6527816867393981</v>
      </c>
    </row>
    <row r="159" spans="1:9" s="69" customFormat="1" x14ac:dyDescent="0.45">
      <c r="A159" s="67" t="s">
        <v>271</v>
      </c>
      <c r="B159" s="67">
        <v>11367</v>
      </c>
      <c r="C159" s="28" t="s">
        <v>19</v>
      </c>
      <c r="D159" s="68">
        <f>VLOOKUP(B159,Sheet1!B:J,9,0)</f>
        <v>5758222</v>
      </c>
      <c r="E159" s="68">
        <v>15.197210143910933</v>
      </c>
      <c r="F159" s="68">
        <v>59.881190339177742</v>
      </c>
      <c r="G159" s="68">
        <v>22.9804496194682</v>
      </c>
      <c r="H159" s="68">
        <v>5.1778328087868724E-4</v>
      </c>
      <c r="I159" s="68">
        <v>1.9406321141622487</v>
      </c>
    </row>
    <row r="160" spans="1:9" s="69" customFormat="1" x14ac:dyDescent="0.45">
      <c r="A160" s="67" t="s">
        <v>279</v>
      </c>
      <c r="B160" s="67">
        <v>11341</v>
      </c>
      <c r="C160" s="28" t="s">
        <v>22</v>
      </c>
      <c r="D160" s="68">
        <f>VLOOKUP(B160,Sheet1!B:J,9,0)</f>
        <v>12557744</v>
      </c>
      <c r="E160" s="68">
        <v>85.87709298579793</v>
      </c>
      <c r="F160" s="68">
        <v>12.45825044661095</v>
      </c>
      <c r="G160" s="68">
        <v>0.2683504224889417</v>
      </c>
      <c r="H160" s="68">
        <v>2.3237684496741983E-6</v>
      </c>
      <c r="I160" s="68">
        <v>1.3963038213337331</v>
      </c>
    </row>
    <row r="161" spans="1:9" s="69" customFormat="1" x14ac:dyDescent="0.45">
      <c r="A161" s="67" t="s">
        <v>300</v>
      </c>
      <c r="B161" s="67">
        <v>11409</v>
      </c>
      <c r="C161" s="28" t="s">
        <v>19</v>
      </c>
      <c r="D161" s="68">
        <f>VLOOKUP(B161,Sheet1!B:J,9,0)</f>
        <v>12070198</v>
      </c>
      <c r="E161" s="68">
        <v>17.864162160982801</v>
      </c>
      <c r="F161" s="68">
        <v>66.525451899059846</v>
      </c>
      <c r="G161" s="68">
        <v>13.753597341162733</v>
      </c>
      <c r="H161" s="68">
        <v>9.7242868822633043E-4</v>
      </c>
      <c r="I161" s="68">
        <v>1.8558161701063969</v>
      </c>
    </row>
    <row r="162" spans="1:9" s="69" customFormat="1" x14ac:dyDescent="0.45">
      <c r="A162" s="67" t="s">
        <v>315</v>
      </c>
      <c r="B162" s="67">
        <v>11378</v>
      </c>
      <c r="C162" s="28" t="s">
        <v>22</v>
      </c>
      <c r="D162" s="68">
        <f>VLOOKUP(B162,Sheet1!B:J,9,0)</f>
        <v>2721608</v>
      </c>
      <c r="E162" s="68">
        <v>86.346925547181002</v>
      </c>
      <c r="F162" s="68">
        <v>8.4185149433828848</v>
      </c>
      <c r="G162" s="68">
        <v>1.5711772058843223</v>
      </c>
      <c r="H162" s="68">
        <v>1.0658279842820099E-3</v>
      </c>
      <c r="I162" s="68">
        <v>3.6623164755675051</v>
      </c>
    </row>
    <row r="163" spans="1:9" s="69" customFormat="1" x14ac:dyDescent="0.45">
      <c r="A163" s="67" t="s">
        <v>316</v>
      </c>
      <c r="B163" s="67">
        <v>11416</v>
      </c>
      <c r="C163" s="28" t="s">
        <v>19</v>
      </c>
      <c r="D163" s="68">
        <f>VLOOKUP(B163,Sheet1!B:J,9,0)</f>
        <v>43260276</v>
      </c>
      <c r="E163" s="68">
        <v>16.507463794885229</v>
      </c>
      <c r="F163" s="68">
        <v>47.871950904130621</v>
      </c>
      <c r="G163" s="68">
        <v>34.843505272220568</v>
      </c>
      <c r="H163" s="68">
        <v>3.3841755602719569E-6</v>
      </c>
      <c r="I163" s="68">
        <v>0.77707664458802617</v>
      </c>
    </row>
    <row r="164" spans="1:9" s="69" customFormat="1" x14ac:dyDescent="0.45">
      <c r="A164" s="67" t="s">
        <v>330</v>
      </c>
      <c r="B164" s="67">
        <v>11470</v>
      </c>
      <c r="C164" s="28" t="s">
        <v>22</v>
      </c>
      <c r="D164" s="68">
        <f>VLOOKUP(B164,Sheet1!B:J,9,0)</f>
        <v>1133243</v>
      </c>
      <c r="E164" s="68">
        <v>99.171979277865518</v>
      </c>
      <c r="F164" s="68">
        <v>0.17387358523030066</v>
      </c>
      <c r="G164" s="68">
        <v>0.10916681729429591</v>
      </c>
      <c r="H164" s="68">
        <v>2.619314699416132E-3</v>
      </c>
      <c r="I164" s="68">
        <v>0.5423610049104689</v>
      </c>
    </row>
    <row r="165" spans="1:9" s="69" customFormat="1" x14ac:dyDescent="0.45">
      <c r="A165" s="67" t="s">
        <v>332</v>
      </c>
      <c r="B165" s="67">
        <v>11459</v>
      </c>
      <c r="C165" s="28" t="s">
        <v>19</v>
      </c>
      <c r="D165" s="68">
        <f>VLOOKUP(B165,Sheet1!B:J,9,0)</f>
        <v>43976415</v>
      </c>
      <c r="E165" s="68">
        <v>15.308047008581088</v>
      </c>
      <c r="F165" s="68">
        <v>58.942182460572845</v>
      </c>
      <c r="G165" s="68">
        <v>24.185905262300619</v>
      </c>
      <c r="H165" s="68">
        <v>1.1558999626896303E-4</v>
      </c>
      <c r="I165" s="68">
        <v>1.5637496785491802</v>
      </c>
    </row>
    <row r="166" spans="1:9" s="69" customFormat="1" x14ac:dyDescent="0.45">
      <c r="A166" s="67" t="s">
        <v>334</v>
      </c>
      <c r="B166" s="67">
        <v>11460</v>
      </c>
      <c r="C166" s="28" t="s">
        <v>19</v>
      </c>
      <c r="D166" s="68">
        <f>VLOOKUP(B166,Sheet1!B:J,9,0)</f>
        <v>61173611</v>
      </c>
      <c r="E166" s="68">
        <v>15.773110831444873</v>
      </c>
      <c r="F166" s="68">
        <v>60.173424711744204</v>
      </c>
      <c r="G166" s="68">
        <v>22.556260087911301</v>
      </c>
      <c r="H166" s="68">
        <v>1.6311179246322067E-6</v>
      </c>
      <c r="I166" s="68">
        <v>1.497202737781703</v>
      </c>
    </row>
    <row r="167" spans="1:9" s="69" customFormat="1" x14ac:dyDescent="0.45">
      <c r="A167" s="67" t="s">
        <v>342</v>
      </c>
      <c r="B167" s="67">
        <v>11500</v>
      </c>
      <c r="C167" s="28" t="s">
        <v>246</v>
      </c>
      <c r="D167" s="68">
        <f>VLOOKUP(B167,Sheet1!B:J,9,0)</f>
        <v>33991419</v>
      </c>
      <c r="E167" s="68">
        <v>4.9191004908950582</v>
      </c>
      <c r="F167" s="68">
        <v>79.247364423446911</v>
      </c>
      <c r="G167" s="68">
        <v>14.053283638173209</v>
      </c>
      <c r="H167" s="68">
        <v>0.515490628403109</v>
      </c>
      <c r="I167" s="68">
        <v>1.2647608190817174</v>
      </c>
    </row>
    <row r="168" spans="1:9" s="69" customFormat="1" x14ac:dyDescent="0.45">
      <c r="A168" s="67" t="s">
        <v>344</v>
      </c>
      <c r="B168" s="67">
        <v>11499</v>
      </c>
      <c r="C168" s="28" t="s">
        <v>19</v>
      </c>
      <c r="D168" s="68">
        <f>VLOOKUP(B168,Sheet1!B:J,9,0)</f>
        <v>6459740</v>
      </c>
      <c r="E168" s="68">
        <v>11.430206149926141</v>
      </c>
      <c r="F168" s="68">
        <v>39.440020799219198</v>
      </c>
      <c r="G168" s="68">
        <v>48.32564896956778</v>
      </c>
      <c r="H168" s="68">
        <v>2.6561350217853804E-5</v>
      </c>
      <c r="I168" s="68">
        <v>0.80409751993666145</v>
      </c>
    </row>
    <row r="169" spans="1:9" s="69" customFormat="1" x14ac:dyDescent="0.45">
      <c r="A169" s="67" t="s">
        <v>353</v>
      </c>
      <c r="B169" s="67">
        <v>11513</v>
      </c>
      <c r="C169" s="28" t="s">
        <v>19</v>
      </c>
      <c r="D169" s="68">
        <f>VLOOKUP(B169,Sheet1!B:J,9,0)</f>
        <v>117998441</v>
      </c>
      <c r="E169" s="68">
        <v>16.495985760891621</v>
      </c>
      <c r="F169" s="68">
        <v>46.491123174047971</v>
      </c>
      <c r="G169" s="68">
        <v>34.201725769507604</v>
      </c>
      <c r="H169" s="68">
        <v>3.269899730432541E-3</v>
      </c>
      <c r="I169" s="68">
        <v>2.8078953958223707</v>
      </c>
    </row>
    <row r="170" spans="1:9" s="69" customFormat="1" x14ac:dyDescent="0.45">
      <c r="A170" s="67" t="s">
        <v>362</v>
      </c>
      <c r="B170" s="67">
        <v>11518</v>
      </c>
      <c r="C170" s="28" t="s">
        <v>19</v>
      </c>
      <c r="D170" s="68">
        <f>VLOOKUP(B170,Sheet1!B:J,9,0)</f>
        <v>2478546</v>
      </c>
      <c r="E170" s="68">
        <v>17.657866902507106</v>
      </c>
      <c r="F170" s="68">
        <v>80.46002950037844</v>
      </c>
      <c r="G170" s="68">
        <v>2.9758139399182978E-2</v>
      </c>
      <c r="H170" s="68">
        <v>1.218207517210316E-3</v>
      </c>
      <c r="I170" s="68">
        <v>1.8511272501980622</v>
      </c>
    </row>
    <row r="171" spans="1:9" s="69" customFormat="1" x14ac:dyDescent="0.45">
      <c r="A171" s="67" t="s">
        <v>370</v>
      </c>
      <c r="B171" s="67">
        <v>11233</v>
      </c>
      <c r="C171" s="28" t="s">
        <v>22</v>
      </c>
      <c r="D171" s="68">
        <f>VLOOKUP(B171,Sheet1!B:J,9,0)</f>
        <v>3670086</v>
      </c>
      <c r="E171" s="68">
        <v>92.48572229730641</v>
      </c>
      <c r="F171" s="68">
        <v>4.727835344908395</v>
      </c>
      <c r="G171" s="68">
        <v>1.5046998614999028</v>
      </c>
      <c r="H171" s="68">
        <v>0</v>
      </c>
      <c r="I171" s="68">
        <v>1.2817424962852806</v>
      </c>
    </row>
    <row r="172" spans="1:9" s="69" customFormat="1" x14ac:dyDescent="0.45">
      <c r="A172" s="67" t="s">
        <v>372</v>
      </c>
      <c r="B172" s="67">
        <v>11569</v>
      </c>
      <c r="C172" s="28" t="s">
        <v>19</v>
      </c>
      <c r="D172" s="68">
        <f>VLOOKUP(B172,Sheet1!B:J,9,0)</f>
        <v>2893317</v>
      </c>
      <c r="E172" s="68">
        <v>11.026207506881279</v>
      </c>
      <c r="F172" s="68">
        <v>33.082499912164906</v>
      </c>
      <c r="G172" s="68">
        <v>54.574072752265266</v>
      </c>
      <c r="H172" s="68">
        <v>0</v>
      </c>
      <c r="I172" s="68">
        <v>1.3172198286885504</v>
      </c>
    </row>
    <row r="173" spans="1:9" s="69" customFormat="1" x14ac:dyDescent="0.45">
      <c r="A173" s="67" t="s">
        <v>376</v>
      </c>
      <c r="B173" s="67">
        <v>11588</v>
      </c>
      <c r="C173" s="28" t="s">
        <v>19</v>
      </c>
      <c r="D173" s="68">
        <f>VLOOKUP(B173,Sheet1!B:J,9,0)</f>
        <v>13724961</v>
      </c>
      <c r="E173" s="68">
        <v>27.475969141733579</v>
      </c>
      <c r="F173" s="68">
        <v>45.699435845844832</v>
      </c>
      <c r="G173" s="68">
        <v>24.628330409837513</v>
      </c>
      <c r="H173" s="68">
        <v>3.3118581542822607E-2</v>
      </c>
      <c r="I173" s="68">
        <v>2.1631460210412525</v>
      </c>
    </row>
    <row r="174" spans="1:9" s="69" customFormat="1" x14ac:dyDescent="0.45">
      <c r="A174" s="67" t="s">
        <v>388</v>
      </c>
      <c r="B174" s="67">
        <v>11626</v>
      </c>
      <c r="C174" s="28" t="s">
        <v>19</v>
      </c>
      <c r="D174" s="68">
        <f>VLOOKUP(B174,Sheet1!B:J,9,0)</f>
        <v>8238181</v>
      </c>
      <c r="E174" s="68">
        <v>21.486734928952419</v>
      </c>
      <c r="F174" s="68">
        <v>50.866847617502096</v>
      </c>
      <c r="G174" s="68">
        <v>26.284887206327454</v>
      </c>
      <c r="H174" s="68">
        <v>1.0080662607636125E-3</v>
      </c>
      <c r="I174" s="68">
        <v>1.3605221809572681</v>
      </c>
    </row>
    <row r="175" spans="1:9" s="69" customFormat="1" x14ac:dyDescent="0.45">
      <c r="A175" s="67" t="s">
        <v>392</v>
      </c>
      <c r="B175" s="67">
        <v>11649</v>
      </c>
      <c r="C175" s="28" t="s">
        <v>22</v>
      </c>
      <c r="D175" s="68">
        <f>VLOOKUP(B175,Sheet1!B:J,9,0)</f>
        <v>8147402</v>
      </c>
      <c r="E175" s="68">
        <v>88.62830541259342</v>
      </c>
      <c r="F175" s="68">
        <v>9.0246675650115034</v>
      </c>
      <c r="G175" s="68">
        <v>0.54518913820236081</v>
      </c>
      <c r="H175" s="68">
        <v>5.9209572614127412E-4</v>
      </c>
      <c r="I175" s="68">
        <v>1.8012457884665576</v>
      </c>
    </row>
    <row r="176" spans="1:9" s="69" customFormat="1" x14ac:dyDescent="0.45">
      <c r="A176" s="67" t="s">
        <v>400</v>
      </c>
      <c r="B176" s="67">
        <v>11660</v>
      </c>
      <c r="C176" s="28" t="s">
        <v>19</v>
      </c>
      <c r="D176" s="68">
        <f>VLOOKUP(B176,Sheet1!B:J,9,0)</f>
        <v>3044242</v>
      </c>
      <c r="E176" s="68">
        <v>5.6194105244803811</v>
      </c>
      <c r="F176" s="68">
        <v>55.14493165152669</v>
      </c>
      <c r="G176" s="68">
        <v>38.350714033842898</v>
      </c>
      <c r="H176" s="68">
        <v>3.292048571662233E-4</v>
      </c>
      <c r="I176" s="68">
        <v>0.88461458529286074</v>
      </c>
    </row>
    <row r="177" spans="1:9" s="69" customFormat="1" x14ac:dyDescent="0.45">
      <c r="A177" s="67" t="s">
        <v>408</v>
      </c>
      <c r="B177" s="67">
        <v>11673</v>
      </c>
      <c r="C177" s="28" t="s">
        <v>19</v>
      </c>
      <c r="D177" s="68">
        <f>VLOOKUP(B177,Sheet1!B:J,9,0)</f>
        <v>620630</v>
      </c>
      <c r="E177" s="68">
        <v>12.746797950700326</v>
      </c>
      <c r="F177" s="68">
        <v>68.831670648092199</v>
      </c>
      <c r="G177" s="68">
        <v>15.477739852604012</v>
      </c>
      <c r="H177" s="68">
        <v>0</v>
      </c>
      <c r="I177" s="68">
        <v>2.9437915486034574</v>
      </c>
    </row>
    <row r="178" spans="1:9" s="69" customFormat="1" x14ac:dyDescent="0.45">
      <c r="A178" s="67" t="s">
        <v>416</v>
      </c>
      <c r="B178" s="67">
        <v>11692</v>
      </c>
      <c r="C178" s="28" t="s">
        <v>19</v>
      </c>
      <c r="D178" s="68">
        <f>VLOOKUP(B178,Sheet1!B:J,9,0)</f>
        <v>31199953</v>
      </c>
      <c r="E178" s="68">
        <v>15.878671937342403</v>
      </c>
      <c r="F178" s="68">
        <v>47.703820832161725</v>
      </c>
      <c r="G178" s="68">
        <v>35.061330829282774</v>
      </c>
      <c r="H178" s="68">
        <v>8.6942851111901127E-7</v>
      </c>
      <c r="I178" s="68">
        <v>1.3561755317845814</v>
      </c>
    </row>
    <row r="179" spans="1:9" s="69" customFormat="1" x14ac:dyDescent="0.45">
      <c r="A179" s="67" t="s">
        <v>418</v>
      </c>
      <c r="B179" s="67">
        <v>11698</v>
      </c>
      <c r="C179" s="28" t="s">
        <v>19</v>
      </c>
      <c r="D179" s="68">
        <f>VLOOKUP(B179,Sheet1!B:J,9,0)</f>
        <v>26511468</v>
      </c>
      <c r="E179" s="68">
        <v>2.6131933681185937</v>
      </c>
      <c r="F179" s="68">
        <v>66.230927892746266</v>
      </c>
      <c r="G179" s="68">
        <v>29.438306249325183</v>
      </c>
      <c r="H179" s="68">
        <v>7.4561019380243605E-5</v>
      </c>
      <c r="I179" s="68">
        <v>1.7174979287905727</v>
      </c>
    </row>
    <row r="180" spans="1:9" s="69" customFormat="1" x14ac:dyDescent="0.45">
      <c r="A180" s="67" t="s">
        <v>431</v>
      </c>
      <c r="B180" s="67">
        <v>11709</v>
      </c>
      <c r="C180" s="28" t="s">
        <v>22</v>
      </c>
      <c r="D180" s="68">
        <f>VLOOKUP(B180,Sheet1!B:J,9,0)</f>
        <v>90954470</v>
      </c>
      <c r="E180" s="68">
        <v>98.810391967186277</v>
      </c>
      <c r="F180" s="68">
        <v>0</v>
      </c>
      <c r="G180" s="68">
        <v>1.1894925551599647</v>
      </c>
      <c r="H180" s="68">
        <v>1.1185577002576415E-4</v>
      </c>
      <c r="I180" s="68">
        <v>3.6218837328317688E-6</v>
      </c>
    </row>
    <row r="181" spans="1:9" s="69" customFormat="1" x14ac:dyDescent="0.45">
      <c r="A181" s="67" t="s">
        <v>433</v>
      </c>
      <c r="B181" s="67">
        <v>11712</v>
      </c>
      <c r="C181" s="28" t="s">
        <v>22</v>
      </c>
      <c r="D181" s="68">
        <f>VLOOKUP(B181,Sheet1!B:J,9,0)</f>
        <v>3580610</v>
      </c>
      <c r="E181" s="68">
        <v>98.993161959891424</v>
      </c>
      <c r="F181" s="68">
        <v>0</v>
      </c>
      <c r="G181" s="68">
        <v>0.24691897673748331</v>
      </c>
      <c r="H181" s="68">
        <v>5.5394293902226721E-3</v>
      </c>
      <c r="I181" s="68">
        <v>0.75437963398086605</v>
      </c>
    </row>
    <row r="182" spans="1:9" s="69" customFormat="1" x14ac:dyDescent="0.45">
      <c r="A182" s="67" t="s">
        <v>435</v>
      </c>
      <c r="B182" s="67">
        <v>11725</v>
      </c>
      <c r="C182" s="28" t="s">
        <v>19</v>
      </c>
      <c r="D182" s="68">
        <f>VLOOKUP(B182,Sheet1!B:J,9,0)</f>
        <v>568529</v>
      </c>
      <c r="E182" s="68">
        <v>27.715292035847941</v>
      </c>
      <c r="F182" s="68">
        <v>61.755497110354348</v>
      </c>
      <c r="G182" s="68">
        <v>8.8188304081478943</v>
      </c>
      <c r="H182" s="68">
        <v>7.1957134187052608E-3</v>
      </c>
      <c r="I182" s="68">
        <v>1.703184732231112</v>
      </c>
    </row>
    <row r="183" spans="1:9" s="69" customFormat="1" x14ac:dyDescent="0.45">
      <c r="A183" s="67" t="s">
        <v>439</v>
      </c>
      <c r="B183" s="67">
        <v>11729</v>
      </c>
      <c r="C183" s="28" t="s">
        <v>22</v>
      </c>
      <c r="D183" s="68">
        <f>VLOOKUP(B183,Sheet1!B:J,9,0)</f>
        <v>776008</v>
      </c>
      <c r="E183" s="68">
        <v>98.243089977557403</v>
      </c>
      <c r="F183" s="68">
        <v>0</v>
      </c>
      <c r="G183" s="68">
        <v>1.5414503209558622E-5</v>
      </c>
      <c r="H183" s="68">
        <v>0.98755827146959041</v>
      </c>
      <c r="I183" s="68">
        <v>0.76933633646979105</v>
      </c>
    </row>
    <row r="184" spans="1:9" s="69" customFormat="1" x14ac:dyDescent="0.45">
      <c r="A184" s="67" t="s">
        <v>441</v>
      </c>
      <c r="B184" s="67">
        <v>11736</v>
      </c>
      <c r="C184" s="28" t="s">
        <v>22</v>
      </c>
      <c r="D184" s="68">
        <f>VLOOKUP(B184,Sheet1!B:J,9,0)</f>
        <v>3987719</v>
      </c>
      <c r="E184" s="68">
        <v>96.670558076497684</v>
      </c>
      <c r="F184" s="68">
        <v>0</v>
      </c>
      <c r="G184" s="68">
        <v>0.76860619735583291</v>
      </c>
      <c r="H184" s="68">
        <v>0</v>
      </c>
      <c r="I184" s="68">
        <v>2.5608357261464754</v>
      </c>
    </row>
    <row r="185" spans="1:9" s="69" customFormat="1" x14ac:dyDescent="0.45">
      <c r="A185" s="67" t="s">
        <v>445</v>
      </c>
      <c r="B185" s="67">
        <v>11722</v>
      </c>
      <c r="C185" s="28" t="s">
        <v>19</v>
      </c>
      <c r="D185" s="68">
        <f>VLOOKUP(B185,Sheet1!B:J,9,0)</f>
        <v>8244573</v>
      </c>
      <c r="E185" s="68">
        <v>12.930184598080483</v>
      </c>
      <c r="F185" s="68">
        <v>39.830454899288618</v>
      </c>
      <c r="G185" s="68">
        <v>46.088699831101657</v>
      </c>
      <c r="H185" s="68">
        <v>2.6036483283587548E-3</v>
      </c>
      <c r="I185" s="68">
        <v>1.1480570232008769</v>
      </c>
    </row>
    <row r="186" spans="1:9" s="69" customFormat="1" x14ac:dyDescent="0.45">
      <c r="A186" s="67" t="s">
        <v>456</v>
      </c>
      <c r="B186" s="67">
        <v>11745</v>
      </c>
      <c r="C186" s="28" t="s">
        <v>22</v>
      </c>
      <c r="D186" s="68">
        <f>VLOOKUP(B186,Sheet1!B:J,9,0)</f>
        <v>119675679</v>
      </c>
      <c r="E186" s="68">
        <v>97.26827847382944</v>
      </c>
      <c r="F186" s="68">
        <v>0</v>
      </c>
      <c r="G186" s="68">
        <v>2.7115531003272082</v>
      </c>
      <c r="H186" s="68">
        <v>1.4259955289703228E-4</v>
      </c>
      <c r="I186" s="68">
        <v>2.0025826290455559E-2</v>
      </c>
    </row>
    <row r="187" spans="1:9" s="69" customFormat="1" x14ac:dyDescent="0.45">
      <c r="A187" s="67" t="s">
        <v>460</v>
      </c>
      <c r="B187" s="67">
        <v>11753</v>
      </c>
      <c r="C187" s="28" t="s">
        <v>19</v>
      </c>
      <c r="D187" s="68">
        <f>VLOOKUP(B187,Sheet1!B:J,9,0)</f>
        <v>2346674</v>
      </c>
      <c r="E187" s="68">
        <v>4.2269834617789348</v>
      </c>
      <c r="F187" s="68">
        <v>71.837107751106586</v>
      </c>
      <c r="G187" s="68">
        <v>22.859563567038027</v>
      </c>
      <c r="H187" s="68">
        <v>1.0291997136508047E-2</v>
      </c>
      <c r="I187" s="68">
        <v>1.0660532229399469</v>
      </c>
    </row>
    <row r="188" spans="1:9" s="69" customFormat="1" x14ac:dyDescent="0.45">
      <c r="A188" s="67" t="s">
        <v>468</v>
      </c>
      <c r="B188" s="67">
        <v>11776</v>
      </c>
      <c r="C188" s="28" t="s">
        <v>19</v>
      </c>
      <c r="D188" s="68">
        <f>VLOOKUP(B188,Sheet1!B:J,9,0)</f>
        <v>20513213</v>
      </c>
      <c r="E188" s="68">
        <v>22.430121008838071</v>
      </c>
      <c r="F188" s="68">
        <v>42.287578732247219</v>
      </c>
      <c r="G188" s="68">
        <v>34.618979146170339</v>
      </c>
      <c r="H188" s="68">
        <v>1.3713123718197534E-4</v>
      </c>
      <c r="I188" s="68">
        <v>0.6631839815071856</v>
      </c>
    </row>
    <row r="189" spans="1:9" s="69" customFormat="1" x14ac:dyDescent="0.45">
      <c r="A189" s="67" t="s">
        <v>470</v>
      </c>
      <c r="B189" s="67">
        <v>11774</v>
      </c>
      <c r="C189" s="28" t="s">
        <v>22</v>
      </c>
      <c r="D189" s="68">
        <f>VLOOKUP(B189,Sheet1!B:J,9,0)</f>
        <v>925026</v>
      </c>
      <c r="E189" s="68">
        <v>98.102301170535597</v>
      </c>
      <c r="F189" s="68">
        <v>0</v>
      </c>
      <c r="G189" s="68">
        <v>1.8330046774669986</v>
      </c>
      <c r="H189" s="68">
        <v>0</v>
      </c>
      <c r="I189" s="68">
        <v>6.4694151997410215E-2</v>
      </c>
    </row>
    <row r="190" spans="1:9" s="69" customFormat="1" x14ac:dyDescent="0.45">
      <c r="A190" s="67" t="s">
        <v>474</v>
      </c>
      <c r="B190" s="67">
        <v>11763</v>
      </c>
      <c r="C190" s="28" t="s">
        <v>22</v>
      </c>
      <c r="D190" s="68">
        <f>VLOOKUP(B190,Sheet1!B:J,9,0)</f>
        <v>1221991</v>
      </c>
      <c r="E190" s="68">
        <v>93.536008217180779</v>
      </c>
      <c r="F190" s="68">
        <v>3.455194081044382</v>
      </c>
      <c r="G190" s="68">
        <v>0.60671702115549819</v>
      </c>
      <c r="H190" s="68">
        <v>7.6821064194274202E-2</v>
      </c>
      <c r="I190" s="68">
        <v>2.3252596164250692</v>
      </c>
    </row>
    <row r="191" spans="1:9" s="69" customFormat="1" x14ac:dyDescent="0.45">
      <c r="A191" s="67" t="s">
        <v>478</v>
      </c>
      <c r="B191" s="67">
        <v>11773</v>
      </c>
      <c r="C191" s="28" t="s">
        <v>22</v>
      </c>
      <c r="D191" s="68">
        <f>VLOOKUP(B191,Sheet1!B:J,9,0)</f>
        <v>923733</v>
      </c>
      <c r="E191" s="68">
        <v>91.925858781649254</v>
      </c>
      <c r="F191" s="68">
        <v>7.3399354400301684</v>
      </c>
      <c r="G191" s="68">
        <v>5.0738239417224499E-3</v>
      </c>
      <c r="H191" s="68">
        <v>6.6951574334164861E-3</v>
      </c>
      <c r="I191" s="68">
        <v>0.72243679694544305</v>
      </c>
    </row>
    <row r="192" spans="1:9" s="69" customFormat="1" x14ac:dyDescent="0.45">
      <c r="A192" s="67" t="s">
        <v>480</v>
      </c>
      <c r="B192" s="67">
        <v>11820</v>
      </c>
      <c r="C192" s="28" t="s">
        <v>19</v>
      </c>
      <c r="D192" s="68">
        <f>VLOOKUP(B192,Sheet1!B:J,9,0)</f>
        <v>45634512</v>
      </c>
      <c r="E192" s="68">
        <v>19.233005649363186</v>
      </c>
      <c r="F192" s="68">
        <v>44.643158919288226</v>
      </c>
      <c r="G192" s="68">
        <v>34.02300840933605</v>
      </c>
      <c r="H192" s="68">
        <v>8.409404040023341E-7</v>
      </c>
      <c r="I192" s="68">
        <v>2.100826181072136</v>
      </c>
    </row>
    <row r="193" spans="1:9" s="69" customFormat="1" x14ac:dyDescent="0.45">
      <c r="A193" s="67" t="s">
        <v>493</v>
      </c>
      <c r="B193" s="67">
        <v>11823</v>
      </c>
      <c r="C193" s="28" t="s">
        <v>22</v>
      </c>
      <c r="D193" s="68">
        <f>VLOOKUP(B193,Sheet1!B:J,9,0)</f>
        <v>124357</v>
      </c>
      <c r="E193" s="68">
        <v>79.427318769634709</v>
      </c>
      <c r="F193" s="68">
        <v>12.456837737047898</v>
      </c>
      <c r="G193" s="68">
        <v>5.1959376451232506</v>
      </c>
      <c r="H193" s="68">
        <v>1.567181880275284E-2</v>
      </c>
      <c r="I193" s="68">
        <v>2.9042340293913931</v>
      </c>
    </row>
    <row r="194" spans="1:9" s="69" customFormat="1" x14ac:dyDescent="0.45">
      <c r="A194" s="67" t="s">
        <v>500</v>
      </c>
      <c r="B194" s="67">
        <v>11838</v>
      </c>
      <c r="C194" s="28" t="s">
        <v>246</v>
      </c>
      <c r="D194" s="68">
        <f>VLOOKUP(B194,Sheet1!B:J,9,0)</f>
        <v>4677492</v>
      </c>
      <c r="E194" s="68">
        <v>6.1528547649089091</v>
      </c>
      <c r="F194" s="68">
        <v>50.177527314854466</v>
      </c>
      <c r="G194" s="68">
        <v>43.426941851387362</v>
      </c>
      <c r="H194" s="68">
        <v>2.1306130596721033E-7</v>
      </c>
      <c r="I194" s="68">
        <v>0.24267585578795445</v>
      </c>
    </row>
    <row r="195" spans="1:9" s="69" customFormat="1" x14ac:dyDescent="0.45">
      <c r="A195" s="67" t="s">
        <v>504</v>
      </c>
      <c r="B195" s="67">
        <v>11841</v>
      </c>
      <c r="C195" s="28" t="s">
        <v>19</v>
      </c>
      <c r="D195" s="68">
        <f>VLOOKUP(B195,Sheet1!B:J,9,0)</f>
        <v>1117717</v>
      </c>
      <c r="E195" s="68">
        <v>12.57349278345923</v>
      </c>
      <c r="F195" s="68">
        <v>49.295033486583193</v>
      </c>
      <c r="G195" s="68">
        <v>37.096877045509267</v>
      </c>
      <c r="H195" s="68">
        <v>5.2692585546553327E-3</v>
      </c>
      <c r="I195" s="68">
        <v>1.0293274258936576</v>
      </c>
    </row>
    <row r="196" spans="1:9" s="69" customFormat="1" x14ac:dyDescent="0.45">
      <c r="A196" s="67" t="s">
        <v>502</v>
      </c>
      <c r="B196" s="67">
        <v>11767</v>
      </c>
      <c r="C196" s="28" t="s">
        <v>246</v>
      </c>
      <c r="D196" s="68">
        <f>VLOOKUP(B196,Sheet1!B:J,9,0)</f>
        <v>11324050</v>
      </c>
      <c r="E196" s="68">
        <v>0</v>
      </c>
      <c r="F196" s="68">
        <v>48.714170751638065</v>
      </c>
      <c r="G196" s="68">
        <v>50.490385655348859</v>
      </c>
      <c r="H196" s="68">
        <v>0</v>
      </c>
      <c r="I196" s="68">
        <v>0.79544359301307321</v>
      </c>
    </row>
    <row r="197" spans="1:9" s="69" customFormat="1" x14ac:dyDescent="0.45">
      <c r="A197" s="67" t="s">
        <v>507</v>
      </c>
      <c r="B197" s="67">
        <v>11859</v>
      </c>
      <c r="C197" s="28" t="s">
        <v>19</v>
      </c>
      <c r="D197" s="68">
        <f>VLOOKUP(B197,Sheet1!B:J,9,0)</f>
        <v>1222591</v>
      </c>
      <c r="E197" s="68">
        <v>11.73771239458871</v>
      </c>
      <c r="F197" s="68">
        <v>55.164235780314485</v>
      </c>
      <c r="G197" s="68">
        <v>32.669432045580002</v>
      </c>
      <c r="H197" s="68">
        <v>0</v>
      </c>
      <c r="I197" s="68">
        <v>0.42861977951680441</v>
      </c>
    </row>
    <row r="198" spans="1:9" s="69" customFormat="1" x14ac:dyDescent="0.45">
      <c r="A198" s="67" t="s">
        <v>509</v>
      </c>
      <c r="B198" s="67">
        <v>11874</v>
      </c>
      <c r="C198" s="28" t="s">
        <v>19</v>
      </c>
      <c r="D198" s="68">
        <f>VLOOKUP(B198,Sheet1!B:J,9,0)</f>
        <v>11183700</v>
      </c>
      <c r="E198" s="68">
        <v>1.4136444842603224</v>
      </c>
      <c r="F198" s="68">
        <v>49.00493409640621</v>
      </c>
      <c r="G198" s="68">
        <v>49.138147582541045</v>
      </c>
      <c r="H198" s="68">
        <v>2.3967113671140506E-4</v>
      </c>
      <c r="I198" s="68">
        <v>0.44303416565571185</v>
      </c>
    </row>
    <row r="199" spans="1:9" s="69" customFormat="1" x14ac:dyDescent="0.45">
      <c r="A199" s="67" t="s">
        <v>512</v>
      </c>
      <c r="B199" s="67">
        <v>11878</v>
      </c>
      <c r="C199" s="28" t="s">
        <v>22</v>
      </c>
      <c r="D199" s="68">
        <f>VLOOKUP(B199,Sheet1!B:J,9,0)</f>
        <v>700404</v>
      </c>
      <c r="E199" s="68">
        <v>73.100298927211654</v>
      </c>
      <c r="F199" s="68">
        <v>25.097841777341994</v>
      </c>
      <c r="G199" s="68">
        <v>1.2356775329132743</v>
      </c>
      <c r="H199" s="68">
        <v>4.8094655645167005E-3</v>
      </c>
      <c r="I199" s="68">
        <v>0.56137229696855451</v>
      </c>
    </row>
    <row r="200" spans="1:9" s="69" customFormat="1" x14ac:dyDescent="0.45">
      <c r="A200" s="67" t="s">
        <v>516</v>
      </c>
      <c r="B200" s="67">
        <v>11888</v>
      </c>
      <c r="C200" s="28" t="s">
        <v>32</v>
      </c>
      <c r="D200" s="68">
        <v>0</v>
      </c>
      <c r="E200" s="68">
        <v>61.475497028380026</v>
      </c>
      <c r="F200" s="68">
        <v>22.927303495998469</v>
      </c>
      <c r="G200" s="68">
        <v>14.04925226852972</v>
      </c>
      <c r="H200" s="68">
        <v>0</v>
      </c>
      <c r="I200" s="68">
        <v>1.547947207091785</v>
      </c>
    </row>
    <row r="201" spans="1:9" s="69" customFormat="1" x14ac:dyDescent="0.45">
      <c r="A201" s="67" t="s">
        <v>518</v>
      </c>
      <c r="B201" s="67">
        <v>11883</v>
      </c>
      <c r="C201" s="28" t="s">
        <v>246</v>
      </c>
      <c r="D201" s="68">
        <f>VLOOKUP(B201,Sheet1!B:J,9,0)</f>
        <v>21975629</v>
      </c>
      <c r="E201" s="68">
        <v>0.68174090447085667</v>
      </c>
      <c r="F201" s="68">
        <v>81.049746664799443</v>
      </c>
      <c r="G201" s="68">
        <v>16.767376575985086</v>
      </c>
      <c r="H201" s="68">
        <v>4.7539146899257569E-5</v>
      </c>
      <c r="I201" s="68">
        <v>1.5010883155977106</v>
      </c>
    </row>
    <row r="202" spans="1:9" s="69" customFormat="1" x14ac:dyDescent="0.45">
      <c r="A202" s="67" t="s">
        <v>520</v>
      </c>
      <c r="B202" s="67">
        <v>11886</v>
      </c>
      <c r="C202" s="28" t="s">
        <v>22</v>
      </c>
      <c r="D202" s="68">
        <f>VLOOKUP(B202,Sheet1!B:J,9,0)</f>
        <v>350564</v>
      </c>
      <c r="E202" s="68">
        <v>88.839679502814093</v>
      </c>
      <c r="F202" s="68">
        <v>2.4790959195086934E-2</v>
      </c>
      <c r="G202" s="68">
        <v>10.172930970899376</v>
      </c>
      <c r="H202" s="68">
        <v>0</v>
      </c>
      <c r="I202" s="68">
        <v>0.96259856709144354</v>
      </c>
    </row>
    <row r="203" spans="1:9" s="69" customFormat="1" x14ac:dyDescent="0.45">
      <c r="A203" s="67" t="s">
        <v>522</v>
      </c>
      <c r="B203" s="67">
        <v>11885</v>
      </c>
      <c r="C203" s="28" t="s">
        <v>22</v>
      </c>
      <c r="D203" s="68">
        <f>VLOOKUP(B203,Sheet1!B:J,9,0)</f>
        <v>220499</v>
      </c>
      <c r="E203" s="68">
        <v>79.721171979630881</v>
      </c>
      <c r="F203" s="68">
        <v>8.9892113105898943</v>
      </c>
      <c r="G203" s="68">
        <v>10.461678882584952</v>
      </c>
      <c r="H203" s="68">
        <v>0.12602722705790595</v>
      </c>
      <c r="I203" s="68">
        <v>0.70191060013636808</v>
      </c>
    </row>
    <row r="204" spans="1:9" s="69" customFormat="1" x14ac:dyDescent="0.45">
      <c r="A204" s="67" t="s">
        <v>524</v>
      </c>
      <c r="B204" s="67">
        <v>11889</v>
      </c>
      <c r="C204" s="28" t="s">
        <v>22</v>
      </c>
      <c r="D204" s="68">
        <f>VLOOKUP(B204,Sheet1!B:J,9,0)</f>
        <v>270869</v>
      </c>
      <c r="E204" s="68">
        <v>85.667382242828765</v>
      </c>
      <c r="F204" s="68">
        <v>12.877500260989889</v>
      </c>
      <c r="G204" s="68">
        <v>0.17319626883224415</v>
      </c>
      <c r="H204" s="68">
        <v>1.8217801976465001E-2</v>
      </c>
      <c r="I204" s="68">
        <v>1.2637034253726434</v>
      </c>
    </row>
    <row r="205" spans="1:9" s="69" customFormat="1" x14ac:dyDescent="0.45">
      <c r="A205" s="67" t="s">
        <v>530</v>
      </c>
      <c r="B205" s="67">
        <v>11900</v>
      </c>
      <c r="C205" s="28" t="s">
        <v>22</v>
      </c>
      <c r="D205" s="68">
        <f>VLOOKUP(B205,Sheet1!B:J,9,0)</f>
        <v>486981</v>
      </c>
      <c r="E205" s="68">
        <v>78.411727281970172</v>
      </c>
      <c r="F205" s="68">
        <v>18.792843372821896</v>
      </c>
      <c r="G205" s="68">
        <v>1.414706869357327</v>
      </c>
      <c r="H205" s="68">
        <v>0</v>
      </c>
      <c r="I205" s="68">
        <v>1.3807224758506074</v>
      </c>
    </row>
    <row r="206" spans="1:9" s="69" customFormat="1" x14ac:dyDescent="0.45">
      <c r="A206" s="67" t="s">
        <v>528</v>
      </c>
      <c r="B206" s="67">
        <v>11912</v>
      </c>
      <c r="C206" s="28" t="s">
        <v>22</v>
      </c>
      <c r="D206" s="68">
        <f>VLOOKUP(B206,Sheet1!B:J,9,0)</f>
        <v>5247920</v>
      </c>
      <c r="E206" s="68">
        <v>98.234189989475951</v>
      </c>
      <c r="F206" s="68">
        <v>0</v>
      </c>
      <c r="G206" s="68">
        <v>1.1385547786832144</v>
      </c>
      <c r="H206" s="68">
        <v>0</v>
      </c>
      <c r="I206" s="68">
        <v>0.6272552318408392</v>
      </c>
    </row>
    <row r="207" spans="1:9" s="69" customFormat="1" x14ac:dyDescent="0.45">
      <c r="A207" s="67" t="s">
        <v>563</v>
      </c>
      <c r="B207" s="67">
        <v>11803</v>
      </c>
      <c r="C207" s="28" t="s">
        <v>22</v>
      </c>
      <c r="D207" s="68">
        <f>VLOOKUP(B207,Sheet1!B:J,9,0)</f>
        <v>137415</v>
      </c>
      <c r="E207" s="68">
        <v>95.068925456175037</v>
      </c>
      <c r="F207" s="68">
        <v>0</v>
      </c>
      <c r="G207" s="68">
        <v>1.0885699576321497</v>
      </c>
      <c r="H207" s="68">
        <v>0</v>
      </c>
      <c r="I207" s="68">
        <v>3.8425045861928178</v>
      </c>
    </row>
    <row r="208" spans="1:9" s="69" customFormat="1" x14ac:dyDescent="0.45">
      <c r="A208" s="67" t="s">
        <v>577</v>
      </c>
      <c r="B208" s="67">
        <v>11916</v>
      </c>
      <c r="C208" s="28" t="s">
        <v>19</v>
      </c>
      <c r="D208" s="68">
        <f>VLOOKUP(B208,Sheet1!B:J,9,0)</f>
        <v>231106</v>
      </c>
      <c r="E208" s="68">
        <v>0</v>
      </c>
      <c r="F208" s="68">
        <v>2.1426756559677185</v>
      </c>
      <c r="G208" s="68">
        <v>96.262780650208825</v>
      </c>
      <c r="H208" s="68">
        <v>6.9421566733376919E-2</v>
      </c>
      <c r="I208" s="68">
        <v>1.5251221270900779</v>
      </c>
    </row>
    <row r="209" spans="1:9" s="69" customFormat="1" x14ac:dyDescent="0.45">
      <c r="A209" s="67" t="s">
        <v>579</v>
      </c>
      <c r="B209" s="67">
        <v>11922</v>
      </c>
      <c r="C209" s="28" t="s">
        <v>22</v>
      </c>
      <c r="D209" s="68">
        <f>VLOOKUP(B209,Sheet1!B:J,9,0)</f>
        <v>448422</v>
      </c>
      <c r="E209" s="68">
        <v>49.32397014463033</v>
      </c>
      <c r="F209" s="68">
        <v>0</v>
      </c>
      <c r="G209" s="68">
        <v>50.058820120523684</v>
      </c>
      <c r="H209" s="68">
        <v>1.0602078211018606E-3</v>
      </c>
      <c r="I209" s="68">
        <v>0.61614952702488479</v>
      </c>
    </row>
    <row r="210" spans="1:9" s="69" customFormat="1" x14ac:dyDescent="0.45">
      <c r="A210" s="67" t="s">
        <v>583</v>
      </c>
      <c r="B210" s="67">
        <v>11920</v>
      </c>
      <c r="C210" s="28" t="s">
        <v>19</v>
      </c>
      <c r="D210" s="68">
        <f>VLOOKUP(B210,Sheet1!B:J,9,0)</f>
        <v>5081645</v>
      </c>
      <c r="E210" s="68">
        <v>0</v>
      </c>
      <c r="F210" s="68">
        <v>74.304603907856588</v>
      </c>
      <c r="G210" s="68">
        <v>23.007333363613604</v>
      </c>
      <c r="H210" s="68">
        <v>9.8318023385619467E-5</v>
      </c>
      <c r="I210" s="68">
        <v>2.6879644105260878</v>
      </c>
    </row>
    <row r="211" spans="1:9" s="69" customFormat="1" x14ac:dyDescent="0.45">
      <c r="A211" s="67" t="s">
        <v>587</v>
      </c>
      <c r="B211" s="67">
        <v>11907</v>
      </c>
      <c r="C211" s="28" t="s">
        <v>32</v>
      </c>
      <c r="D211" s="68">
        <f>VLOOKUP(B211,Sheet1!B:J,9,0)</f>
        <v>312659</v>
      </c>
      <c r="E211" s="68">
        <v>0</v>
      </c>
      <c r="F211" s="68">
        <v>0</v>
      </c>
      <c r="G211" s="68">
        <v>95.860541424776827</v>
      </c>
      <c r="H211" s="68">
        <v>2.5452737814710358</v>
      </c>
      <c r="I211" s="68">
        <v>1.5941847937521434</v>
      </c>
    </row>
    <row r="212" spans="1:9" s="69" customFormat="1" x14ac:dyDescent="0.45">
      <c r="A212" s="67" t="s">
        <v>588</v>
      </c>
      <c r="B212" s="67">
        <v>11939</v>
      </c>
      <c r="C212" s="28" t="s">
        <v>22</v>
      </c>
      <c r="D212" s="68">
        <f>VLOOKUP(B212,Sheet1!B:J,9,0)</f>
        <v>5067749</v>
      </c>
      <c r="E212" s="68">
        <v>45.290817442224295</v>
      </c>
      <c r="F212" s="68">
        <v>47.800225913664711</v>
      </c>
      <c r="G212" s="68">
        <v>0.19741022899874988</v>
      </c>
      <c r="H212" s="68">
        <v>0</v>
      </c>
      <c r="I212" s="68">
        <v>6.7115464151122453</v>
      </c>
    </row>
    <row r="213" spans="1:9" s="69" customFormat="1" x14ac:dyDescent="0.45">
      <c r="A213" s="67" t="s">
        <v>594</v>
      </c>
      <c r="B213" s="67">
        <v>11929</v>
      </c>
      <c r="C213" s="28" t="s">
        <v>22</v>
      </c>
      <c r="D213" s="68">
        <f>VLOOKUP(B213,Sheet1!B:J,9,0)</f>
        <v>398543</v>
      </c>
      <c r="E213" s="68">
        <v>0</v>
      </c>
      <c r="F213" s="68">
        <v>0</v>
      </c>
      <c r="G213" s="68">
        <v>99.197501866543803</v>
      </c>
      <c r="H213" s="68">
        <v>0</v>
      </c>
      <c r="I213" s="68">
        <v>0.80249813345620258</v>
      </c>
    </row>
  </sheetData>
  <autoFilter ref="A2:I2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4"/>
  <sheetViews>
    <sheetView rightToLeft="1" workbookViewId="0">
      <selection activeCell="A4" sqref="A4:XFD214"/>
    </sheetView>
  </sheetViews>
  <sheetFormatPr defaultColWidth="8.85546875" defaultRowHeight="18" x14ac:dyDescent="0.45"/>
  <cols>
    <col min="1" max="1" width="40.7109375" style="14" bestFit="1" customWidth="1"/>
    <col min="2" max="2" width="8.42578125" style="14" bestFit="1" customWidth="1"/>
    <col min="3" max="3" width="24.7109375" style="14" bestFit="1" customWidth="1"/>
    <col min="4" max="5" width="24.28515625" style="18" bestFit="1" customWidth="1"/>
    <col min="6" max="6" width="22" style="18" bestFit="1" customWidth="1"/>
    <col min="7" max="7" width="20.85546875" style="18" bestFit="1" customWidth="1"/>
    <col min="8" max="9" width="19.42578125" style="18" bestFit="1" customWidth="1"/>
    <col min="10" max="11" width="22" style="14" bestFit="1" customWidth="1"/>
    <col min="12" max="13" width="18.28515625" style="18" bestFit="1" customWidth="1"/>
    <col min="14" max="14" width="15.85546875" style="14" bestFit="1" customWidth="1"/>
    <col min="15" max="16" width="17.28515625" style="18" bestFit="1" customWidth="1"/>
    <col min="17" max="17" width="16.7109375" style="14" bestFit="1" customWidth="1"/>
    <col min="18" max="16384" width="8.85546875" style="14"/>
  </cols>
  <sheetData>
    <row r="1" spans="1:17" x14ac:dyDescent="0.45">
      <c r="A1" s="18"/>
      <c r="B1" s="18"/>
      <c r="C1" s="18"/>
      <c r="D1" s="51" t="s">
        <v>540</v>
      </c>
      <c r="E1" s="51"/>
      <c r="F1" s="51"/>
      <c r="G1" s="51"/>
      <c r="H1" s="51"/>
      <c r="I1" s="51"/>
      <c r="J1" s="51"/>
      <c r="K1" s="51"/>
      <c r="L1" s="52" t="s">
        <v>541</v>
      </c>
      <c r="M1" s="52"/>
      <c r="N1" s="52"/>
      <c r="O1" s="52"/>
      <c r="P1" s="52"/>
      <c r="Q1" s="52"/>
    </row>
    <row r="2" spans="1:17" x14ac:dyDescent="0.45">
      <c r="A2" s="18"/>
      <c r="B2" s="18"/>
      <c r="C2" s="18"/>
      <c r="D2" s="51" t="s">
        <v>601</v>
      </c>
      <c r="E2" s="51"/>
      <c r="F2" s="51"/>
      <c r="G2" s="51"/>
      <c r="H2" s="51" t="s">
        <v>602</v>
      </c>
      <c r="I2" s="51"/>
      <c r="J2" s="51"/>
      <c r="K2" s="51"/>
      <c r="L2" s="51" t="s">
        <v>601</v>
      </c>
      <c r="M2" s="51"/>
      <c r="N2" s="51"/>
      <c r="O2" s="51" t="s">
        <v>602</v>
      </c>
      <c r="P2" s="51"/>
      <c r="Q2" s="51"/>
    </row>
    <row r="3" spans="1:17" s="23" customFormat="1" ht="47.25" x14ac:dyDescent="0.45">
      <c r="A3" s="20" t="s">
        <v>534</v>
      </c>
      <c r="B3" s="20" t="s">
        <v>1</v>
      </c>
      <c r="C3" s="21" t="s">
        <v>3</v>
      </c>
      <c r="D3" s="42" t="s">
        <v>542</v>
      </c>
      <c r="E3" s="42" t="s">
        <v>543</v>
      </c>
      <c r="F3" s="42" t="s">
        <v>544</v>
      </c>
      <c r="G3" s="42" t="s">
        <v>545</v>
      </c>
      <c r="H3" s="42" t="s">
        <v>542</v>
      </c>
      <c r="I3" s="42" t="s">
        <v>543</v>
      </c>
      <c r="J3" s="22" t="s">
        <v>544</v>
      </c>
      <c r="K3" s="22" t="s">
        <v>545</v>
      </c>
      <c r="L3" s="42" t="s">
        <v>546</v>
      </c>
      <c r="M3" s="42" t="s">
        <v>547</v>
      </c>
      <c r="N3" s="22" t="s">
        <v>545</v>
      </c>
      <c r="O3" s="42" t="s">
        <v>546</v>
      </c>
      <c r="P3" s="42" t="s">
        <v>547</v>
      </c>
      <c r="Q3" s="22" t="s">
        <v>545</v>
      </c>
    </row>
    <row r="4" spans="1:17" s="69" customFormat="1" x14ac:dyDescent="0.45">
      <c r="A4" s="67" t="s">
        <v>17</v>
      </c>
      <c r="B4" s="67">
        <v>10581</v>
      </c>
      <c r="C4" s="67" t="s">
        <v>19</v>
      </c>
      <c r="D4" s="68">
        <v>10640631.167109</v>
      </c>
      <c r="E4" s="68">
        <v>7467445.2138339998</v>
      </c>
      <c r="F4" s="68">
        <v>18108076.380943</v>
      </c>
      <c r="G4" s="68">
        <v>3173185.9532749997</v>
      </c>
      <c r="H4" s="68">
        <v>517287.90732</v>
      </c>
      <c r="I4" s="68">
        <v>235763.08914</v>
      </c>
      <c r="J4" s="68">
        <f t="shared" ref="J4:J35" si="0">H4+I4</f>
        <v>753050.99646000005</v>
      </c>
      <c r="K4" s="68">
        <f t="shared" ref="K4:K35" si="1">H4-I4</f>
        <v>281524.81818</v>
      </c>
      <c r="L4" s="68">
        <v>36272659</v>
      </c>
      <c r="M4" s="68">
        <v>29936119</v>
      </c>
      <c r="N4" s="70">
        <f t="shared" ref="N4:N53" si="2">L4-M4</f>
        <v>6336540</v>
      </c>
      <c r="O4" s="68">
        <v>2658992</v>
      </c>
      <c r="P4" s="68">
        <v>2766742</v>
      </c>
      <c r="Q4" s="70">
        <f t="shared" ref="Q4:Q53" si="3">O4-P4</f>
        <v>-107750</v>
      </c>
    </row>
    <row r="5" spans="1:17" s="69" customFormat="1" x14ac:dyDescent="0.45">
      <c r="A5" s="67" t="s">
        <v>35</v>
      </c>
      <c r="B5" s="67">
        <v>10639</v>
      </c>
      <c r="C5" s="67" t="s">
        <v>19</v>
      </c>
      <c r="D5" s="68">
        <v>4241594.6567240003</v>
      </c>
      <c r="E5" s="68">
        <v>85003.647717</v>
      </c>
      <c r="F5" s="68">
        <v>4326598.3044410003</v>
      </c>
      <c r="G5" s="68">
        <v>4156591.0090070004</v>
      </c>
      <c r="H5" s="68">
        <v>92440.299010000002</v>
      </c>
      <c r="I5" s="68">
        <v>0</v>
      </c>
      <c r="J5" s="68">
        <f t="shared" si="0"/>
        <v>92440.299010000002</v>
      </c>
      <c r="K5" s="68">
        <f t="shared" si="1"/>
        <v>92440.299010000002</v>
      </c>
      <c r="L5" s="68">
        <v>69629940</v>
      </c>
      <c r="M5" s="68">
        <v>66741359</v>
      </c>
      <c r="N5" s="70">
        <f t="shared" si="2"/>
        <v>2888581</v>
      </c>
      <c r="O5" s="68">
        <v>7207155</v>
      </c>
      <c r="P5" s="68">
        <v>4322327</v>
      </c>
      <c r="Q5" s="70">
        <f t="shared" si="3"/>
        <v>2884828</v>
      </c>
    </row>
    <row r="6" spans="1:17" s="69" customFormat="1" x14ac:dyDescent="0.45">
      <c r="A6" s="67" t="s">
        <v>39</v>
      </c>
      <c r="B6" s="67">
        <v>10720</v>
      </c>
      <c r="C6" s="67" t="s">
        <v>19</v>
      </c>
      <c r="D6" s="68">
        <v>315661.35154900001</v>
      </c>
      <c r="E6" s="68">
        <v>455968.50462800002</v>
      </c>
      <c r="F6" s="68">
        <v>771629.8561770001</v>
      </c>
      <c r="G6" s="68">
        <v>-140307.15307900001</v>
      </c>
      <c r="H6" s="68">
        <v>9737.2817759999998</v>
      </c>
      <c r="I6" s="68">
        <v>54720.371464999997</v>
      </c>
      <c r="J6" s="68">
        <f t="shared" si="0"/>
        <v>64457.653240999993</v>
      </c>
      <c r="K6" s="68">
        <f t="shared" si="1"/>
        <v>-44983.089689</v>
      </c>
      <c r="L6" s="68">
        <v>53560</v>
      </c>
      <c r="M6" s="68">
        <v>1543359</v>
      </c>
      <c r="N6" s="70">
        <f t="shared" si="2"/>
        <v>-1489799</v>
      </c>
      <c r="O6" s="68">
        <v>0</v>
      </c>
      <c r="P6" s="68">
        <v>96399</v>
      </c>
      <c r="Q6" s="70">
        <f t="shared" si="3"/>
        <v>-96399</v>
      </c>
    </row>
    <row r="7" spans="1:17" s="69" customFormat="1" x14ac:dyDescent="0.45">
      <c r="A7" s="67" t="s">
        <v>45</v>
      </c>
      <c r="B7" s="67">
        <v>10748</v>
      </c>
      <c r="C7" s="67" t="s">
        <v>19</v>
      </c>
      <c r="D7" s="68">
        <v>2785332.9977460001</v>
      </c>
      <c r="E7" s="68">
        <v>797282.04677999998</v>
      </c>
      <c r="F7" s="68">
        <v>3582615.044526</v>
      </c>
      <c r="G7" s="68">
        <v>1988050.9509660001</v>
      </c>
      <c r="H7" s="68">
        <v>0</v>
      </c>
      <c r="I7" s="68">
        <v>0</v>
      </c>
      <c r="J7" s="68">
        <f t="shared" si="0"/>
        <v>0</v>
      </c>
      <c r="K7" s="68">
        <f t="shared" si="1"/>
        <v>0</v>
      </c>
      <c r="L7" s="68">
        <v>17652662</v>
      </c>
      <c r="M7" s="68">
        <v>24302229</v>
      </c>
      <c r="N7" s="70">
        <f t="shared" si="2"/>
        <v>-6649567</v>
      </c>
      <c r="O7" s="68">
        <v>1703072</v>
      </c>
      <c r="P7" s="68">
        <v>2330754</v>
      </c>
      <c r="Q7" s="70">
        <f t="shared" si="3"/>
        <v>-627682</v>
      </c>
    </row>
    <row r="8" spans="1:17" s="69" customFormat="1" x14ac:dyDescent="0.45">
      <c r="A8" s="67" t="s">
        <v>53</v>
      </c>
      <c r="B8" s="67">
        <v>10766</v>
      </c>
      <c r="C8" s="67" t="s">
        <v>19</v>
      </c>
      <c r="D8" s="68">
        <v>226797.437985</v>
      </c>
      <c r="E8" s="68">
        <v>1648282.4825259999</v>
      </c>
      <c r="F8" s="68">
        <v>1875079.9205109999</v>
      </c>
      <c r="G8" s="68">
        <v>-1421485.0445409999</v>
      </c>
      <c r="H8" s="68">
        <v>0</v>
      </c>
      <c r="I8" s="68">
        <v>671565.88996299997</v>
      </c>
      <c r="J8" s="68">
        <f t="shared" si="0"/>
        <v>671565.88996299997</v>
      </c>
      <c r="K8" s="68">
        <f t="shared" si="1"/>
        <v>-671565.88996299997</v>
      </c>
      <c r="L8" s="68">
        <v>41484986</v>
      </c>
      <c r="M8" s="68">
        <v>65078068</v>
      </c>
      <c r="N8" s="70">
        <f t="shared" si="2"/>
        <v>-23593082</v>
      </c>
      <c r="O8" s="68">
        <v>1644289</v>
      </c>
      <c r="P8" s="68">
        <v>8246751</v>
      </c>
      <c r="Q8" s="70">
        <f t="shared" si="3"/>
        <v>-6602462</v>
      </c>
    </row>
    <row r="9" spans="1:17" s="69" customFormat="1" x14ac:dyDescent="0.45">
      <c r="A9" s="67" t="s">
        <v>59</v>
      </c>
      <c r="B9" s="67">
        <v>10765</v>
      </c>
      <c r="C9" s="67" t="s">
        <v>19</v>
      </c>
      <c r="D9" s="68">
        <v>4103041.8093750002</v>
      </c>
      <c r="E9" s="68">
        <v>1222579.972669</v>
      </c>
      <c r="F9" s="68">
        <v>5325621.782044</v>
      </c>
      <c r="G9" s="68">
        <v>2880461.8367060004</v>
      </c>
      <c r="H9" s="68">
        <v>95873.113949999999</v>
      </c>
      <c r="I9" s="68">
        <v>216.23</v>
      </c>
      <c r="J9" s="68">
        <f t="shared" si="0"/>
        <v>96089.343949999995</v>
      </c>
      <c r="K9" s="68">
        <f t="shared" si="1"/>
        <v>95656.883950000003</v>
      </c>
      <c r="L9" s="68">
        <v>224473024</v>
      </c>
      <c r="M9" s="68">
        <v>171366427</v>
      </c>
      <c r="N9" s="70">
        <f t="shared" si="2"/>
        <v>53106597</v>
      </c>
      <c r="O9" s="68">
        <v>40086066</v>
      </c>
      <c r="P9" s="68">
        <v>29198224</v>
      </c>
      <c r="Q9" s="70">
        <f t="shared" si="3"/>
        <v>10887842</v>
      </c>
    </row>
    <row r="10" spans="1:17" s="69" customFormat="1" x14ac:dyDescent="0.45">
      <c r="A10" s="67" t="s">
        <v>62</v>
      </c>
      <c r="B10" s="67">
        <v>10778</v>
      </c>
      <c r="C10" s="67" t="s">
        <v>19</v>
      </c>
      <c r="D10" s="68">
        <v>213113.667426</v>
      </c>
      <c r="E10" s="68">
        <v>26208.518064</v>
      </c>
      <c r="F10" s="68">
        <v>239322.18549</v>
      </c>
      <c r="G10" s="68">
        <v>186905.149362</v>
      </c>
      <c r="H10" s="68">
        <v>0</v>
      </c>
      <c r="I10" s="68">
        <v>0</v>
      </c>
      <c r="J10" s="68">
        <f t="shared" si="0"/>
        <v>0</v>
      </c>
      <c r="K10" s="68">
        <f t="shared" si="1"/>
        <v>0</v>
      </c>
      <c r="L10" s="68">
        <v>2973372</v>
      </c>
      <c r="M10" s="68">
        <v>3061496</v>
      </c>
      <c r="N10" s="70">
        <f t="shared" si="2"/>
        <v>-88124</v>
      </c>
      <c r="O10" s="68">
        <v>40541</v>
      </c>
      <c r="P10" s="68">
        <v>366141</v>
      </c>
      <c r="Q10" s="70">
        <f t="shared" si="3"/>
        <v>-325600</v>
      </c>
    </row>
    <row r="11" spans="1:17" s="69" customFormat="1" x14ac:dyDescent="0.45">
      <c r="A11" s="67" t="s">
        <v>66</v>
      </c>
      <c r="B11" s="67">
        <v>10784</v>
      </c>
      <c r="C11" s="67" t="s">
        <v>19</v>
      </c>
      <c r="D11" s="68">
        <v>1289790.7072089999</v>
      </c>
      <c r="E11" s="68">
        <v>744216.30899799999</v>
      </c>
      <c r="F11" s="68">
        <v>2034007.0162069998</v>
      </c>
      <c r="G11" s="68">
        <v>545574.39821099991</v>
      </c>
      <c r="H11" s="68">
        <v>61637.435449999997</v>
      </c>
      <c r="I11" s="68">
        <v>4175.9669000000004</v>
      </c>
      <c r="J11" s="68">
        <f t="shared" si="0"/>
        <v>65813.402350000004</v>
      </c>
      <c r="K11" s="68">
        <f t="shared" si="1"/>
        <v>57461.468549999998</v>
      </c>
      <c r="L11" s="68">
        <v>20723062</v>
      </c>
      <c r="M11" s="68">
        <v>25085124</v>
      </c>
      <c r="N11" s="70">
        <f t="shared" si="2"/>
        <v>-4362062</v>
      </c>
      <c r="O11" s="68">
        <v>1828980</v>
      </c>
      <c r="P11" s="68">
        <v>1472355</v>
      </c>
      <c r="Q11" s="70">
        <f t="shared" si="3"/>
        <v>356625</v>
      </c>
    </row>
    <row r="12" spans="1:17" s="69" customFormat="1" x14ac:dyDescent="0.45">
      <c r="A12" s="67" t="s">
        <v>80</v>
      </c>
      <c r="B12" s="67">
        <v>10837</v>
      </c>
      <c r="C12" s="67" t="s">
        <v>19</v>
      </c>
      <c r="D12" s="68">
        <v>110876.200551</v>
      </c>
      <c r="E12" s="68">
        <v>1141117.6325409999</v>
      </c>
      <c r="F12" s="68">
        <v>1251993.8330919999</v>
      </c>
      <c r="G12" s="68">
        <v>-1030241.43199</v>
      </c>
      <c r="H12" s="68">
        <v>0</v>
      </c>
      <c r="I12" s="68">
        <v>0</v>
      </c>
      <c r="J12" s="68">
        <f t="shared" si="0"/>
        <v>0</v>
      </c>
      <c r="K12" s="68">
        <f t="shared" si="1"/>
        <v>0</v>
      </c>
      <c r="L12" s="68">
        <v>75283</v>
      </c>
      <c r="M12" s="68">
        <v>16411947</v>
      </c>
      <c r="N12" s="70">
        <f t="shared" si="2"/>
        <v>-16336664</v>
      </c>
      <c r="O12" s="68">
        <v>4505</v>
      </c>
      <c r="P12" s="68">
        <v>293346</v>
      </c>
      <c r="Q12" s="70">
        <f t="shared" si="3"/>
        <v>-288841</v>
      </c>
    </row>
    <row r="13" spans="1:17" s="69" customFormat="1" x14ac:dyDescent="0.45">
      <c r="A13" s="67" t="s">
        <v>82</v>
      </c>
      <c r="B13" s="67">
        <v>10845</v>
      </c>
      <c r="C13" s="67" t="s">
        <v>19</v>
      </c>
      <c r="D13" s="68">
        <v>9224763.4026829991</v>
      </c>
      <c r="E13" s="68">
        <v>8061848.397872</v>
      </c>
      <c r="F13" s="68">
        <v>17286611.800554998</v>
      </c>
      <c r="G13" s="68">
        <v>1162915.0048109991</v>
      </c>
      <c r="H13" s="68">
        <v>276450.59841699997</v>
      </c>
      <c r="I13" s="68">
        <v>96245.778892000002</v>
      </c>
      <c r="J13" s="68">
        <f t="shared" si="0"/>
        <v>372696.377309</v>
      </c>
      <c r="K13" s="68">
        <f t="shared" si="1"/>
        <v>180204.81952499997</v>
      </c>
      <c r="L13" s="68">
        <v>33837072</v>
      </c>
      <c r="M13" s="68">
        <v>21388674</v>
      </c>
      <c r="N13" s="70">
        <f t="shared" si="2"/>
        <v>12448398</v>
      </c>
      <c r="O13" s="68">
        <v>8322815</v>
      </c>
      <c r="P13" s="68">
        <v>2372472</v>
      </c>
      <c r="Q13" s="70">
        <f t="shared" si="3"/>
        <v>5950343</v>
      </c>
    </row>
    <row r="14" spans="1:17" s="69" customFormat="1" x14ac:dyDescent="0.45">
      <c r="A14" s="67" t="s">
        <v>96</v>
      </c>
      <c r="B14" s="67">
        <v>10883</v>
      </c>
      <c r="C14" s="67" t="s">
        <v>19</v>
      </c>
      <c r="D14" s="68">
        <v>9829937.6201469991</v>
      </c>
      <c r="E14" s="68">
        <v>5249956.2732859999</v>
      </c>
      <c r="F14" s="68">
        <v>15079893.893432999</v>
      </c>
      <c r="G14" s="68">
        <v>4579981.3468609992</v>
      </c>
      <c r="H14" s="68">
        <v>0</v>
      </c>
      <c r="I14" s="68">
        <v>116523.267161</v>
      </c>
      <c r="J14" s="68">
        <f t="shared" si="0"/>
        <v>116523.267161</v>
      </c>
      <c r="K14" s="68">
        <f t="shared" si="1"/>
        <v>-116523.267161</v>
      </c>
      <c r="L14" s="68">
        <v>273894578</v>
      </c>
      <c r="M14" s="68">
        <v>235641831</v>
      </c>
      <c r="N14" s="70">
        <f t="shared" si="2"/>
        <v>38252747</v>
      </c>
      <c r="O14" s="68">
        <v>31917021</v>
      </c>
      <c r="P14" s="68">
        <v>27587315</v>
      </c>
      <c r="Q14" s="70">
        <f t="shared" si="3"/>
        <v>4329706</v>
      </c>
    </row>
    <row r="15" spans="1:17" s="69" customFormat="1" x14ac:dyDescent="0.45">
      <c r="A15" s="67" t="s">
        <v>102</v>
      </c>
      <c r="B15" s="67">
        <v>10895</v>
      </c>
      <c r="C15" s="67" t="s">
        <v>19</v>
      </c>
      <c r="D15" s="68">
        <v>112179.98874</v>
      </c>
      <c r="E15" s="68">
        <v>198652.24235499999</v>
      </c>
      <c r="F15" s="68">
        <v>310832.231095</v>
      </c>
      <c r="G15" s="68">
        <v>-86472.253614999994</v>
      </c>
      <c r="H15" s="68">
        <v>163.261269</v>
      </c>
      <c r="I15" s="68">
        <v>8059.7368200000001</v>
      </c>
      <c r="J15" s="68">
        <f t="shared" si="0"/>
        <v>8222.9980890000006</v>
      </c>
      <c r="K15" s="68">
        <f t="shared" si="1"/>
        <v>-7896.4755510000005</v>
      </c>
      <c r="L15" s="68">
        <v>316348</v>
      </c>
      <c r="M15" s="68">
        <v>2139205</v>
      </c>
      <c r="N15" s="70">
        <f t="shared" si="2"/>
        <v>-1822857</v>
      </c>
      <c r="O15" s="68">
        <v>10598</v>
      </c>
      <c r="P15" s="68">
        <v>66402</v>
      </c>
      <c r="Q15" s="70">
        <f t="shared" si="3"/>
        <v>-55804</v>
      </c>
    </row>
    <row r="16" spans="1:17" s="69" customFormat="1" x14ac:dyDescent="0.45">
      <c r="A16" s="67" t="s">
        <v>106</v>
      </c>
      <c r="B16" s="67">
        <v>10911</v>
      </c>
      <c r="C16" s="67" t="s">
        <v>19</v>
      </c>
      <c r="D16" s="68">
        <v>2125643.8308669999</v>
      </c>
      <c r="E16" s="68">
        <v>6254113.0817630002</v>
      </c>
      <c r="F16" s="68">
        <v>8379756.9126300002</v>
      </c>
      <c r="G16" s="68">
        <v>-4128469.2508960003</v>
      </c>
      <c r="H16" s="68">
        <v>15946.49395</v>
      </c>
      <c r="I16" s="68">
        <v>0</v>
      </c>
      <c r="J16" s="68">
        <f t="shared" si="0"/>
        <v>15946.49395</v>
      </c>
      <c r="K16" s="68">
        <f t="shared" si="1"/>
        <v>15946.49395</v>
      </c>
      <c r="L16" s="68">
        <v>45901905</v>
      </c>
      <c r="M16" s="68">
        <v>69818449</v>
      </c>
      <c r="N16" s="70">
        <f t="shared" si="2"/>
        <v>-23916544</v>
      </c>
      <c r="O16" s="68">
        <v>3445345</v>
      </c>
      <c r="P16" s="68">
        <v>6214336</v>
      </c>
      <c r="Q16" s="70">
        <f t="shared" si="3"/>
        <v>-2768991</v>
      </c>
    </row>
    <row r="17" spans="1:17" s="69" customFormat="1" x14ac:dyDescent="0.45">
      <c r="A17" s="67" t="s">
        <v>108</v>
      </c>
      <c r="B17" s="67">
        <v>10919</v>
      </c>
      <c r="C17" s="67" t="s">
        <v>19</v>
      </c>
      <c r="D17" s="68">
        <v>20668613.779312</v>
      </c>
      <c r="E17" s="68">
        <v>15825111.59963</v>
      </c>
      <c r="F17" s="68">
        <v>36493725.378941998</v>
      </c>
      <c r="G17" s="68">
        <v>4843502.1796819996</v>
      </c>
      <c r="H17" s="68">
        <v>204879.63028799999</v>
      </c>
      <c r="I17" s="68">
        <v>1207638.3997589999</v>
      </c>
      <c r="J17" s="68">
        <f t="shared" si="0"/>
        <v>1412518.0300469999</v>
      </c>
      <c r="K17" s="68">
        <f t="shared" si="1"/>
        <v>-1002758.7694709999</v>
      </c>
      <c r="L17" s="68">
        <v>627096228</v>
      </c>
      <c r="M17" s="68">
        <v>492310890</v>
      </c>
      <c r="N17" s="70">
        <f t="shared" si="2"/>
        <v>134785338</v>
      </c>
      <c r="O17" s="68">
        <v>45073054</v>
      </c>
      <c r="P17" s="68">
        <v>46808237</v>
      </c>
      <c r="Q17" s="70">
        <f t="shared" si="3"/>
        <v>-1735183</v>
      </c>
    </row>
    <row r="18" spans="1:17" s="69" customFormat="1" x14ac:dyDescent="0.45">
      <c r="A18" s="67" t="s">
        <v>110</v>
      </c>
      <c r="B18" s="67">
        <v>10923</v>
      </c>
      <c r="C18" s="67" t="s">
        <v>19</v>
      </c>
      <c r="D18" s="68">
        <v>260180.06793300001</v>
      </c>
      <c r="E18" s="68">
        <v>97770.037933</v>
      </c>
      <c r="F18" s="68">
        <v>357950.105866</v>
      </c>
      <c r="G18" s="68">
        <v>162410.03000000003</v>
      </c>
      <c r="H18" s="68">
        <v>60866.382825000001</v>
      </c>
      <c r="I18" s="68">
        <v>0</v>
      </c>
      <c r="J18" s="68">
        <f t="shared" si="0"/>
        <v>60866.382825000001</v>
      </c>
      <c r="K18" s="68">
        <f t="shared" si="1"/>
        <v>60866.382825000001</v>
      </c>
      <c r="L18" s="68">
        <v>1871517</v>
      </c>
      <c r="M18" s="68">
        <v>1986174</v>
      </c>
      <c r="N18" s="70">
        <f t="shared" si="2"/>
        <v>-114657</v>
      </c>
      <c r="O18" s="68">
        <v>438916</v>
      </c>
      <c r="P18" s="68">
        <v>137570</v>
      </c>
      <c r="Q18" s="70">
        <f t="shared" si="3"/>
        <v>301346</v>
      </c>
    </row>
    <row r="19" spans="1:17" s="69" customFormat="1" x14ac:dyDescent="0.45">
      <c r="A19" s="67" t="s">
        <v>114</v>
      </c>
      <c r="B19" s="67">
        <v>10915</v>
      </c>
      <c r="C19" s="67" t="s">
        <v>19</v>
      </c>
      <c r="D19" s="68">
        <v>8597743.4479540009</v>
      </c>
      <c r="E19" s="68">
        <v>7347116.207858</v>
      </c>
      <c r="F19" s="68">
        <v>15944859.655812001</v>
      </c>
      <c r="G19" s="68">
        <v>1250627.240096001</v>
      </c>
      <c r="H19" s="68">
        <v>0</v>
      </c>
      <c r="I19" s="68">
        <v>590041.22999300004</v>
      </c>
      <c r="J19" s="68">
        <f t="shared" si="0"/>
        <v>590041.22999300004</v>
      </c>
      <c r="K19" s="68">
        <f t="shared" si="1"/>
        <v>-590041.22999300004</v>
      </c>
      <c r="L19" s="68">
        <v>11973276</v>
      </c>
      <c r="M19" s="68">
        <v>22032063</v>
      </c>
      <c r="N19" s="70">
        <f t="shared" si="2"/>
        <v>-10058787</v>
      </c>
      <c r="O19" s="68">
        <v>55</v>
      </c>
      <c r="P19" s="68">
        <v>1861636</v>
      </c>
      <c r="Q19" s="70">
        <f t="shared" si="3"/>
        <v>-1861581</v>
      </c>
    </row>
    <row r="20" spans="1:17" s="69" customFormat="1" x14ac:dyDescent="0.45">
      <c r="A20" s="67" t="s">
        <v>116</v>
      </c>
      <c r="B20" s="67">
        <v>10929</v>
      </c>
      <c r="C20" s="67" t="s">
        <v>19</v>
      </c>
      <c r="D20" s="68">
        <v>246746.09437899999</v>
      </c>
      <c r="E20" s="68">
        <v>36718.870152000003</v>
      </c>
      <c r="F20" s="68">
        <v>283464.96453100001</v>
      </c>
      <c r="G20" s="68">
        <v>210027.22422699997</v>
      </c>
      <c r="H20" s="68">
        <v>0</v>
      </c>
      <c r="I20" s="68">
        <v>0</v>
      </c>
      <c r="J20" s="68">
        <f t="shared" si="0"/>
        <v>0</v>
      </c>
      <c r="K20" s="68">
        <f t="shared" si="1"/>
        <v>0</v>
      </c>
      <c r="L20" s="68">
        <v>4317472</v>
      </c>
      <c r="M20" s="68">
        <v>4411594</v>
      </c>
      <c r="N20" s="70">
        <f t="shared" si="2"/>
        <v>-94122</v>
      </c>
      <c r="O20" s="68">
        <v>375607</v>
      </c>
      <c r="P20" s="68">
        <v>616312</v>
      </c>
      <c r="Q20" s="70">
        <f t="shared" si="3"/>
        <v>-240705</v>
      </c>
    </row>
    <row r="21" spans="1:17" s="69" customFormat="1" x14ac:dyDescent="0.45">
      <c r="A21" s="67" t="s">
        <v>120</v>
      </c>
      <c r="B21" s="67">
        <v>11008</v>
      </c>
      <c r="C21" s="67" t="s">
        <v>19</v>
      </c>
      <c r="D21" s="68">
        <v>4736844.9795460002</v>
      </c>
      <c r="E21" s="68">
        <v>3265084.8774060002</v>
      </c>
      <c r="F21" s="68">
        <v>8001929.8569520004</v>
      </c>
      <c r="G21" s="68">
        <v>1471760.1021400001</v>
      </c>
      <c r="H21" s="68">
        <v>209864.85258000001</v>
      </c>
      <c r="I21" s="68">
        <v>251589.53099</v>
      </c>
      <c r="J21" s="68">
        <f t="shared" si="0"/>
        <v>461454.38357000001</v>
      </c>
      <c r="K21" s="68">
        <f t="shared" si="1"/>
        <v>-41724.678409999993</v>
      </c>
      <c r="L21" s="68">
        <v>73214898</v>
      </c>
      <c r="M21" s="68">
        <v>78909515</v>
      </c>
      <c r="N21" s="70">
        <f t="shared" si="2"/>
        <v>-5694617</v>
      </c>
      <c r="O21" s="68">
        <v>5450043</v>
      </c>
      <c r="P21" s="68">
        <v>7598624</v>
      </c>
      <c r="Q21" s="70">
        <f t="shared" si="3"/>
        <v>-2148581</v>
      </c>
    </row>
    <row r="22" spans="1:17" s="69" customFormat="1" x14ac:dyDescent="0.45">
      <c r="A22" s="67" t="s">
        <v>122</v>
      </c>
      <c r="B22" s="67">
        <v>11014</v>
      </c>
      <c r="C22" s="67" t="s">
        <v>19</v>
      </c>
      <c r="D22" s="68">
        <v>94924.147599999997</v>
      </c>
      <c r="E22" s="68">
        <v>211190.70198300001</v>
      </c>
      <c r="F22" s="68">
        <v>306114.849583</v>
      </c>
      <c r="G22" s="68">
        <v>-116266.55438300001</v>
      </c>
      <c r="H22" s="68">
        <v>549.79999999999995</v>
      </c>
      <c r="I22" s="68">
        <v>0</v>
      </c>
      <c r="J22" s="68">
        <f t="shared" si="0"/>
        <v>549.79999999999995</v>
      </c>
      <c r="K22" s="68">
        <f t="shared" si="1"/>
        <v>549.79999999999995</v>
      </c>
      <c r="L22" s="68">
        <v>125819</v>
      </c>
      <c r="M22" s="68">
        <v>2624430</v>
      </c>
      <c r="N22" s="70">
        <f t="shared" si="2"/>
        <v>-2498611</v>
      </c>
      <c r="O22" s="68">
        <v>5000</v>
      </c>
      <c r="P22" s="68">
        <v>172932</v>
      </c>
      <c r="Q22" s="70">
        <f t="shared" si="3"/>
        <v>-167932</v>
      </c>
    </row>
    <row r="23" spans="1:17" s="69" customFormat="1" x14ac:dyDescent="0.45">
      <c r="A23" s="67" t="s">
        <v>124</v>
      </c>
      <c r="B23" s="67">
        <v>11049</v>
      </c>
      <c r="C23" s="67" t="s">
        <v>19</v>
      </c>
      <c r="D23" s="68">
        <v>2783461.1455450002</v>
      </c>
      <c r="E23" s="68">
        <v>1108782.2251259999</v>
      </c>
      <c r="F23" s="68">
        <v>3892243.3706710003</v>
      </c>
      <c r="G23" s="68">
        <v>1674678.9204190003</v>
      </c>
      <c r="H23" s="68">
        <v>106390.12577699999</v>
      </c>
      <c r="I23" s="68">
        <v>0</v>
      </c>
      <c r="J23" s="68">
        <f t="shared" si="0"/>
        <v>106390.12577699999</v>
      </c>
      <c r="K23" s="68">
        <f t="shared" si="1"/>
        <v>106390.12577699999</v>
      </c>
      <c r="L23" s="68">
        <v>77007782</v>
      </c>
      <c r="M23" s="68">
        <v>63435042</v>
      </c>
      <c r="N23" s="70">
        <f t="shared" si="2"/>
        <v>13572740</v>
      </c>
      <c r="O23" s="68">
        <v>6782286</v>
      </c>
      <c r="P23" s="68">
        <v>6510856</v>
      </c>
      <c r="Q23" s="70">
        <f t="shared" si="3"/>
        <v>271430</v>
      </c>
    </row>
    <row r="24" spans="1:17" s="69" customFormat="1" x14ac:dyDescent="0.45">
      <c r="A24" s="67" t="s">
        <v>128</v>
      </c>
      <c r="B24" s="67">
        <v>11075</v>
      </c>
      <c r="C24" s="67" t="s">
        <v>19</v>
      </c>
      <c r="D24" s="68">
        <v>3938682.729299</v>
      </c>
      <c r="E24" s="68">
        <v>1092360.2794049999</v>
      </c>
      <c r="F24" s="68">
        <v>5031043.0087040002</v>
      </c>
      <c r="G24" s="68">
        <v>2846322.4498939998</v>
      </c>
      <c r="H24" s="68">
        <v>458909.583958</v>
      </c>
      <c r="I24" s="68">
        <v>81327.190700000006</v>
      </c>
      <c r="J24" s="68">
        <f t="shared" si="0"/>
        <v>540236.77465799998</v>
      </c>
      <c r="K24" s="68">
        <f t="shared" si="1"/>
        <v>377582.39325800003</v>
      </c>
      <c r="L24" s="68">
        <v>76627641</v>
      </c>
      <c r="M24" s="68">
        <v>68711101</v>
      </c>
      <c r="N24" s="70">
        <f t="shared" si="2"/>
        <v>7916540</v>
      </c>
      <c r="O24" s="68">
        <v>25600484</v>
      </c>
      <c r="P24" s="68">
        <v>9430482</v>
      </c>
      <c r="Q24" s="70">
        <f t="shared" si="3"/>
        <v>16170002</v>
      </c>
    </row>
    <row r="25" spans="1:17" s="69" customFormat="1" x14ac:dyDescent="0.45">
      <c r="A25" s="67" t="s">
        <v>135</v>
      </c>
      <c r="B25" s="67">
        <v>11090</v>
      </c>
      <c r="C25" s="67" t="s">
        <v>19</v>
      </c>
      <c r="D25" s="68">
        <v>2401297.0137100001</v>
      </c>
      <c r="E25" s="68">
        <v>1678733.925671</v>
      </c>
      <c r="F25" s="68">
        <v>4080030.9393810001</v>
      </c>
      <c r="G25" s="68">
        <v>722563.08803900005</v>
      </c>
      <c r="H25" s="68">
        <v>0</v>
      </c>
      <c r="I25" s="68">
        <v>69449.208066000007</v>
      </c>
      <c r="J25" s="68">
        <f t="shared" si="0"/>
        <v>69449.208066000007</v>
      </c>
      <c r="K25" s="68">
        <f t="shared" si="1"/>
        <v>-69449.208066000007</v>
      </c>
      <c r="L25" s="68">
        <v>35526477</v>
      </c>
      <c r="M25" s="68">
        <v>49296448</v>
      </c>
      <c r="N25" s="70">
        <f t="shared" si="2"/>
        <v>-13769971</v>
      </c>
      <c r="O25" s="68">
        <v>1565449</v>
      </c>
      <c r="P25" s="68">
        <v>3573852</v>
      </c>
      <c r="Q25" s="70">
        <f t="shared" si="3"/>
        <v>-2008403</v>
      </c>
    </row>
    <row r="26" spans="1:17" s="69" customFormat="1" x14ac:dyDescent="0.45">
      <c r="A26" s="67" t="s">
        <v>139</v>
      </c>
      <c r="B26" s="67">
        <v>11098</v>
      </c>
      <c r="C26" s="67" t="s">
        <v>19</v>
      </c>
      <c r="D26" s="68">
        <v>36419170.288626</v>
      </c>
      <c r="E26" s="68">
        <v>3309927.6547369999</v>
      </c>
      <c r="F26" s="68">
        <v>39729097.943363003</v>
      </c>
      <c r="G26" s="68">
        <v>33109242.633889001</v>
      </c>
      <c r="H26" s="68">
        <v>237797.55811000001</v>
      </c>
      <c r="I26" s="68">
        <v>83964.208308999994</v>
      </c>
      <c r="J26" s="68">
        <f t="shared" si="0"/>
        <v>321761.76641899999</v>
      </c>
      <c r="K26" s="68">
        <f t="shared" si="1"/>
        <v>153833.34980100003</v>
      </c>
      <c r="L26" s="68">
        <v>748807273</v>
      </c>
      <c r="M26" s="68">
        <v>573454828</v>
      </c>
      <c r="N26" s="70">
        <f t="shared" si="2"/>
        <v>175352445</v>
      </c>
      <c r="O26" s="68">
        <v>77551445</v>
      </c>
      <c r="P26" s="68">
        <v>68234995</v>
      </c>
      <c r="Q26" s="70">
        <f t="shared" si="3"/>
        <v>9316450</v>
      </c>
    </row>
    <row r="27" spans="1:17" s="69" customFormat="1" x14ac:dyDescent="0.45">
      <c r="A27" s="67" t="s">
        <v>149</v>
      </c>
      <c r="B27" s="67">
        <v>11142</v>
      </c>
      <c r="C27" s="67" t="s">
        <v>19</v>
      </c>
      <c r="D27" s="68">
        <v>10243672.152466999</v>
      </c>
      <c r="E27" s="68">
        <v>4475977.9224359998</v>
      </c>
      <c r="F27" s="68">
        <v>14719650.074903</v>
      </c>
      <c r="G27" s="68">
        <v>5767694.2300309995</v>
      </c>
      <c r="H27" s="68">
        <v>270453.07257999998</v>
      </c>
      <c r="I27" s="68">
        <v>673474.78870200005</v>
      </c>
      <c r="J27" s="68">
        <f t="shared" si="0"/>
        <v>943927.86128200009</v>
      </c>
      <c r="K27" s="68">
        <f t="shared" si="1"/>
        <v>-403021.71612200007</v>
      </c>
      <c r="L27" s="68">
        <v>44301994</v>
      </c>
      <c r="M27" s="68">
        <v>56923829</v>
      </c>
      <c r="N27" s="70">
        <f t="shared" si="2"/>
        <v>-12621835</v>
      </c>
      <c r="O27" s="68">
        <v>1686431</v>
      </c>
      <c r="P27" s="68">
        <v>7252399</v>
      </c>
      <c r="Q27" s="70">
        <f t="shared" si="3"/>
        <v>-5565968</v>
      </c>
    </row>
    <row r="28" spans="1:17" s="69" customFormat="1" x14ac:dyDescent="0.45">
      <c r="A28" s="67" t="s">
        <v>151</v>
      </c>
      <c r="B28" s="67">
        <v>11145</v>
      </c>
      <c r="C28" s="67" t="s">
        <v>19</v>
      </c>
      <c r="D28" s="68">
        <v>9802869.9022579994</v>
      </c>
      <c r="E28" s="68">
        <v>2104937.9164189999</v>
      </c>
      <c r="F28" s="68">
        <v>11907807.818676999</v>
      </c>
      <c r="G28" s="68">
        <v>7697931.985839</v>
      </c>
      <c r="H28" s="68">
        <v>813800</v>
      </c>
      <c r="I28" s="68">
        <v>0</v>
      </c>
      <c r="J28" s="68">
        <f t="shared" si="0"/>
        <v>813800</v>
      </c>
      <c r="K28" s="68">
        <f t="shared" si="1"/>
        <v>813800</v>
      </c>
      <c r="L28" s="68">
        <v>199046477</v>
      </c>
      <c r="M28" s="68">
        <v>154321795</v>
      </c>
      <c r="N28" s="70">
        <f t="shared" si="2"/>
        <v>44724682</v>
      </c>
      <c r="O28" s="68">
        <v>33962249</v>
      </c>
      <c r="P28" s="68">
        <v>17284412</v>
      </c>
      <c r="Q28" s="70">
        <f t="shared" si="3"/>
        <v>16677837</v>
      </c>
    </row>
    <row r="29" spans="1:17" s="69" customFormat="1" x14ac:dyDescent="0.45">
      <c r="A29" s="67" t="s">
        <v>153</v>
      </c>
      <c r="B29" s="67">
        <v>11148</v>
      </c>
      <c r="C29" s="67" t="s">
        <v>19</v>
      </c>
      <c r="D29" s="68">
        <v>213778.17746899999</v>
      </c>
      <c r="E29" s="68">
        <v>136802.854639</v>
      </c>
      <c r="F29" s="68">
        <v>350581.03210800001</v>
      </c>
      <c r="G29" s="68">
        <v>76975.32282999999</v>
      </c>
      <c r="H29" s="68">
        <v>47974.349847999998</v>
      </c>
      <c r="I29" s="68">
        <v>20746.613555</v>
      </c>
      <c r="J29" s="68">
        <f t="shared" si="0"/>
        <v>68720.963403000002</v>
      </c>
      <c r="K29" s="68">
        <f t="shared" si="1"/>
        <v>27227.736292999998</v>
      </c>
      <c r="L29" s="68">
        <v>627282</v>
      </c>
      <c r="M29" s="68">
        <v>841360</v>
      </c>
      <c r="N29" s="70">
        <f t="shared" si="2"/>
        <v>-214078</v>
      </c>
      <c r="O29" s="68">
        <v>4504</v>
      </c>
      <c r="P29" s="68">
        <v>10873</v>
      </c>
      <c r="Q29" s="70">
        <f t="shared" si="3"/>
        <v>-6369</v>
      </c>
    </row>
    <row r="30" spans="1:17" s="69" customFormat="1" x14ac:dyDescent="0.45">
      <c r="A30" s="67" t="s">
        <v>159</v>
      </c>
      <c r="B30" s="67">
        <v>11158</v>
      </c>
      <c r="C30" s="67" t="s">
        <v>19</v>
      </c>
      <c r="D30" s="68">
        <v>1069413.449609</v>
      </c>
      <c r="E30" s="68">
        <v>407692.87611900002</v>
      </c>
      <c r="F30" s="68">
        <v>1477106.3257280001</v>
      </c>
      <c r="G30" s="68">
        <v>661720.57348999998</v>
      </c>
      <c r="H30" s="68">
        <v>52563.555290999997</v>
      </c>
      <c r="I30" s="68">
        <v>32170.470509999999</v>
      </c>
      <c r="J30" s="68">
        <f t="shared" si="0"/>
        <v>84734.025800999996</v>
      </c>
      <c r="K30" s="68">
        <f t="shared" si="1"/>
        <v>20393.084780999998</v>
      </c>
      <c r="L30" s="68">
        <v>13169713</v>
      </c>
      <c r="M30" s="68">
        <v>7507882</v>
      </c>
      <c r="N30" s="70">
        <f t="shared" si="2"/>
        <v>5661831</v>
      </c>
      <c r="O30" s="68">
        <v>1183530</v>
      </c>
      <c r="P30" s="68">
        <v>1757507</v>
      </c>
      <c r="Q30" s="70">
        <f t="shared" si="3"/>
        <v>-573977</v>
      </c>
    </row>
    <row r="31" spans="1:17" s="69" customFormat="1" x14ac:dyDescent="0.45">
      <c r="A31" s="67" t="s">
        <v>163</v>
      </c>
      <c r="B31" s="67">
        <v>11161</v>
      </c>
      <c r="C31" s="67" t="s">
        <v>19</v>
      </c>
      <c r="D31" s="68">
        <v>2933351.721008</v>
      </c>
      <c r="E31" s="68">
        <v>149892.73463200001</v>
      </c>
      <c r="F31" s="68">
        <v>3083244.4556399998</v>
      </c>
      <c r="G31" s="68">
        <v>2783458.9863760001</v>
      </c>
      <c r="H31" s="68">
        <v>201342.63342</v>
      </c>
      <c r="I31" s="68">
        <v>0</v>
      </c>
      <c r="J31" s="68">
        <f t="shared" si="0"/>
        <v>201342.63342</v>
      </c>
      <c r="K31" s="68">
        <f t="shared" si="1"/>
        <v>201342.63342</v>
      </c>
      <c r="L31" s="68">
        <v>9509595</v>
      </c>
      <c r="M31" s="68">
        <v>7718819</v>
      </c>
      <c r="N31" s="70">
        <f t="shared" si="2"/>
        <v>1790776</v>
      </c>
      <c r="O31" s="68">
        <v>468043</v>
      </c>
      <c r="P31" s="68">
        <v>531752</v>
      </c>
      <c r="Q31" s="70">
        <f t="shared" si="3"/>
        <v>-63709</v>
      </c>
    </row>
    <row r="32" spans="1:17" s="69" customFormat="1" x14ac:dyDescent="0.45">
      <c r="A32" s="67" t="s">
        <v>165</v>
      </c>
      <c r="B32" s="67">
        <v>11168</v>
      </c>
      <c r="C32" s="67" t="s">
        <v>19</v>
      </c>
      <c r="D32" s="68">
        <v>305785.21793899999</v>
      </c>
      <c r="E32" s="68">
        <v>968041.50584700005</v>
      </c>
      <c r="F32" s="68">
        <v>1273826.7237860002</v>
      </c>
      <c r="G32" s="68">
        <v>-662256.28790800006</v>
      </c>
      <c r="H32" s="68">
        <v>0</v>
      </c>
      <c r="I32" s="68">
        <v>0</v>
      </c>
      <c r="J32" s="68">
        <f t="shared" si="0"/>
        <v>0</v>
      </c>
      <c r="K32" s="68">
        <f t="shared" si="1"/>
        <v>0</v>
      </c>
      <c r="L32" s="68">
        <v>2252025</v>
      </c>
      <c r="M32" s="68">
        <v>11263295</v>
      </c>
      <c r="N32" s="70">
        <f t="shared" si="2"/>
        <v>-9011270</v>
      </c>
      <c r="O32" s="68">
        <v>35476</v>
      </c>
      <c r="P32" s="68">
        <v>72541</v>
      </c>
      <c r="Q32" s="70">
        <f t="shared" si="3"/>
        <v>-37065</v>
      </c>
    </row>
    <row r="33" spans="1:17" s="69" customFormat="1" x14ac:dyDescent="0.45">
      <c r="A33" s="67" t="s">
        <v>182</v>
      </c>
      <c r="B33" s="67">
        <v>11198</v>
      </c>
      <c r="C33" s="67" t="s">
        <v>19</v>
      </c>
      <c r="D33" s="68">
        <v>27791.861002000001</v>
      </c>
      <c r="E33" s="68">
        <v>22749.894726999999</v>
      </c>
      <c r="F33" s="68">
        <v>50541.755728999997</v>
      </c>
      <c r="G33" s="68">
        <v>5041.9662750000025</v>
      </c>
      <c r="H33" s="68">
        <v>0</v>
      </c>
      <c r="I33" s="68">
        <v>0</v>
      </c>
      <c r="J33" s="68">
        <f t="shared" si="0"/>
        <v>0</v>
      </c>
      <c r="K33" s="68">
        <f t="shared" si="1"/>
        <v>0</v>
      </c>
      <c r="L33" s="68">
        <v>1</v>
      </c>
      <c r="M33" s="68">
        <v>3</v>
      </c>
      <c r="N33" s="70">
        <f t="shared" si="2"/>
        <v>-2</v>
      </c>
      <c r="O33" s="68">
        <v>0</v>
      </c>
      <c r="P33" s="68">
        <v>0</v>
      </c>
      <c r="Q33" s="70">
        <f t="shared" si="3"/>
        <v>0</v>
      </c>
    </row>
    <row r="34" spans="1:17" s="69" customFormat="1" x14ac:dyDescent="0.45">
      <c r="A34" s="67" t="s">
        <v>188</v>
      </c>
      <c r="B34" s="67">
        <v>11217</v>
      </c>
      <c r="C34" s="67" t="s">
        <v>19</v>
      </c>
      <c r="D34" s="68">
        <v>1519236.0086310001</v>
      </c>
      <c r="E34" s="68">
        <v>542879.40016099997</v>
      </c>
      <c r="F34" s="68">
        <v>2062115.408792</v>
      </c>
      <c r="G34" s="68">
        <v>976356.60847000009</v>
      </c>
      <c r="H34" s="68">
        <v>12066.995080999999</v>
      </c>
      <c r="I34" s="68">
        <v>0</v>
      </c>
      <c r="J34" s="68">
        <f t="shared" si="0"/>
        <v>12066.995080999999</v>
      </c>
      <c r="K34" s="68">
        <f t="shared" si="1"/>
        <v>12066.995080999999</v>
      </c>
      <c r="L34" s="68">
        <v>34756945</v>
      </c>
      <c r="M34" s="68">
        <v>32619931</v>
      </c>
      <c r="N34" s="70">
        <f t="shared" si="2"/>
        <v>2137014</v>
      </c>
      <c r="O34" s="68">
        <v>3246850</v>
      </c>
      <c r="P34" s="68">
        <v>3521841</v>
      </c>
      <c r="Q34" s="70">
        <f t="shared" si="3"/>
        <v>-274991</v>
      </c>
    </row>
    <row r="35" spans="1:17" s="69" customFormat="1" x14ac:dyDescent="0.45">
      <c r="A35" s="67" t="s">
        <v>198</v>
      </c>
      <c r="B35" s="67">
        <v>11256</v>
      </c>
      <c r="C35" s="67" t="s">
        <v>19</v>
      </c>
      <c r="D35" s="68">
        <v>7822.0277370000003</v>
      </c>
      <c r="E35" s="68">
        <v>5189.7344359999997</v>
      </c>
      <c r="F35" s="68">
        <v>13011.762172999999</v>
      </c>
      <c r="G35" s="68">
        <v>2632.2933010000006</v>
      </c>
      <c r="H35" s="68">
        <v>0</v>
      </c>
      <c r="I35" s="68">
        <v>0</v>
      </c>
      <c r="J35" s="68">
        <f t="shared" si="0"/>
        <v>0</v>
      </c>
      <c r="K35" s="68">
        <f t="shared" si="1"/>
        <v>0</v>
      </c>
      <c r="L35" s="68">
        <v>37729</v>
      </c>
      <c r="M35" s="68">
        <v>6197</v>
      </c>
      <c r="N35" s="70">
        <f t="shared" si="2"/>
        <v>31532</v>
      </c>
      <c r="O35" s="68">
        <v>8998</v>
      </c>
      <c r="P35" s="68">
        <v>0</v>
      </c>
      <c r="Q35" s="70">
        <f t="shared" si="3"/>
        <v>8998</v>
      </c>
    </row>
    <row r="36" spans="1:17" s="69" customFormat="1" x14ac:dyDescent="0.45">
      <c r="A36" s="67" t="s">
        <v>207</v>
      </c>
      <c r="B36" s="67">
        <v>11277</v>
      </c>
      <c r="C36" s="67" t="s">
        <v>19</v>
      </c>
      <c r="D36" s="68">
        <v>8609080.2513490003</v>
      </c>
      <c r="E36" s="68">
        <v>426384.945633</v>
      </c>
      <c r="F36" s="68">
        <v>9035465.196982</v>
      </c>
      <c r="G36" s="68">
        <v>8182695.3057160005</v>
      </c>
      <c r="H36" s="68">
        <v>0</v>
      </c>
      <c r="I36" s="68">
        <v>0</v>
      </c>
      <c r="J36" s="68">
        <f t="shared" ref="J36:J67" si="4">H36+I36</f>
        <v>0</v>
      </c>
      <c r="K36" s="68">
        <f t="shared" ref="K36:K68" si="5">H36-I36</f>
        <v>0</v>
      </c>
      <c r="L36" s="68">
        <v>268451078</v>
      </c>
      <c r="M36" s="68">
        <v>105804415</v>
      </c>
      <c r="N36" s="70">
        <f t="shared" si="2"/>
        <v>162646663</v>
      </c>
      <c r="O36" s="68">
        <v>85434901</v>
      </c>
      <c r="P36" s="68">
        <v>84093054</v>
      </c>
      <c r="Q36" s="70">
        <f t="shared" si="3"/>
        <v>1341847</v>
      </c>
    </row>
    <row r="37" spans="1:17" s="69" customFormat="1" x14ac:dyDescent="0.45">
      <c r="A37" s="67" t="s">
        <v>217</v>
      </c>
      <c r="B37" s="67">
        <v>11290</v>
      </c>
      <c r="C37" s="67" t="s">
        <v>19</v>
      </c>
      <c r="D37" s="68">
        <v>10794.478709999999</v>
      </c>
      <c r="E37" s="68">
        <v>8744.3402530000003</v>
      </c>
      <c r="F37" s="68">
        <v>19538.818962999998</v>
      </c>
      <c r="G37" s="68">
        <v>2050.1384569999991</v>
      </c>
      <c r="H37" s="68">
        <v>930.48839999999996</v>
      </c>
      <c r="I37" s="68">
        <v>717.64</v>
      </c>
      <c r="J37" s="68">
        <f t="shared" si="4"/>
        <v>1648.1284000000001</v>
      </c>
      <c r="K37" s="68">
        <f t="shared" si="5"/>
        <v>212.84839999999997</v>
      </c>
      <c r="L37" s="68">
        <v>92</v>
      </c>
      <c r="M37" s="68">
        <v>0</v>
      </c>
      <c r="N37" s="70">
        <f t="shared" si="2"/>
        <v>92</v>
      </c>
      <c r="O37" s="68">
        <v>0</v>
      </c>
      <c r="P37" s="68">
        <v>0</v>
      </c>
      <c r="Q37" s="70">
        <f t="shared" si="3"/>
        <v>0</v>
      </c>
    </row>
    <row r="38" spans="1:17" s="69" customFormat="1" x14ac:dyDescent="0.45">
      <c r="A38" s="67" t="s">
        <v>225</v>
      </c>
      <c r="B38" s="67">
        <v>11302</v>
      </c>
      <c r="C38" s="67" t="s">
        <v>19</v>
      </c>
      <c r="D38" s="68">
        <v>1638324.3247479999</v>
      </c>
      <c r="E38" s="68">
        <v>1465125.2686759999</v>
      </c>
      <c r="F38" s="68">
        <v>3103449.5934239998</v>
      </c>
      <c r="G38" s="68">
        <v>173199.05607199995</v>
      </c>
      <c r="H38" s="68">
        <v>150924.73741</v>
      </c>
      <c r="I38" s="68">
        <v>68574.809225999998</v>
      </c>
      <c r="J38" s="68">
        <f t="shared" si="4"/>
        <v>219499.54663599998</v>
      </c>
      <c r="K38" s="68">
        <f t="shared" si="5"/>
        <v>82349.928184000004</v>
      </c>
      <c r="L38" s="68">
        <v>27948160</v>
      </c>
      <c r="M38" s="68">
        <v>23643525</v>
      </c>
      <c r="N38" s="70">
        <f t="shared" si="2"/>
        <v>4304635</v>
      </c>
      <c r="O38" s="68">
        <v>4124260</v>
      </c>
      <c r="P38" s="68">
        <v>2170963</v>
      </c>
      <c r="Q38" s="70">
        <f t="shared" si="3"/>
        <v>1953297</v>
      </c>
    </row>
    <row r="39" spans="1:17" s="69" customFormat="1" x14ac:dyDescent="0.45">
      <c r="A39" s="67" t="s">
        <v>243</v>
      </c>
      <c r="B39" s="67">
        <v>11310</v>
      </c>
      <c r="C39" s="67" t="s">
        <v>19</v>
      </c>
      <c r="D39" s="68">
        <v>24118529.611839999</v>
      </c>
      <c r="E39" s="68">
        <v>7434525.6023690002</v>
      </c>
      <c r="F39" s="68">
        <v>31553055.214208998</v>
      </c>
      <c r="G39" s="68">
        <v>16684004.009470999</v>
      </c>
      <c r="H39" s="68">
        <v>568423.50371900003</v>
      </c>
      <c r="I39" s="68">
        <v>528641.61465799995</v>
      </c>
      <c r="J39" s="68">
        <f t="shared" si="4"/>
        <v>1097065.1183770001</v>
      </c>
      <c r="K39" s="68">
        <f t="shared" si="5"/>
        <v>39781.889061000082</v>
      </c>
      <c r="L39" s="68">
        <v>347988012</v>
      </c>
      <c r="M39" s="68">
        <v>232805766</v>
      </c>
      <c r="N39" s="70">
        <f t="shared" si="2"/>
        <v>115182246</v>
      </c>
      <c r="O39" s="68">
        <v>41536685</v>
      </c>
      <c r="P39" s="68">
        <v>33666753</v>
      </c>
      <c r="Q39" s="70">
        <f t="shared" si="3"/>
        <v>7869932</v>
      </c>
    </row>
    <row r="40" spans="1:17" s="69" customFormat="1" x14ac:dyDescent="0.45">
      <c r="A40" s="67" t="s">
        <v>253</v>
      </c>
      <c r="B40" s="67">
        <v>11338</v>
      </c>
      <c r="C40" s="67" t="s">
        <v>19</v>
      </c>
      <c r="D40" s="68">
        <v>2298182.3657109998</v>
      </c>
      <c r="E40" s="68">
        <v>1504851.368641</v>
      </c>
      <c r="F40" s="68">
        <v>3803033.7343520001</v>
      </c>
      <c r="G40" s="68">
        <v>793330.99706999981</v>
      </c>
      <c r="H40" s="68">
        <v>48745.340764</v>
      </c>
      <c r="I40" s="68">
        <v>512801.17758900003</v>
      </c>
      <c r="J40" s="68">
        <f t="shared" si="4"/>
        <v>561546.51835300005</v>
      </c>
      <c r="K40" s="68">
        <f t="shared" si="5"/>
        <v>-464055.83682500001</v>
      </c>
      <c r="L40" s="68">
        <v>27272844</v>
      </c>
      <c r="M40" s="68">
        <v>19858781</v>
      </c>
      <c r="N40" s="70">
        <f t="shared" si="2"/>
        <v>7414063</v>
      </c>
      <c r="O40" s="68">
        <v>3888706</v>
      </c>
      <c r="P40" s="68">
        <v>1960185</v>
      </c>
      <c r="Q40" s="70">
        <f t="shared" si="3"/>
        <v>1928521</v>
      </c>
    </row>
    <row r="41" spans="1:17" s="69" customFormat="1" x14ac:dyDescent="0.45">
      <c r="A41" s="67" t="s">
        <v>255</v>
      </c>
      <c r="B41" s="67">
        <v>11343</v>
      </c>
      <c r="C41" s="67" t="s">
        <v>19</v>
      </c>
      <c r="D41" s="68">
        <v>10941408.551749</v>
      </c>
      <c r="E41" s="68">
        <v>793217.428311</v>
      </c>
      <c r="F41" s="68">
        <v>11734625.98006</v>
      </c>
      <c r="G41" s="68">
        <v>10148191.123438001</v>
      </c>
      <c r="H41" s="68">
        <v>241672.01836799999</v>
      </c>
      <c r="I41" s="68">
        <v>8864.6175089999997</v>
      </c>
      <c r="J41" s="68">
        <f t="shared" si="4"/>
        <v>250536.63587699999</v>
      </c>
      <c r="K41" s="68">
        <f t="shared" si="5"/>
        <v>232807.40085899999</v>
      </c>
      <c r="L41" s="68">
        <v>113214164</v>
      </c>
      <c r="M41" s="68">
        <v>47334400</v>
      </c>
      <c r="N41" s="70">
        <f t="shared" si="2"/>
        <v>65879764</v>
      </c>
      <c r="O41" s="68">
        <v>16512086</v>
      </c>
      <c r="P41" s="68">
        <v>9005167</v>
      </c>
      <c r="Q41" s="70">
        <f t="shared" si="3"/>
        <v>7506919</v>
      </c>
    </row>
    <row r="42" spans="1:17" s="69" customFormat="1" x14ac:dyDescent="0.45">
      <c r="A42" s="67" t="s">
        <v>273</v>
      </c>
      <c r="B42" s="67">
        <v>11379</v>
      </c>
      <c r="C42" s="67" t="s">
        <v>19</v>
      </c>
      <c r="D42" s="68">
        <v>0</v>
      </c>
      <c r="E42" s="68">
        <v>84268.250300999993</v>
      </c>
      <c r="F42" s="68">
        <v>84268.250300999993</v>
      </c>
      <c r="G42" s="68">
        <v>-84268.250300999993</v>
      </c>
      <c r="H42" s="68">
        <v>0</v>
      </c>
      <c r="I42" s="68">
        <v>0</v>
      </c>
      <c r="J42" s="68">
        <f t="shared" si="4"/>
        <v>0</v>
      </c>
      <c r="K42" s="68">
        <f t="shared" si="5"/>
        <v>0</v>
      </c>
      <c r="L42" s="68">
        <v>0</v>
      </c>
      <c r="M42" s="68">
        <v>2664216</v>
      </c>
      <c r="N42" s="70">
        <f t="shared" si="2"/>
        <v>-2664216</v>
      </c>
      <c r="O42" s="68">
        <v>0</v>
      </c>
      <c r="P42" s="68">
        <v>103331</v>
      </c>
      <c r="Q42" s="70">
        <f t="shared" si="3"/>
        <v>-103331</v>
      </c>
    </row>
    <row r="43" spans="1:17" s="69" customFormat="1" x14ac:dyDescent="0.45">
      <c r="A43" s="67" t="s">
        <v>275</v>
      </c>
      <c r="B43" s="67">
        <v>11385</v>
      </c>
      <c r="C43" s="67" t="s">
        <v>19</v>
      </c>
      <c r="D43" s="68">
        <v>9476679.7652560007</v>
      </c>
      <c r="E43" s="68">
        <v>2883328.5673929998</v>
      </c>
      <c r="F43" s="68">
        <v>12360008.332649</v>
      </c>
      <c r="G43" s="68">
        <v>6593351.1978630014</v>
      </c>
      <c r="H43" s="68">
        <v>170640.34779900001</v>
      </c>
      <c r="I43" s="68">
        <v>481157.82869900001</v>
      </c>
      <c r="J43" s="68">
        <f t="shared" si="4"/>
        <v>651798.17649800004</v>
      </c>
      <c r="K43" s="68">
        <f t="shared" si="5"/>
        <v>-310517.48089999997</v>
      </c>
      <c r="L43" s="68">
        <v>98526716</v>
      </c>
      <c r="M43" s="68">
        <v>115320665</v>
      </c>
      <c r="N43" s="70">
        <f t="shared" si="2"/>
        <v>-16793949</v>
      </c>
      <c r="O43" s="68">
        <v>733639</v>
      </c>
      <c r="P43" s="68">
        <v>10298286</v>
      </c>
      <c r="Q43" s="70">
        <f t="shared" si="3"/>
        <v>-9564647</v>
      </c>
    </row>
    <row r="44" spans="1:17" s="69" customFormat="1" x14ac:dyDescent="0.45">
      <c r="A44" s="67" t="s">
        <v>283</v>
      </c>
      <c r="B44" s="67">
        <v>11383</v>
      </c>
      <c r="C44" s="67" t="s">
        <v>19</v>
      </c>
      <c r="D44" s="68">
        <v>2709021.6398009998</v>
      </c>
      <c r="E44" s="68">
        <v>2087356.5683569999</v>
      </c>
      <c r="F44" s="68">
        <v>4796378.2081579994</v>
      </c>
      <c r="G44" s="68">
        <v>621665.07144399988</v>
      </c>
      <c r="H44" s="68">
        <v>151726.21025500001</v>
      </c>
      <c r="I44" s="68">
        <v>305368.22404900001</v>
      </c>
      <c r="J44" s="68">
        <f t="shared" si="4"/>
        <v>457094.43430399999</v>
      </c>
      <c r="K44" s="68">
        <f t="shared" si="5"/>
        <v>-153642.013794</v>
      </c>
      <c r="L44" s="68">
        <v>115099</v>
      </c>
      <c r="M44" s="68">
        <v>9264877</v>
      </c>
      <c r="N44" s="70">
        <f t="shared" si="2"/>
        <v>-9149778</v>
      </c>
      <c r="O44" s="68">
        <v>1034</v>
      </c>
      <c r="P44" s="68">
        <v>1037823</v>
      </c>
      <c r="Q44" s="70">
        <f t="shared" si="3"/>
        <v>-1036789</v>
      </c>
    </row>
    <row r="45" spans="1:17" s="69" customFormat="1" x14ac:dyDescent="0.45">
      <c r="A45" s="67" t="s">
        <v>285</v>
      </c>
      <c r="B45" s="67">
        <v>11380</v>
      </c>
      <c r="C45" s="67" t="s">
        <v>19</v>
      </c>
      <c r="D45" s="68">
        <v>38231.805852999998</v>
      </c>
      <c r="E45" s="68">
        <v>56552.905803000001</v>
      </c>
      <c r="F45" s="68">
        <v>94784.711655999999</v>
      </c>
      <c r="G45" s="68">
        <v>-18321.099950000003</v>
      </c>
      <c r="H45" s="68">
        <v>0</v>
      </c>
      <c r="I45" s="68">
        <v>523.17714999999998</v>
      </c>
      <c r="J45" s="68">
        <f t="shared" si="4"/>
        <v>523.17714999999998</v>
      </c>
      <c r="K45" s="68">
        <f t="shared" si="5"/>
        <v>-523.17714999999998</v>
      </c>
      <c r="L45" s="68">
        <v>32327</v>
      </c>
      <c r="M45" s="68">
        <v>63352</v>
      </c>
      <c r="N45" s="70">
        <f t="shared" si="2"/>
        <v>-31025</v>
      </c>
      <c r="O45" s="68">
        <v>2000</v>
      </c>
      <c r="P45" s="68">
        <v>0</v>
      </c>
      <c r="Q45" s="70">
        <f t="shared" si="3"/>
        <v>2000</v>
      </c>
    </row>
    <row r="46" spans="1:17" s="69" customFormat="1" x14ac:dyDescent="0.45">
      <c r="A46" s="67" t="s">
        <v>287</v>
      </c>
      <c r="B46" s="67">
        <v>11391</v>
      </c>
      <c r="C46" s="67" t="s">
        <v>19</v>
      </c>
      <c r="D46" s="68">
        <v>47947.75662</v>
      </c>
      <c r="E46" s="68">
        <v>52957.842608999999</v>
      </c>
      <c r="F46" s="68">
        <v>100905.599229</v>
      </c>
      <c r="G46" s="68">
        <v>-5010.0859889999992</v>
      </c>
      <c r="H46" s="68">
        <v>0</v>
      </c>
      <c r="I46" s="68">
        <v>0</v>
      </c>
      <c r="J46" s="68">
        <f t="shared" si="4"/>
        <v>0</v>
      </c>
      <c r="K46" s="68">
        <f t="shared" si="5"/>
        <v>0</v>
      </c>
      <c r="L46" s="68">
        <v>237473</v>
      </c>
      <c r="M46" s="68">
        <v>410299</v>
      </c>
      <c r="N46" s="70">
        <f t="shared" si="2"/>
        <v>-172826</v>
      </c>
      <c r="O46" s="68">
        <v>24063</v>
      </c>
      <c r="P46" s="68">
        <v>27107</v>
      </c>
      <c r="Q46" s="70">
        <f t="shared" si="3"/>
        <v>-3044</v>
      </c>
    </row>
    <row r="47" spans="1:17" s="69" customFormat="1" x14ac:dyDescent="0.45">
      <c r="A47" s="67" t="s">
        <v>291</v>
      </c>
      <c r="B47" s="67">
        <v>11394</v>
      </c>
      <c r="C47" s="67" t="s">
        <v>19</v>
      </c>
      <c r="D47" s="68">
        <v>741860.96688399999</v>
      </c>
      <c r="E47" s="68">
        <v>78568.503435999999</v>
      </c>
      <c r="F47" s="68">
        <v>820429.47031999996</v>
      </c>
      <c r="G47" s="68">
        <v>663292.46344800002</v>
      </c>
      <c r="H47" s="68">
        <v>12754.122557000001</v>
      </c>
      <c r="I47" s="68">
        <v>0</v>
      </c>
      <c r="J47" s="68">
        <f t="shared" si="4"/>
        <v>12754.122557000001</v>
      </c>
      <c r="K47" s="68">
        <f t="shared" si="5"/>
        <v>12754.122557000001</v>
      </c>
      <c r="L47" s="68">
        <v>16695498</v>
      </c>
      <c r="M47" s="68">
        <v>12871125</v>
      </c>
      <c r="N47" s="70">
        <f t="shared" si="2"/>
        <v>3824373</v>
      </c>
      <c r="O47" s="68">
        <v>3338416</v>
      </c>
      <c r="P47" s="68">
        <v>2316565</v>
      </c>
      <c r="Q47" s="70">
        <f t="shared" si="3"/>
        <v>1021851</v>
      </c>
    </row>
    <row r="48" spans="1:17" s="69" customFormat="1" x14ac:dyDescent="0.45">
      <c r="A48" s="67" t="s">
        <v>293</v>
      </c>
      <c r="B48" s="67">
        <v>11405</v>
      </c>
      <c r="C48" s="67" t="s">
        <v>19</v>
      </c>
      <c r="D48" s="68">
        <v>3712620.3677349999</v>
      </c>
      <c r="E48" s="68">
        <v>2468638.4357500002</v>
      </c>
      <c r="F48" s="68">
        <v>6181258.8034850005</v>
      </c>
      <c r="G48" s="68">
        <v>1243981.9319849997</v>
      </c>
      <c r="H48" s="68">
        <v>99647.029681</v>
      </c>
      <c r="I48" s="68">
        <v>54714.494827000002</v>
      </c>
      <c r="J48" s="68">
        <f t="shared" si="4"/>
        <v>154361.524508</v>
      </c>
      <c r="K48" s="68">
        <f t="shared" si="5"/>
        <v>44932.534853999998</v>
      </c>
      <c r="L48" s="68">
        <v>165202752</v>
      </c>
      <c r="M48" s="68">
        <v>94316589</v>
      </c>
      <c r="N48" s="70">
        <f t="shared" si="2"/>
        <v>70886163</v>
      </c>
      <c r="O48" s="68">
        <v>34196265</v>
      </c>
      <c r="P48" s="68">
        <v>12660066</v>
      </c>
      <c r="Q48" s="70">
        <f t="shared" si="3"/>
        <v>21536199</v>
      </c>
    </row>
    <row r="49" spans="1:17" s="69" customFormat="1" x14ac:dyDescent="0.45">
      <c r="A49" s="67" t="s">
        <v>298</v>
      </c>
      <c r="B49" s="67">
        <v>11411</v>
      </c>
      <c r="C49" s="67" t="s">
        <v>19</v>
      </c>
      <c r="D49" s="68">
        <v>405950.94935399998</v>
      </c>
      <c r="E49" s="68">
        <v>520088.79878800001</v>
      </c>
      <c r="F49" s="68">
        <v>926039.74814200005</v>
      </c>
      <c r="G49" s="68">
        <v>-114137.84943400003</v>
      </c>
      <c r="H49" s="68">
        <v>0</v>
      </c>
      <c r="I49" s="68">
        <v>38170.665564000003</v>
      </c>
      <c r="J49" s="68">
        <f t="shared" si="4"/>
        <v>38170.665564000003</v>
      </c>
      <c r="K49" s="68">
        <f t="shared" si="5"/>
        <v>-38170.665564000003</v>
      </c>
      <c r="L49" s="68">
        <v>361019</v>
      </c>
      <c r="M49" s="68">
        <v>863449</v>
      </c>
      <c r="N49" s="70">
        <f t="shared" si="2"/>
        <v>-502430</v>
      </c>
      <c r="O49" s="68">
        <v>4025</v>
      </c>
      <c r="P49" s="68">
        <v>84175</v>
      </c>
      <c r="Q49" s="70">
        <f t="shared" si="3"/>
        <v>-80150</v>
      </c>
    </row>
    <row r="50" spans="1:17" s="69" customFormat="1" x14ac:dyDescent="0.45">
      <c r="A50" s="67" t="s">
        <v>301</v>
      </c>
      <c r="B50" s="67">
        <v>11420</v>
      </c>
      <c r="C50" s="67" t="s">
        <v>19</v>
      </c>
      <c r="D50" s="68">
        <v>40363.632587</v>
      </c>
      <c r="E50" s="68">
        <v>63334.274601999998</v>
      </c>
      <c r="F50" s="68">
        <v>103697.90718899999</v>
      </c>
      <c r="G50" s="68">
        <v>-22970.642014999998</v>
      </c>
      <c r="H50" s="68">
        <v>0</v>
      </c>
      <c r="I50" s="68">
        <v>1607.86302</v>
      </c>
      <c r="J50" s="68">
        <f t="shared" si="4"/>
        <v>1607.86302</v>
      </c>
      <c r="K50" s="68">
        <f t="shared" si="5"/>
        <v>-1607.86302</v>
      </c>
      <c r="L50" s="68">
        <v>39469</v>
      </c>
      <c r="M50" s="68">
        <v>165499</v>
      </c>
      <c r="N50" s="70">
        <f t="shared" si="2"/>
        <v>-126030</v>
      </c>
      <c r="O50" s="68">
        <v>1531</v>
      </c>
      <c r="P50" s="68">
        <v>8513</v>
      </c>
      <c r="Q50" s="70">
        <f t="shared" si="3"/>
        <v>-6982</v>
      </c>
    </row>
    <row r="51" spans="1:17" s="69" customFormat="1" x14ac:dyDescent="0.45">
      <c r="A51" s="67" t="s">
        <v>305</v>
      </c>
      <c r="B51" s="67">
        <v>11421</v>
      </c>
      <c r="C51" s="67" t="s">
        <v>19</v>
      </c>
      <c r="D51" s="68">
        <v>588929.52296800003</v>
      </c>
      <c r="E51" s="68">
        <v>438846.44728700002</v>
      </c>
      <c r="F51" s="68">
        <v>1027775.9702550001</v>
      </c>
      <c r="G51" s="68">
        <v>150083.07568100002</v>
      </c>
      <c r="H51" s="68">
        <v>75274.782592999996</v>
      </c>
      <c r="I51" s="68">
        <v>62354.976866999998</v>
      </c>
      <c r="J51" s="68">
        <f t="shared" si="4"/>
        <v>137629.75946</v>
      </c>
      <c r="K51" s="68">
        <f t="shared" si="5"/>
        <v>12919.805725999999</v>
      </c>
      <c r="L51" s="68">
        <v>1777720</v>
      </c>
      <c r="M51" s="68">
        <v>1309084</v>
      </c>
      <c r="N51" s="70">
        <f t="shared" si="2"/>
        <v>468636</v>
      </c>
      <c r="O51" s="68">
        <v>629770</v>
      </c>
      <c r="P51" s="68">
        <v>74465</v>
      </c>
      <c r="Q51" s="70">
        <f t="shared" si="3"/>
        <v>555305</v>
      </c>
    </row>
    <row r="52" spans="1:17" s="69" customFormat="1" x14ac:dyDescent="0.45">
      <c r="A52" s="67" t="s">
        <v>309</v>
      </c>
      <c r="B52" s="67">
        <v>11427</v>
      </c>
      <c r="C52" s="67" t="s">
        <v>19</v>
      </c>
      <c r="D52" s="68">
        <v>2094.0191500000001</v>
      </c>
      <c r="E52" s="68">
        <v>1079.9646809999999</v>
      </c>
      <c r="F52" s="68">
        <v>3173.983831</v>
      </c>
      <c r="G52" s="68">
        <v>1014.0544690000002</v>
      </c>
      <c r="H52" s="68">
        <v>0</v>
      </c>
      <c r="I52" s="68">
        <v>0</v>
      </c>
      <c r="J52" s="68">
        <f t="shared" si="4"/>
        <v>0</v>
      </c>
      <c r="K52" s="68">
        <f t="shared" si="5"/>
        <v>0</v>
      </c>
      <c r="L52" s="68">
        <v>51994</v>
      </c>
      <c r="M52" s="68">
        <v>2442</v>
      </c>
      <c r="N52" s="70">
        <f t="shared" si="2"/>
        <v>49552</v>
      </c>
      <c r="O52" s="68">
        <v>41714</v>
      </c>
      <c r="P52" s="68">
        <v>1713</v>
      </c>
      <c r="Q52" s="70">
        <f t="shared" si="3"/>
        <v>40001</v>
      </c>
    </row>
    <row r="53" spans="1:17" s="69" customFormat="1" x14ac:dyDescent="0.45">
      <c r="A53" s="67" t="s">
        <v>313</v>
      </c>
      <c r="B53" s="67">
        <v>11442</v>
      </c>
      <c r="C53" s="67" t="s">
        <v>19</v>
      </c>
      <c r="D53" s="68">
        <v>752043.27499599999</v>
      </c>
      <c r="E53" s="68">
        <v>812009.67269200005</v>
      </c>
      <c r="F53" s="68">
        <v>1564052.947688</v>
      </c>
      <c r="G53" s="68">
        <v>-59966.397696000058</v>
      </c>
      <c r="H53" s="68">
        <v>48254.784522000002</v>
      </c>
      <c r="I53" s="68">
        <v>23438.979496</v>
      </c>
      <c r="J53" s="68">
        <f t="shared" si="4"/>
        <v>71693.764018000002</v>
      </c>
      <c r="K53" s="68">
        <f t="shared" si="5"/>
        <v>24815.805026000002</v>
      </c>
      <c r="L53" s="68">
        <v>1133298</v>
      </c>
      <c r="M53" s="68">
        <v>1668666</v>
      </c>
      <c r="N53" s="70">
        <f t="shared" si="2"/>
        <v>-535368</v>
      </c>
      <c r="O53" s="68">
        <v>7793</v>
      </c>
      <c r="P53" s="68">
        <v>35599</v>
      </c>
      <c r="Q53" s="70">
        <f t="shared" si="3"/>
        <v>-27806</v>
      </c>
    </row>
    <row r="54" spans="1:17" s="69" customFormat="1" x14ac:dyDescent="0.45">
      <c r="A54" s="67" t="s">
        <v>322</v>
      </c>
      <c r="B54" s="67">
        <v>11449</v>
      </c>
      <c r="C54" s="67" t="s">
        <v>19</v>
      </c>
      <c r="D54" s="68">
        <v>732183.67793699994</v>
      </c>
      <c r="E54" s="68">
        <v>303907.585081</v>
      </c>
      <c r="F54" s="68">
        <v>1036091.2630179999</v>
      </c>
      <c r="G54" s="68">
        <v>428276.09285599994</v>
      </c>
      <c r="H54" s="68">
        <v>0</v>
      </c>
      <c r="I54" s="68">
        <v>0</v>
      </c>
      <c r="J54" s="68">
        <f t="shared" si="4"/>
        <v>0</v>
      </c>
      <c r="K54" s="68">
        <f t="shared" si="5"/>
        <v>0</v>
      </c>
      <c r="L54" s="68">
        <v>4191847</v>
      </c>
      <c r="M54" s="68">
        <v>3979541</v>
      </c>
      <c r="N54" s="70">
        <f t="shared" ref="N54:N117" si="6">L54-M54</f>
        <v>212306</v>
      </c>
      <c r="O54" s="68">
        <v>627508</v>
      </c>
      <c r="P54" s="68">
        <v>504494</v>
      </c>
      <c r="Q54" s="70">
        <f t="shared" ref="Q54:Q117" si="7">O54-P54</f>
        <v>123014</v>
      </c>
    </row>
    <row r="55" spans="1:17" s="69" customFormat="1" x14ac:dyDescent="0.45">
      <c r="A55" s="67" t="s">
        <v>340</v>
      </c>
      <c r="B55" s="67">
        <v>11476</v>
      </c>
      <c r="C55" s="67" t="s">
        <v>19</v>
      </c>
      <c r="D55" s="68">
        <v>103433.67908099999</v>
      </c>
      <c r="E55" s="68">
        <v>48954.732671999998</v>
      </c>
      <c r="F55" s="68">
        <v>152388.41175299999</v>
      </c>
      <c r="G55" s="68">
        <v>54478.946408999996</v>
      </c>
      <c r="H55" s="68">
        <v>13354.49742</v>
      </c>
      <c r="I55" s="68">
        <v>5001.0354699999998</v>
      </c>
      <c r="J55" s="68">
        <f t="shared" si="4"/>
        <v>18355.532889999999</v>
      </c>
      <c r="K55" s="68">
        <f t="shared" si="5"/>
        <v>8353.4619500000008</v>
      </c>
      <c r="L55" s="68">
        <v>78271</v>
      </c>
      <c r="M55" s="68">
        <v>67936</v>
      </c>
      <c r="N55" s="70">
        <f t="shared" si="6"/>
        <v>10335</v>
      </c>
      <c r="O55" s="68">
        <v>4370</v>
      </c>
      <c r="P55" s="68">
        <v>1310</v>
      </c>
      <c r="Q55" s="70">
        <f t="shared" si="7"/>
        <v>3060</v>
      </c>
    </row>
    <row r="56" spans="1:17" s="69" customFormat="1" x14ac:dyDescent="0.45">
      <c r="A56" s="67" t="s">
        <v>346</v>
      </c>
      <c r="B56" s="67">
        <v>11495</v>
      </c>
      <c r="C56" s="67" t="s">
        <v>19</v>
      </c>
      <c r="D56" s="68">
        <v>1683407.656582</v>
      </c>
      <c r="E56" s="68">
        <v>5091294.8320129998</v>
      </c>
      <c r="F56" s="68">
        <v>6774702.4885949995</v>
      </c>
      <c r="G56" s="68">
        <v>-3407887.1754310001</v>
      </c>
      <c r="H56" s="68">
        <v>0</v>
      </c>
      <c r="I56" s="68">
        <v>124795.336033</v>
      </c>
      <c r="J56" s="68">
        <f t="shared" si="4"/>
        <v>124795.336033</v>
      </c>
      <c r="K56" s="68">
        <f t="shared" si="5"/>
        <v>-124795.336033</v>
      </c>
      <c r="L56" s="68">
        <v>15275864</v>
      </c>
      <c r="M56" s="68">
        <v>40412227</v>
      </c>
      <c r="N56" s="70">
        <f t="shared" si="6"/>
        <v>-25136363</v>
      </c>
      <c r="O56" s="68">
        <v>432388</v>
      </c>
      <c r="P56" s="68">
        <v>1096717</v>
      </c>
      <c r="Q56" s="70">
        <f t="shared" si="7"/>
        <v>-664329</v>
      </c>
    </row>
    <row r="57" spans="1:17" s="69" customFormat="1" x14ac:dyDescent="0.45">
      <c r="A57" s="67" t="s">
        <v>351</v>
      </c>
      <c r="B57" s="67">
        <v>11517</v>
      </c>
      <c r="C57" s="67" t="s">
        <v>19</v>
      </c>
      <c r="D57" s="68">
        <v>2743111.851086</v>
      </c>
      <c r="E57" s="68">
        <v>2439310.10017</v>
      </c>
      <c r="F57" s="68">
        <v>5182421.9512559995</v>
      </c>
      <c r="G57" s="68">
        <v>303801.75091599999</v>
      </c>
      <c r="H57" s="68">
        <v>278945</v>
      </c>
      <c r="I57" s="68">
        <v>353969.83130999998</v>
      </c>
      <c r="J57" s="68">
        <f t="shared" si="4"/>
        <v>632914.83131000004</v>
      </c>
      <c r="K57" s="68">
        <f t="shared" si="5"/>
        <v>-75024.83130999998</v>
      </c>
      <c r="L57" s="68">
        <v>97630922</v>
      </c>
      <c r="M57" s="68">
        <v>80057108</v>
      </c>
      <c r="N57" s="70">
        <f t="shared" si="6"/>
        <v>17573814</v>
      </c>
      <c r="O57" s="68">
        <v>20699736</v>
      </c>
      <c r="P57" s="68">
        <v>7957347</v>
      </c>
      <c r="Q57" s="70">
        <f t="shared" si="7"/>
        <v>12742389</v>
      </c>
    </row>
    <row r="58" spans="1:17" s="69" customFormat="1" x14ac:dyDescent="0.45">
      <c r="A58" s="67" t="s">
        <v>357</v>
      </c>
      <c r="B58" s="67">
        <v>11521</v>
      </c>
      <c r="C58" s="67" t="s">
        <v>19</v>
      </c>
      <c r="D58" s="68">
        <v>116060.303218</v>
      </c>
      <c r="E58" s="68">
        <v>80394.578657999999</v>
      </c>
      <c r="F58" s="68">
        <v>196454.881876</v>
      </c>
      <c r="G58" s="68">
        <v>35665.724560000002</v>
      </c>
      <c r="H58" s="68">
        <v>0</v>
      </c>
      <c r="I58" s="68">
        <v>0</v>
      </c>
      <c r="J58" s="68">
        <f t="shared" si="4"/>
        <v>0</v>
      </c>
      <c r="K58" s="68">
        <f t="shared" si="5"/>
        <v>0</v>
      </c>
      <c r="L58" s="68">
        <v>3016838</v>
      </c>
      <c r="M58" s="68">
        <v>2300530</v>
      </c>
      <c r="N58" s="70">
        <f t="shared" si="6"/>
        <v>716308</v>
      </c>
      <c r="O58" s="68">
        <v>247079</v>
      </c>
      <c r="P58" s="68">
        <v>295633</v>
      </c>
      <c r="Q58" s="70">
        <f t="shared" si="7"/>
        <v>-48554</v>
      </c>
    </row>
    <row r="59" spans="1:17" s="69" customFormat="1" x14ac:dyDescent="0.45">
      <c r="A59" s="67" t="s">
        <v>366</v>
      </c>
      <c r="B59" s="67">
        <v>11551</v>
      </c>
      <c r="C59" s="67" t="s">
        <v>19</v>
      </c>
      <c r="D59" s="68">
        <v>2480878.8702440001</v>
      </c>
      <c r="E59" s="68">
        <v>1822293.9547379999</v>
      </c>
      <c r="F59" s="68">
        <v>4303172.8249820005</v>
      </c>
      <c r="G59" s="68">
        <v>658584.91550600016</v>
      </c>
      <c r="H59" s="68">
        <v>541350.02821000002</v>
      </c>
      <c r="I59" s="68">
        <v>233638.19693000001</v>
      </c>
      <c r="J59" s="68">
        <f t="shared" si="4"/>
        <v>774988.22514</v>
      </c>
      <c r="K59" s="68">
        <f t="shared" si="5"/>
        <v>307711.83128000004</v>
      </c>
      <c r="L59" s="68">
        <v>36306506</v>
      </c>
      <c r="M59" s="68">
        <v>41331347</v>
      </c>
      <c r="N59" s="70">
        <f t="shared" si="6"/>
        <v>-5024841</v>
      </c>
      <c r="O59" s="68">
        <v>3159466</v>
      </c>
      <c r="P59" s="68">
        <v>4903279</v>
      </c>
      <c r="Q59" s="70">
        <f t="shared" si="7"/>
        <v>-1743813</v>
      </c>
    </row>
    <row r="60" spans="1:17" s="69" customFormat="1" x14ac:dyDescent="0.45">
      <c r="A60" s="67" t="s">
        <v>368</v>
      </c>
      <c r="B60" s="67">
        <v>11562</v>
      </c>
      <c r="C60" s="67" t="s">
        <v>19</v>
      </c>
      <c r="D60" s="68">
        <v>472127.79174100002</v>
      </c>
      <c r="E60" s="68">
        <v>102400.999272</v>
      </c>
      <c r="F60" s="68">
        <v>574528.79101300007</v>
      </c>
      <c r="G60" s="68">
        <v>369726.79246900004</v>
      </c>
      <c r="H60" s="68">
        <v>84055.027040000001</v>
      </c>
      <c r="I60" s="68">
        <v>49381.192089999997</v>
      </c>
      <c r="J60" s="68">
        <f t="shared" si="4"/>
        <v>133436.21912999998</v>
      </c>
      <c r="K60" s="68">
        <f t="shared" si="5"/>
        <v>34673.834950000004</v>
      </c>
      <c r="L60" s="68">
        <v>10765683</v>
      </c>
      <c r="M60" s="68">
        <v>8012867</v>
      </c>
      <c r="N60" s="70">
        <f t="shared" si="6"/>
        <v>2752816</v>
      </c>
      <c r="O60" s="68">
        <v>1167133</v>
      </c>
      <c r="P60" s="68">
        <v>1093650</v>
      </c>
      <c r="Q60" s="70">
        <f t="shared" si="7"/>
        <v>73483</v>
      </c>
    </row>
    <row r="61" spans="1:17" s="69" customFormat="1" x14ac:dyDescent="0.45">
      <c r="A61" s="67" t="s">
        <v>386</v>
      </c>
      <c r="B61" s="67">
        <v>11621</v>
      </c>
      <c r="C61" s="67" t="s">
        <v>19</v>
      </c>
      <c r="D61" s="68">
        <v>574026.08718000003</v>
      </c>
      <c r="E61" s="68">
        <v>777977.68562400003</v>
      </c>
      <c r="F61" s="68">
        <v>1352003.7728039999</v>
      </c>
      <c r="G61" s="68">
        <v>-203951.598444</v>
      </c>
      <c r="H61" s="68">
        <v>0</v>
      </c>
      <c r="I61" s="68">
        <v>1956.5855200000001</v>
      </c>
      <c r="J61" s="68">
        <f t="shared" si="4"/>
        <v>1956.5855200000001</v>
      </c>
      <c r="K61" s="68">
        <f t="shared" si="5"/>
        <v>-1956.5855200000001</v>
      </c>
      <c r="L61" s="68">
        <v>113545</v>
      </c>
      <c r="M61" s="68">
        <v>1376130</v>
      </c>
      <c r="N61" s="70">
        <f t="shared" si="6"/>
        <v>-1262585</v>
      </c>
      <c r="O61" s="68">
        <v>2205</v>
      </c>
      <c r="P61" s="68">
        <v>5850</v>
      </c>
      <c r="Q61" s="70">
        <f t="shared" si="7"/>
        <v>-3645</v>
      </c>
    </row>
    <row r="62" spans="1:17" s="69" customFormat="1" x14ac:dyDescent="0.45">
      <c r="A62" s="67" t="s">
        <v>396</v>
      </c>
      <c r="B62" s="67">
        <v>11661</v>
      </c>
      <c r="C62" s="67" t="s">
        <v>19</v>
      </c>
      <c r="D62" s="68">
        <v>337541.48142999999</v>
      </c>
      <c r="E62" s="68">
        <v>401575.13490300003</v>
      </c>
      <c r="F62" s="68">
        <v>739116.61633300001</v>
      </c>
      <c r="G62" s="68">
        <v>-64033.653473000042</v>
      </c>
      <c r="H62" s="68">
        <v>12016.922586999999</v>
      </c>
      <c r="I62" s="68">
        <v>17528.156036</v>
      </c>
      <c r="J62" s="68">
        <f t="shared" si="4"/>
        <v>29545.078623000001</v>
      </c>
      <c r="K62" s="68">
        <f t="shared" si="5"/>
        <v>-5511.2334490000012</v>
      </c>
      <c r="L62" s="68">
        <v>293778</v>
      </c>
      <c r="M62" s="68">
        <v>696755</v>
      </c>
      <c r="N62" s="70">
        <f t="shared" si="6"/>
        <v>-402977</v>
      </c>
      <c r="O62" s="68">
        <v>79307</v>
      </c>
      <c r="P62" s="68">
        <v>18527</v>
      </c>
      <c r="Q62" s="70">
        <f t="shared" si="7"/>
        <v>60780</v>
      </c>
    </row>
    <row r="63" spans="1:17" s="69" customFormat="1" x14ac:dyDescent="0.45">
      <c r="A63" s="67" t="s">
        <v>404</v>
      </c>
      <c r="B63" s="67">
        <v>11665</v>
      </c>
      <c r="C63" s="67" t="s">
        <v>19</v>
      </c>
      <c r="D63" s="68">
        <v>451352.10432699998</v>
      </c>
      <c r="E63" s="68">
        <v>241891.647857</v>
      </c>
      <c r="F63" s="68">
        <v>693243.75218399998</v>
      </c>
      <c r="G63" s="68">
        <v>209460.45646999998</v>
      </c>
      <c r="H63" s="68">
        <v>62359.837610000002</v>
      </c>
      <c r="I63" s="68">
        <v>56657.300479999998</v>
      </c>
      <c r="J63" s="68">
        <f t="shared" si="4"/>
        <v>119017.13808999999</v>
      </c>
      <c r="K63" s="68">
        <f t="shared" si="5"/>
        <v>5702.5371300000043</v>
      </c>
      <c r="L63" s="68">
        <v>2964733</v>
      </c>
      <c r="M63" s="68">
        <v>1610516</v>
      </c>
      <c r="N63" s="70">
        <f t="shared" si="6"/>
        <v>1354217</v>
      </c>
      <c r="O63" s="68">
        <v>141652</v>
      </c>
      <c r="P63" s="68">
        <v>458401</v>
      </c>
      <c r="Q63" s="70">
        <f t="shared" si="7"/>
        <v>-316749</v>
      </c>
    </row>
    <row r="64" spans="1:17" s="69" customFormat="1" x14ac:dyDescent="0.45">
      <c r="A64" s="67" t="s">
        <v>437</v>
      </c>
      <c r="B64" s="67">
        <v>11701</v>
      </c>
      <c r="C64" s="67" t="s">
        <v>19</v>
      </c>
      <c r="D64" s="68">
        <v>183446.95303</v>
      </c>
      <c r="E64" s="68">
        <v>141929.28622000001</v>
      </c>
      <c r="F64" s="68">
        <v>325376.23924999998</v>
      </c>
      <c r="G64" s="68">
        <v>41517.666809999995</v>
      </c>
      <c r="H64" s="68">
        <v>13949.70854</v>
      </c>
      <c r="I64" s="68">
        <v>32907.062075000002</v>
      </c>
      <c r="J64" s="68">
        <f t="shared" si="4"/>
        <v>46856.770615000001</v>
      </c>
      <c r="K64" s="68">
        <f t="shared" si="5"/>
        <v>-18957.353535000002</v>
      </c>
      <c r="L64" s="68">
        <v>1653951</v>
      </c>
      <c r="M64" s="68">
        <v>1435254</v>
      </c>
      <c r="N64" s="70">
        <f t="shared" si="6"/>
        <v>218697</v>
      </c>
      <c r="O64" s="68">
        <v>165394</v>
      </c>
      <c r="P64" s="68">
        <v>116499</v>
      </c>
      <c r="Q64" s="70">
        <f t="shared" si="7"/>
        <v>48895</v>
      </c>
    </row>
    <row r="65" spans="1:17" s="69" customFormat="1" x14ac:dyDescent="0.45">
      <c r="A65" s="67" t="s">
        <v>443</v>
      </c>
      <c r="B65" s="67">
        <v>11738</v>
      </c>
      <c r="C65" s="67" t="s">
        <v>19</v>
      </c>
      <c r="D65" s="68">
        <v>458352.83238899999</v>
      </c>
      <c r="E65" s="68">
        <v>191499.87155499999</v>
      </c>
      <c r="F65" s="68">
        <v>649852.70394399995</v>
      </c>
      <c r="G65" s="68">
        <v>266852.96083400003</v>
      </c>
      <c r="H65" s="68">
        <v>4252</v>
      </c>
      <c r="I65" s="68">
        <v>2070.8000000000002</v>
      </c>
      <c r="J65" s="68">
        <f t="shared" si="4"/>
        <v>6322.8</v>
      </c>
      <c r="K65" s="68">
        <f t="shared" si="5"/>
        <v>2181.1999999999998</v>
      </c>
      <c r="L65" s="68">
        <v>6930674</v>
      </c>
      <c r="M65" s="68">
        <v>5963558</v>
      </c>
      <c r="N65" s="70">
        <f t="shared" si="6"/>
        <v>967116</v>
      </c>
      <c r="O65" s="68">
        <v>836190</v>
      </c>
      <c r="P65" s="68">
        <v>1000282</v>
      </c>
      <c r="Q65" s="70">
        <f t="shared" si="7"/>
        <v>-164092</v>
      </c>
    </row>
    <row r="66" spans="1:17" s="69" customFormat="1" x14ac:dyDescent="0.45">
      <c r="A66" s="67" t="s">
        <v>446</v>
      </c>
      <c r="B66" s="67">
        <v>11741</v>
      </c>
      <c r="C66" s="67" t="s">
        <v>19</v>
      </c>
      <c r="D66" s="68">
        <v>899420.85462799994</v>
      </c>
      <c r="E66" s="68">
        <v>958467.29011599999</v>
      </c>
      <c r="F66" s="68">
        <v>1857888.1447439999</v>
      </c>
      <c r="G66" s="68">
        <v>-59046.435488000046</v>
      </c>
      <c r="H66" s="68">
        <v>0</v>
      </c>
      <c r="I66" s="68">
        <v>8163.86967</v>
      </c>
      <c r="J66" s="68">
        <f t="shared" si="4"/>
        <v>8163.86967</v>
      </c>
      <c r="K66" s="68">
        <f t="shared" si="5"/>
        <v>-8163.86967</v>
      </c>
      <c r="L66" s="68">
        <v>3291598</v>
      </c>
      <c r="M66" s="68">
        <v>3186574</v>
      </c>
      <c r="N66" s="70">
        <f t="shared" si="6"/>
        <v>105024</v>
      </c>
      <c r="O66" s="68">
        <v>105840</v>
      </c>
      <c r="P66" s="68">
        <v>354229</v>
      </c>
      <c r="Q66" s="70">
        <f t="shared" si="7"/>
        <v>-248389</v>
      </c>
    </row>
    <row r="67" spans="1:17" s="69" customFormat="1" x14ac:dyDescent="0.45">
      <c r="A67" s="67" t="s">
        <v>511</v>
      </c>
      <c r="B67" s="67">
        <v>11756</v>
      </c>
      <c r="C67" s="67" t="s">
        <v>19</v>
      </c>
      <c r="D67" s="68">
        <v>53105.797806000002</v>
      </c>
      <c r="E67" s="68">
        <v>5143.8887000000004</v>
      </c>
      <c r="F67" s="68">
        <v>58249.686506000005</v>
      </c>
      <c r="G67" s="68">
        <v>47961.909105999999</v>
      </c>
      <c r="H67" s="68">
        <v>19595.951575999999</v>
      </c>
      <c r="I67" s="68">
        <v>2133.1386200000002</v>
      </c>
      <c r="J67" s="68">
        <f t="shared" si="4"/>
        <v>21729.090196000001</v>
      </c>
      <c r="K67" s="68">
        <f t="shared" si="5"/>
        <v>17462.812955999998</v>
      </c>
      <c r="L67" s="68">
        <v>686795</v>
      </c>
      <c r="M67" s="68">
        <v>377139</v>
      </c>
      <c r="N67" s="70">
        <f t="shared" si="6"/>
        <v>309656</v>
      </c>
      <c r="O67" s="68">
        <v>51531</v>
      </c>
      <c r="P67" s="68">
        <v>136757</v>
      </c>
      <c r="Q67" s="70">
        <f t="shared" si="7"/>
        <v>-85226</v>
      </c>
    </row>
    <row r="68" spans="1:17" s="69" customFormat="1" x14ac:dyDescent="0.45">
      <c r="A68" s="67" t="s">
        <v>569</v>
      </c>
      <c r="B68" s="67">
        <v>11793</v>
      </c>
      <c r="C68" s="67" t="s">
        <v>19</v>
      </c>
      <c r="D68" s="68">
        <v>80830.170610000001</v>
      </c>
      <c r="E68" s="68">
        <v>17459.451079999999</v>
      </c>
      <c r="F68" s="68">
        <v>98289.62169</v>
      </c>
      <c r="G68" s="68">
        <v>63370.719530000002</v>
      </c>
      <c r="H68" s="68">
        <v>15182.67758</v>
      </c>
      <c r="I68" s="68">
        <v>17459.451079999999</v>
      </c>
      <c r="J68" s="68">
        <f t="shared" ref="J68" si="8">H68+I68</f>
        <v>32642.128659999998</v>
      </c>
      <c r="K68" s="68">
        <f t="shared" si="5"/>
        <v>-2276.7734999999993</v>
      </c>
      <c r="L68" s="68">
        <v>389869</v>
      </c>
      <c r="M68" s="68">
        <v>1498</v>
      </c>
      <c r="N68" s="70">
        <f t="shared" si="6"/>
        <v>388371</v>
      </c>
      <c r="O68" s="68">
        <v>31549</v>
      </c>
      <c r="P68" s="68">
        <v>981</v>
      </c>
      <c r="Q68" s="70">
        <f t="shared" si="7"/>
        <v>30568</v>
      </c>
    </row>
    <row r="69" spans="1:17" s="69" customFormat="1" x14ac:dyDescent="0.45">
      <c r="A69" s="67" t="s">
        <v>571</v>
      </c>
      <c r="B69" s="67">
        <v>11918</v>
      </c>
      <c r="C69" s="67" t="s">
        <v>19</v>
      </c>
      <c r="D69" s="68">
        <v>0</v>
      </c>
      <c r="E69" s="68">
        <v>0</v>
      </c>
      <c r="F69" s="68">
        <v>0</v>
      </c>
      <c r="G69" s="68">
        <v>0</v>
      </c>
      <c r="H69" s="68">
        <v>0</v>
      </c>
      <c r="I69" s="68">
        <v>0</v>
      </c>
      <c r="J69" s="68">
        <v>0</v>
      </c>
      <c r="K69" s="68">
        <v>0</v>
      </c>
      <c r="L69" s="68">
        <v>0</v>
      </c>
      <c r="M69" s="68">
        <v>0</v>
      </c>
      <c r="N69" s="70">
        <v>0</v>
      </c>
      <c r="O69" s="68">
        <v>0</v>
      </c>
      <c r="P69" s="68">
        <v>0</v>
      </c>
      <c r="Q69" s="70">
        <v>0</v>
      </c>
    </row>
    <row r="70" spans="1:17" s="69" customFormat="1" x14ac:dyDescent="0.45">
      <c r="A70" s="67" t="s">
        <v>585</v>
      </c>
      <c r="B70" s="67">
        <v>11917</v>
      </c>
      <c r="C70" s="67" t="s">
        <v>19</v>
      </c>
      <c r="D70" s="68">
        <v>0</v>
      </c>
      <c r="E70" s="68">
        <v>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628668</v>
      </c>
      <c r="M70" s="68">
        <v>502</v>
      </c>
      <c r="N70" s="70">
        <f t="shared" si="6"/>
        <v>628166</v>
      </c>
      <c r="O70" s="68">
        <v>628668</v>
      </c>
      <c r="P70" s="68">
        <v>502</v>
      </c>
      <c r="Q70" s="70">
        <f t="shared" si="7"/>
        <v>628166</v>
      </c>
    </row>
    <row r="71" spans="1:17" s="69" customFormat="1" x14ac:dyDescent="0.45">
      <c r="A71" s="67" t="s">
        <v>112</v>
      </c>
      <c r="B71" s="67">
        <v>10920</v>
      </c>
      <c r="C71" s="67" t="s">
        <v>19</v>
      </c>
      <c r="D71" s="68">
        <v>531278.33848399995</v>
      </c>
      <c r="E71" s="68">
        <v>156898.64272100001</v>
      </c>
      <c r="F71" s="68">
        <v>688176.98120499996</v>
      </c>
      <c r="G71" s="68">
        <v>374379.69576299994</v>
      </c>
      <c r="H71" s="68">
        <v>0</v>
      </c>
      <c r="I71" s="68">
        <v>0</v>
      </c>
      <c r="J71" s="68">
        <f t="shared" ref="J71:J96" si="9">H71+I71</f>
        <v>0</v>
      </c>
      <c r="K71" s="68">
        <f t="shared" ref="K71:K96" si="10">H71-I71</f>
        <v>0</v>
      </c>
      <c r="L71" s="68">
        <v>2581383</v>
      </c>
      <c r="M71" s="68">
        <v>1058605</v>
      </c>
      <c r="N71" s="70">
        <f t="shared" si="6"/>
        <v>1522778</v>
      </c>
      <c r="O71" s="68">
        <v>1624332</v>
      </c>
      <c r="P71" s="68">
        <v>0</v>
      </c>
      <c r="Q71" s="70">
        <f t="shared" si="7"/>
        <v>1624332</v>
      </c>
    </row>
    <row r="72" spans="1:17" s="69" customFormat="1" x14ac:dyDescent="0.45">
      <c r="A72" s="67" t="s">
        <v>259</v>
      </c>
      <c r="B72" s="67">
        <v>11323</v>
      </c>
      <c r="C72" s="67" t="s">
        <v>19</v>
      </c>
      <c r="D72" s="68">
        <v>510388.56673000002</v>
      </c>
      <c r="E72" s="68">
        <v>372234.21197100001</v>
      </c>
      <c r="F72" s="68">
        <v>882622.77870100003</v>
      </c>
      <c r="G72" s="68">
        <v>138154.35475900001</v>
      </c>
      <c r="H72" s="68">
        <v>0</v>
      </c>
      <c r="I72" s="68">
        <v>24112.449519999998</v>
      </c>
      <c r="J72" s="68">
        <f t="shared" si="9"/>
        <v>24112.449519999998</v>
      </c>
      <c r="K72" s="68">
        <f t="shared" si="10"/>
        <v>-24112.449519999998</v>
      </c>
      <c r="L72" s="68">
        <v>39169</v>
      </c>
      <c r="M72" s="68">
        <v>252868</v>
      </c>
      <c r="N72" s="70">
        <f t="shared" si="6"/>
        <v>-213699</v>
      </c>
      <c r="O72" s="68">
        <v>0</v>
      </c>
      <c r="P72" s="68">
        <v>86429</v>
      </c>
      <c r="Q72" s="70">
        <f t="shared" si="7"/>
        <v>-86429</v>
      </c>
    </row>
    <row r="73" spans="1:17" s="69" customFormat="1" x14ac:dyDescent="0.45">
      <c r="A73" s="67" t="s">
        <v>263</v>
      </c>
      <c r="B73" s="67">
        <v>11340</v>
      </c>
      <c r="C73" s="67" t="s">
        <v>19</v>
      </c>
      <c r="D73" s="68">
        <v>467782.40172000002</v>
      </c>
      <c r="E73" s="68">
        <v>460829.625879</v>
      </c>
      <c r="F73" s="68">
        <v>928612.02759900002</v>
      </c>
      <c r="G73" s="68">
        <v>6952.7758410000242</v>
      </c>
      <c r="H73" s="68">
        <v>16569.237420000001</v>
      </c>
      <c r="I73" s="68">
        <v>17936.3</v>
      </c>
      <c r="J73" s="68">
        <f t="shared" si="9"/>
        <v>34505.537420000001</v>
      </c>
      <c r="K73" s="68">
        <f t="shared" si="10"/>
        <v>-1367.062579999998</v>
      </c>
      <c r="L73" s="68">
        <v>50640</v>
      </c>
      <c r="M73" s="68">
        <v>537793</v>
      </c>
      <c r="N73" s="70">
        <f t="shared" si="6"/>
        <v>-487153</v>
      </c>
      <c r="O73" s="68">
        <v>0</v>
      </c>
      <c r="P73" s="68">
        <v>100620</v>
      </c>
      <c r="Q73" s="70">
        <f t="shared" si="7"/>
        <v>-100620</v>
      </c>
    </row>
    <row r="74" spans="1:17" s="69" customFormat="1" x14ac:dyDescent="0.45">
      <c r="A74" s="67" t="s">
        <v>271</v>
      </c>
      <c r="B74" s="67">
        <v>11367</v>
      </c>
      <c r="C74" s="67" t="s">
        <v>19</v>
      </c>
      <c r="D74" s="68">
        <v>521274.77974899998</v>
      </c>
      <c r="E74" s="68">
        <v>138740.559622</v>
      </c>
      <c r="F74" s="68">
        <v>660015.33937099995</v>
      </c>
      <c r="G74" s="68">
        <v>382534.22012700001</v>
      </c>
      <c r="H74" s="68">
        <v>0</v>
      </c>
      <c r="I74" s="68">
        <v>0</v>
      </c>
      <c r="J74" s="68">
        <f t="shared" si="9"/>
        <v>0</v>
      </c>
      <c r="K74" s="68">
        <f t="shared" si="10"/>
        <v>0</v>
      </c>
      <c r="L74" s="68">
        <v>1011</v>
      </c>
      <c r="M74" s="68">
        <v>469333</v>
      </c>
      <c r="N74" s="70">
        <f t="shared" si="6"/>
        <v>-468322</v>
      </c>
      <c r="O74" s="68">
        <v>0</v>
      </c>
      <c r="P74" s="68">
        <v>169033</v>
      </c>
      <c r="Q74" s="70">
        <f t="shared" si="7"/>
        <v>-169033</v>
      </c>
    </row>
    <row r="75" spans="1:17" s="69" customFormat="1" x14ac:dyDescent="0.45">
      <c r="A75" s="67" t="s">
        <v>300</v>
      </c>
      <c r="B75" s="67">
        <v>11409</v>
      </c>
      <c r="C75" s="67" t="s">
        <v>19</v>
      </c>
      <c r="D75" s="68">
        <v>2663167.8205539999</v>
      </c>
      <c r="E75" s="68">
        <v>1893744.3726379999</v>
      </c>
      <c r="F75" s="68">
        <v>4556912.1931919996</v>
      </c>
      <c r="G75" s="68">
        <v>769423.44791599992</v>
      </c>
      <c r="H75" s="68">
        <v>188563.69636599999</v>
      </c>
      <c r="I75" s="68">
        <v>201572.407764</v>
      </c>
      <c r="J75" s="68">
        <f t="shared" si="9"/>
        <v>390136.10412999999</v>
      </c>
      <c r="K75" s="68">
        <f t="shared" si="10"/>
        <v>-13008.711398000014</v>
      </c>
      <c r="L75" s="68">
        <v>11170959</v>
      </c>
      <c r="M75" s="68">
        <v>15233581</v>
      </c>
      <c r="N75" s="70">
        <f t="shared" si="6"/>
        <v>-4062622</v>
      </c>
      <c r="O75" s="68">
        <v>129244</v>
      </c>
      <c r="P75" s="68">
        <v>955067</v>
      </c>
      <c r="Q75" s="70">
        <f t="shared" si="7"/>
        <v>-825823</v>
      </c>
    </row>
    <row r="76" spans="1:17" s="69" customFormat="1" x14ac:dyDescent="0.45">
      <c r="A76" s="67" t="s">
        <v>316</v>
      </c>
      <c r="B76" s="67">
        <v>11416</v>
      </c>
      <c r="C76" s="67" t="s">
        <v>19</v>
      </c>
      <c r="D76" s="68">
        <v>1906484.015105</v>
      </c>
      <c r="E76" s="68">
        <v>871415.81920599996</v>
      </c>
      <c r="F76" s="68">
        <v>2777899.8343110001</v>
      </c>
      <c r="G76" s="68">
        <v>1035068.195899</v>
      </c>
      <c r="H76" s="68">
        <v>0</v>
      </c>
      <c r="I76" s="68">
        <v>20798.749360000002</v>
      </c>
      <c r="J76" s="68">
        <f t="shared" si="9"/>
        <v>20798.749360000002</v>
      </c>
      <c r="K76" s="68">
        <f t="shared" si="10"/>
        <v>-20798.749360000002</v>
      </c>
      <c r="L76" s="68">
        <v>23524515</v>
      </c>
      <c r="M76" s="68">
        <v>13305785</v>
      </c>
      <c r="N76" s="70">
        <f t="shared" si="6"/>
        <v>10218730</v>
      </c>
      <c r="O76" s="68">
        <v>999156</v>
      </c>
      <c r="P76" s="68">
        <v>2936516</v>
      </c>
      <c r="Q76" s="70">
        <f t="shared" si="7"/>
        <v>-1937360</v>
      </c>
    </row>
    <row r="77" spans="1:17" s="69" customFormat="1" x14ac:dyDescent="0.45">
      <c r="A77" s="67" t="s">
        <v>332</v>
      </c>
      <c r="B77" s="67">
        <v>11459</v>
      </c>
      <c r="C77" s="67" t="s">
        <v>19</v>
      </c>
      <c r="D77" s="68">
        <v>6614322.8483189996</v>
      </c>
      <c r="E77" s="68">
        <v>1039382.293072</v>
      </c>
      <c r="F77" s="68">
        <v>7653705.1413909998</v>
      </c>
      <c r="G77" s="68">
        <v>5574940.5552469995</v>
      </c>
      <c r="H77" s="68">
        <v>172746.11572999999</v>
      </c>
      <c r="I77" s="68">
        <v>131932.92785899999</v>
      </c>
      <c r="J77" s="68">
        <f t="shared" si="9"/>
        <v>304679.04358900001</v>
      </c>
      <c r="K77" s="68">
        <f t="shared" si="10"/>
        <v>40813.187871000002</v>
      </c>
      <c r="L77" s="68">
        <v>73273701</v>
      </c>
      <c r="M77" s="68">
        <v>64110350</v>
      </c>
      <c r="N77" s="70">
        <f t="shared" si="6"/>
        <v>9163351</v>
      </c>
      <c r="O77" s="68">
        <v>4479509</v>
      </c>
      <c r="P77" s="68">
        <v>8770260</v>
      </c>
      <c r="Q77" s="70">
        <f t="shared" si="7"/>
        <v>-4290751</v>
      </c>
    </row>
    <row r="78" spans="1:17" s="69" customFormat="1" x14ac:dyDescent="0.45">
      <c r="A78" s="67" t="s">
        <v>334</v>
      </c>
      <c r="B78" s="67">
        <v>11460</v>
      </c>
      <c r="C78" s="67" t="s">
        <v>19</v>
      </c>
      <c r="D78" s="68">
        <v>5509138.4541619997</v>
      </c>
      <c r="E78" s="68">
        <v>567323.81035699998</v>
      </c>
      <c r="F78" s="68">
        <v>6076462.2645189995</v>
      </c>
      <c r="G78" s="68">
        <v>4941814.643805</v>
      </c>
      <c r="H78" s="68">
        <v>0</v>
      </c>
      <c r="I78" s="68">
        <v>0</v>
      </c>
      <c r="J78" s="68">
        <f t="shared" si="9"/>
        <v>0</v>
      </c>
      <c r="K78" s="68">
        <f t="shared" si="10"/>
        <v>0</v>
      </c>
      <c r="L78" s="68">
        <v>56920957</v>
      </c>
      <c r="M78" s="68">
        <v>73363955</v>
      </c>
      <c r="N78" s="70">
        <f t="shared" si="6"/>
        <v>-16442998</v>
      </c>
      <c r="O78" s="68">
        <v>2002200</v>
      </c>
      <c r="P78" s="68">
        <v>5081161</v>
      </c>
      <c r="Q78" s="70">
        <f t="shared" si="7"/>
        <v>-3078961</v>
      </c>
    </row>
    <row r="79" spans="1:17" s="69" customFormat="1" x14ac:dyDescent="0.45">
      <c r="A79" s="67" t="s">
        <v>344</v>
      </c>
      <c r="B79" s="67">
        <v>11499</v>
      </c>
      <c r="C79" s="67" t="s">
        <v>19</v>
      </c>
      <c r="D79" s="68">
        <v>566476.69357400003</v>
      </c>
      <c r="E79" s="68">
        <v>17042.141615</v>
      </c>
      <c r="F79" s="68">
        <v>583518.835189</v>
      </c>
      <c r="G79" s="68">
        <v>549434.55195900006</v>
      </c>
      <c r="H79" s="68">
        <v>0</v>
      </c>
      <c r="I79" s="68">
        <v>0</v>
      </c>
      <c r="J79" s="68">
        <f t="shared" si="9"/>
        <v>0</v>
      </c>
      <c r="K79" s="68">
        <f t="shared" si="10"/>
        <v>0</v>
      </c>
      <c r="L79" s="68">
        <v>4665042</v>
      </c>
      <c r="M79" s="68">
        <v>3128887</v>
      </c>
      <c r="N79" s="70">
        <f t="shared" si="6"/>
        <v>1536155</v>
      </c>
      <c r="O79" s="68">
        <v>741855</v>
      </c>
      <c r="P79" s="68">
        <v>0</v>
      </c>
      <c r="Q79" s="70">
        <f t="shared" si="7"/>
        <v>741855</v>
      </c>
    </row>
    <row r="80" spans="1:17" s="69" customFormat="1" x14ac:dyDescent="0.45">
      <c r="A80" s="67" t="s">
        <v>353</v>
      </c>
      <c r="B80" s="67">
        <v>11513</v>
      </c>
      <c r="C80" s="67" t="s">
        <v>19</v>
      </c>
      <c r="D80" s="68">
        <v>6441087.4790580003</v>
      </c>
      <c r="E80" s="68">
        <v>4206460.2356759999</v>
      </c>
      <c r="F80" s="68">
        <v>10647547.714733999</v>
      </c>
      <c r="G80" s="68">
        <v>2234627.2433820004</v>
      </c>
      <c r="H80" s="68">
        <v>400000.63896000001</v>
      </c>
      <c r="I80" s="68">
        <v>200203.58871000001</v>
      </c>
      <c r="J80" s="68">
        <f t="shared" si="9"/>
        <v>600204.22767000005</v>
      </c>
      <c r="K80" s="68">
        <f t="shared" si="10"/>
        <v>199797.05025</v>
      </c>
      <c r="L80" s="68">
        <v>152190526</v>
      </c>
      <c r="M80" s="68">
        <v>133796477</v>
      </c>
      <c r="N80" s="70">
        <f t="shared" si="6"/>
        <v>18394049</v>
      </c>
      <c r="O80" s="68">
        <v>12005560</v>
      </c>
      <c r="P80" s="68">
        <v>13057459</v>
      </c>
      <c r="Q80" s="70">
        <f t="shared" si="7"/>
        <v>-1051899</v>
      </c>
    </row>
    <row r="81" spans="1:17" s="69" customFormat="1" x14ac:dyDescent="0.45">
      <c r="A81" s="67" t="s">
        <v>362</v>
      </c>
      <c r="B81" s="67">
        <v>11518</v>
      </c>
      <c r="C81" s="67" t="s">
        <v>19</v>
      </c>
      <c r="D81" s="68">
        <v>1256436.2138179999</v>
      </c>
      <c r="E81" s="68">
        <v>985819.12482000003</v>
      </c>
      <c r="F81" s="68">
        <v>2242255.3386380002</v>
      </c>
      <c r="G81" s="68">
        <v>270617.0889979999</v>
      </c>
      <c r="H81" s="68">
        <v>14460.335778000001</v>
      </c>
      <c r="I81" s="68">
        <v>108260.1773</v>
      </c>
      <c r="J81" s="68">
        <f t="shared" si="9"/>
        <v>122720.51307799999</v>
      </c>
      <c r="K81" s="68">
        <f t="shared" si="10"/>
        <v>-93799.841522000002</v>
      </c>
      <c r="L81" s="68">
        <v>351974</v>
      </c>
      <c r="M81" s="68">
        <v>386547</v>
      </c>
      <c r="N81" s="70">
        <f t="shared" si="6"/>
        <v>-34573</v>
      </c>
      <c r="O81" s="68">
        <v>351974</v>
      </c>
      <c r="P81" s="68">
        <v>1572</v>
      </c>
      <c r="Q81" s="70">
        <f t="shared" si="7"/>
        <v>350402</v>
      </c>
    </row>
    <row r="82" spans="1:17" s="69" customFormat="1" x14ac:dyDescent="0.45">
      <c r="A82" s="67" t="s">
        <v>372</v>
      </c>
      <c r="B82" s="67">
        <v>11569</v>
      </c>
      <c r="C82" s="67" t="s">
        <v>19</v>
      </c>
      <c r="D82" s="68">
        <v>1454612.2423129999</v>
      </c>
      <c r="E82" s="68">
        <v>1371681.4454940001</v>
      </c>
      <c r="F82" s="68">
        <v>2826293.6878070002</v>
      </c>
      <c r="G82" s="68">
        <v>82930.796818999806</v>
      </c>
      <c r="H82" s="68">
        <v>229816.145624</v>
      </c>
      <c r="I82" s="68">
        <v>76158.455447</v>
      </c>
      <c r="J82" s="68">
        <f t="shared" si="9"/>
        <v>305974.60107099998</v>
      </c>
      <c r="K82" s="68">
        <f t="shared" si="10"/>
        <v>153657.69017700001</v>
      </c>
      <c r="L82" s="68">
        <v>3727969</v>
      </c>
      <c r="M82" s="68">
        <v>5609809</v>
      </c>
      <c r="N82" s="70">
        <f t="shared" si="6"/>
        <v>-1881840</v>
      </c>
      <c r="O82" s="68">
        <v>66598</v>
      </c>
      <c r="P82" s="68">
        <v>1478589</v>
      </c>
      <c r="Q82" s="70">
        <f t="shared" si="7"/>
        <v>-1411991</v>
      </c>
    </row>
    <row r="83" spans="1:17" s="69" customFormat="1" x14ac:dyDescent="0.45">
      <c r="A83" s="67" t="s">
        <v>376</v>
      </c>
      <c r="B83" s="67">
        <v>11588</v>
      </c>
      <c r="C83" s="67" t="s">
        <v>19</v>
      </c>
      <c r="D83" s="68">
        <v>3533938.7371950001</v>
      </c>
      <c r="E83" s="68">
        <v>1607858.9689180001</v>
      </c>
      <c r="F83" s="68">
        <v>5141797.7061130004</v>
      </c>
      <c r="G83" s="68">
        <v>1926079.7682769999</v>
      </c>
      <c r="H83" s="68">
        <v>75375.565218999996</v>
      </c>
      <c r="I83" s="68">
        <v>72690.316019999998</v>
      </c>
      <c r="J83" s="68">
        <f t="shared" si="9"/>
        <v>148065.88123900001</v>
      </c>
      <c r="K83" s="68">
        <f t="shared" si="10"/>
        <v>2685.249198999998</v>
      </c>
      <c r="L83" s="68">
        <v>28173640</v>
      </c>
      <c r="M83" s="68">
        <v>35678821</v>
      </c>
      <c r="N83" s="70">
        <f t="shared" si="6"/>
        <v>-7505181</v>
      </c>
      <c r="O83" s="68">
        <v>1499328</v>
      </c>
      <c r="P83" s="68">
        <v>2812931</v>
      </c>
      <c r="Q83" s="70">
        <f t="shared" si="7"/>
        <v>-1313603</v>
      </c>
    </row>
    <row r="84" spans="1:17" s="69" customFormat="1" x14ac:dyDescent="0.45">
      <c r="A84" s="67" t="s">
        <v>388</v>
      </c>
      <c r="B84" s="67">
        <v>11626</v>
      </c>
      <c r="C84" s="67" t="s">
        <v>19</v>
      </c>
      <c r="D84" s="68">
        <v>2007746.6672139999</v>
      </c>
      <c r="E84" s="68">
        <v>1018121.9781140001</v>
      </c>
      <c r="F84" s="68">
        <v>3025868.6453280002</v>
      </c>
      <c r="G84" s="68">
        <v>989624.68909999984</v>
      </c>
      <c r="H84" s="68">
        <v>485207.93767999997</v>
      </c>
      <c r="I84" s="68">
        <v>89093.482843000005</v>
      </c>
      <c r="J84" s="68">
        <f t="shared" si="9"/>
        <v>574301.42052299995</v>
      </c>
      <c r="K84" s="68">
        <f t="shared" si="10"/>
        <v>396114.454837</v>
      </c>
      <c r="L84" s="68">
        <v>2898048</v>
      </c>
      <c r="M84" s="68">
        <v>4148809</v>
      </c>
      <c r="N84" s="70">
        <f t="shared" si="6"/>
        <v>-1250761</v>
      </c>
      <c r="O84" s="68">
        <v>0</v>
      </c>
      <c r="P84" s="68">
        <v>0</v>
      </c>
      <c r="Q84" s="70">
        <f t="shared" si="7"/>
        <v>0</v>
      </c>
    </row>
    <row r="85" spans="1:17" s="69" customFormat="1" x14ac:dyDescent="0.45">
      <c r="A85" s="67" t="s">
        <v>400</v>
      </c>
      <c r="B85" s="67">
        <v>11660</v>
      </c>
      <c r="C85" s="67" t="s">
        <v>19</v>
      </c>
      <c r="D85" s="68">
        <v>650922.05645000003</v>
      </c>
      <c r="E85" s="68">
        <v>650646.10048200004</v>
      </c>
      <c r="F85" s="68">
        <v>1301568.1569320001</v>
      </c>
      <c r="G85" s="68">
        <v>275.95596799999475</v>
      </c>
      <c r="H85" s="68">
        <v>0</v>
      </c>
      <c r="I85" s="68">
        <v>0</v>
      </c>
      <c r="J85" s="68">
        <f t="shared" si="9"/>
        <v>0</v>
      </c>
      <c r="K85" s="68">
        <f t="shared" si="10"/>
        <v>0</v>
      </c>
      <c r="L85" s="68">
        <v>67178</v>
      </c>
      <c r="M85" s="68">
        <v>1510526</v>
      </c>
      <c r="N85" s="70">
        <f t="shared" si="6"/>
        <v>-1443348</v>
      </c>
      <c r="O85" s="68">
        <v>0</v>
      </c>
      <c r="P85" s="68">
        <v>0</v>
      </c>
      <c r="Q85" s="70">
        <f t="shared" si="7"/>
        <v>0</v>
      </c>
    </row>
    <row r="86" spans="1:17" s="69" customFormat="1" x14ac:dyDescent="0.45">
      <c r="A86" s="67" t="s">
        <v>408</v>
      </c>
      <c r="B86" s="67">
        <v>11673</v>
      </c>
      <c r="C86" s="67" t="s">
        <v>19</v>
      </c>
      <c r="D86" s="68">
        <v>281799.73122999998</v>
      </c>
      <c r="E86" s="68">
        <v>310215.48723700002</v>
      </c>
      <c r="F86" s="68">
        <v>592015.21846699994</v>
      </c>
      <c r="G86" s="68">
        <v>-28415.756007000047</v>
      </c>
      <c r="H86" s="68">
        <v>24614.605535999999</v>
      </c>
      <c r="I86" s="68">
        <v>18651.979904</v>
      </c>
      <c r="J86" s="68">
        <f t="shared" si="9"/>
        <v>43266.585439999995</v>
      </c>
      <c r="K86" s="68">
        <f t="shared" si="10"/>
        <v>5962.6256319999993</v>
      </c>
      <c r="L86" s="68">
        <v>440934</v>
      </c>
      <c r="M86" s="68">
        <v>1937111</v>
      </c>
      <c r="N86" s="70">
        <f t="shared" si="6"/>
        <v>-1496177</v>
      </c>
      <c r="O86" s="68">
        <v>0</v>
      </c>
      <c r="P86" s="68">
        <v>92359</v>
      </c>
      <c r="Q86" s="70">
        <f t="shared" si="7"/>
        <v>-92359</v>
      </c>
    </row>
    <row r="87" spans="1:17" s="69" customFormat="1" x14ac:dyDescent="0.45">
      <c r="A87" s="67" t="s">
        <v>416</v>
      </c>
      <c r="B87" s="67">
        <v>11692</v>
      </c>
      <c r="C87" s="67" t="s">
        <v>19</v>
      </c>
      <c r="D87" s="68">
        <v>3925127.7564340001</v>
      </c>
      <c r="E87" s="68">
        <v>902082.50705100002</v>
      </c>
      <c r="F87" s="68">
        <v>4827210.2634850005</v>
      </c>
      <c r="G87" s="68">
        <v>3023045.2493830002</v>
      </c>
      <c r="H87" s="68">
        <v>823563.21377799998</v>
      </c>
      <c r="I87" s="68">
        <v>121228.77944499999</v>
      </c>
      <c r="J87" s="68">
        <f t="shared" si="9"/>
        <v>944791.99322299997</v>
      </c>
      <c r="K87" s="68">
        <f t="shared" si="10"/>
        <v>702334.43433299998</v>
      </c>
      <c r="L87" s="68">
        <v>55975376</v>
      </c>
      <c r="M87" s="68">
        <v>30830374</v>
      </c>
      <c r="N87" s="70">
        <f t="shared" si="6"/>
        <v>25145002</v>
      </c>
      <c r="O87" s="68">
        <v>10271984</v>
      </c>
      <c r="P87" s="68">
        <v>3256351</v>
      </c>
      <c r="Q87" s="70">
        <f t="shared" si="7"/>
        <v>7015633</v>
      </c>
    </row>
    <row r="88" spans="1:17" s="69" customFormat="1" x14ac:dyDescent="0.45">
      <c r="A88" s="67" t="s">
        <v>418</v>
      </c>
      <c r="B88" s="67">
        <v>11698</v>
      </c>
      <c r="C88" s="67" t="s">
        <v>19</v>
      </c>
      <c r="D88" s="68">
        <v>5135384.0472060004</v>
      </c>
      <c r="E88" s="68">
        <v>8148440.8951789998</v>
      </c>
      <c r="F88" s="68">
        <v>13283824.942384999</v>
      </c>
      <c r="G88" s="68">
        <v>-3013056.8479729993</v>
      </c>
      <c r="H88" s="68">
        <v>0</v>
      </c>
      <c r="I88" s="68">
        <v>24555.610619999999</v>
      </c>
      <c r="J88" s="68">
        <f t="shared" si="9"/>
        <v>24555.610619999999</v>
      </c>
      <c r="K88" s="68">
        <f t="shared" si="10"/>
        <v>-24555.610619999999</v>
      </c>
      <c r="L88" s="68">
        <v>12324869</v>
      </c>
      <c r="M88" s="68">
        <v>17938512</v>
      </c>
      <c r="N88" s="70">
        <f t="shared" si="6"/>
        <v>-5613643</v>
      </c>
      <c r="O88" s="68">
        <v>81828</v>
      </c>
      <c r="P88" s="68">
        <v>2265394</v>
      </c>
      <c r="Q88" s="70">
        <f t="shared" si="7"/>
        <v>-2183566</v>
      </c>
    </row>
    <row r="89" spans="1:17" s="69" customFormat="1" x14ac:dyDescent="0.45">
      <c r="A89" s="67" t="s">
        <v>435</v>
      </c>
      <c r="B89" s="67">
        <v>11725</v>
      </c>
      <c r="C89" s="67" t="s">
        <v>19</v>
      </c>
      <c r="D89" s="68">
        <v>407156.21805800003</v>
      </c>
      <c r="E89" s="68">
        <v>416137.55910299998</v>
      </c>
      <c r="F89" s="68">
        <v>823293.77716100006</v>
      </c>
      <c r="G89" s="68">
        <v>-8981.3410449999501</v>
      </c>
      <c r="H89" s="68">
        <v>37761.992913000002</v>
      </c>
      <c r="I89" s="68">
        <v>49440.418592000002</v>
      </c>
      <c r="J89" s="68">
        <f t="shared" si="9"/>
        <v>87202.411504999996</v>
      </c>
      <c r="K89" s="68">
        <f t="shared" si="10"/>
        <v>-11678.425679</v>
      </c>
      <c r="L89" s="68">
        <v>1635441</v>
      </c>
      <c r="M89" s="68">
        <v>2102451</v>
      </c>
      <c r="N89" s="70">
        <f t="shared" si="6"/>
        <v>-467010</v>
      </c>
      <c r="O89" s="68">
        <v>24562</v>
      </c>
      <c r="P89" s="68">
        <v>177435</v>
      </c>
      <c r="Q89" s="70">
        <f t="shared" si="7"/>
        <v>-152873</v>
      </c>
    </row>
    <row r="90" spans="1:17" s="69" customFormat="1" x14ac:dyDescent="0.45">
      <c r="A90" s="67" t="s">
        <v>445</v>
      </c>
      <c r="B90" s="67">
        <v>11722</v>
      </c>
      <c r="C90" s="67" t="s">
        <v>19</v>
      </c>
      <c r="D90" s="68">
        <v>5535578.7373949997</v>
      </c>
      <c r="E90" s="68">
        <v>4666573.3765810002</v>
      </c>
      <c r="F90" s="68">
        <v>10202152.113976</v>
      </c>
      <c r="G90" s="68">
        <v>869005.36081399955</v>
      </c>
      <c r="H90" s="68">
        <v>445172.35851799999</v>
      </c>
      <c r="I90" s="68">
        <v>409494.54102399998</v>
      </c>
      <c r="J90" s="68">
        <f t="shared" si="9"/>
        <v>854666.89954199991</v>
      </c>
      <c r="K90" s="68">
        <f t="shared" si="10"/>
        <v>35677.817494000017</v>
      </c>
      <c r="L90" s="68">
        <v>8287956</v>
      </c>
      <c r="M90" s="68">
        <v>1160163</v>
      </c>
      <c r="N90" s="70">
        <f t="shared" si="6"/>
        <v>7127793</v>
      </c>
      <c r="O90" s="68">
        <v>588466</v>
      </c>
      <c r="P90" s="68">
        <v>575549</v>
      </c>
      <c r="Q90" s="70">
        <f t="shared" si="7"/>
        <v>12917</v>
      </c>
    </row>
    <row r="91" spans="1:17" s="69" customFormat="1" x14ac:dyDescent="0.45">
      <c r="A91" s="67" t="s">
        <v>460</v>
      </c>
      <c r="B91" s="67">
        <v>11753</v>
      </c>
      <c r="C91" s="67" t="s">
        <v>19</v>
      </c>
      <c r="D91" s="68">
        <v>385721.87162500003</v>
      </c>
      <c r="E91" s="68">
        <v>347755.18611100002</v>
      </c>
      <c r="F91" s="68">
        <v>733477.05773600005</v>
      </c>
      <c r="G91" s="68">
        <v>37966.685514000012</v>
      </c>
      <c r="H91" s="68">
        <v>4502.6063999999997</v>
      </c>
      <c r="I91" s="68">
        <v>2852.9743199999998</v>
      </c>
      <c r="J91" s="68">
        <f t="shared" si="9"/>
        <v>7355.5807199999999</v>
      </c>
      <c r="K91" s="68">
        <f t="shared" si="10"/>
        <v>1649.6320799999999</v>
      </c>
      <c r="L91" s="68">
        <v>2741194</v>
      </c>
      <c r="M91" s="68">
        <v>1579844</v>
      </c>
      <c r="N91" s="70">
        <f t="shared" si="6"/>
        <v>1161350</v>
      </c>
      <c r="O91" s="68">
        <v>196703</v>
      </c>
      <c r="P91" s="68">
        <v>128009</v>
      </c>
      <c r="Q91" s="70">
        <f t="shared" si="7"/>
        <v>68694</v>
      </c>
    </row>
    <row r="92" spans="1:17" s="69" customFormat="1" x14ac:dyDescent="0.45">
      <c r="A92" s="67" t="s">
        <v>468</v>
      </c>
      <c r="B92" s="67">
        <v>11776</v>
      </c>
      <c r="C92" s="67" t="s">
        <v>19</v>
      </c>
      <c r="D92" s="68">
        <v>4307679.5140009997</v>
      </c>
      <c r="E92" s="68">
        <v>374458.54870300001</v>
      </c>
      <c r="F92" s="68">
        <v>4682138.0627039997</v>
      </c>
      <c r="G92" s="68">
        <v>3933220.9652979998</v>
      </c>
      <c r="H92" s="68">
        <v>1021809.488446</v>
      </c>
      <c r="I92" s="68">
        <v>488.563424</v>
      </c>
      <c r="J92" s="68">
        <f t="shared" si="9"/>
        <v>1022298.0518700001</v>
      </c>
      <c r="K92" s="68">
        <f t="shared" si="10"/>
        <v>1021320.925022</v>
      </c>
      <c r="L92" s="68">
        <v>32966448</v>
      </c>
      <c r="M92" s="68">
        <v>18810613</v>
      </c>
      <c r="N92" s="70">
        <f t="shared" si="6"/>
        <v>14155835</v>
      </c>
      <c r="O92" s="68">
        <v>4125619</v>
      </c>
      <c r="P92" s="68">
        <v>3188333</v>
      </c>
      <c r="Q92" s="70">
        <f t="shared" si="7"/>
        <v>937286</v>
      </c>
    </row>
    <row r="93" spans="1:17" s="69" customFormat="1" x14ac:dyDescent="0.45">
      <c r="A93" s="67" t="s">
        <v>480</v>
      </c>
      <c r="B93" s="67">
        <v>11820</v>
      </c>
      <c r="C93" s="67" t="s">
        <v>19</v>
      </c>
      <c r="D93" s="68">
        <v>9153844.9396650009</v>
      </c>
      <c r="E93" s="68">
        <v>1193558.5751809999</v>
      </c>
      <c r="F93" s="68">
        <v>10347403.514846001</v>
      </c>
      <c r="G93" s="68">
        <v>7960286.364484001</v>
      </c>
      <c r="H93" s="68">
        <v>1464103.714987</v>
      </c>
      <c r="I93" s="68">
        <v>569064.75855300005</v>
      </c>
      <c r="J93" s="68">
        <f t="shared" si="9"/>
        <v>2033168.4735400002</v>
      </c>
      <c r="K93" s="68">
        <f t="shared" si="10"/>
        <v>895038.95643399993</v>
      </c>
      <c r="L93" s="68">
        <v>62553379</v>
      </c>
      <c r="M93" s="68">
        <v>20581924</v>
      </c>
      <c r="N93" s="70">
        <f t="shared" si="6"/>
        <v>41971455</v>
      </c>
      <c r="O93" s="68">
        <v>12933444</v>
      </c>
      <c r="P93" s="68">
        <v>2523504</v>
      </c>
      <c r="Q93" s="70">
        <f t="shared" si="7"/>
        <v>10409940</v>
      </c>
    </row>
    <row r="94" spans="1:17" s="69" customFormat="1" x14ac:dyDescent="0.45">
      <c r="A94" s="67" t="s">
        <v>504</v>
      </c>
      <c r="B94" s="67">
        <v>11841</v>
      </c>
      <c r="C94" s="67" t="s">
        <v>19</v>
      </c>
      <c r="D94" s="68">
        <v>408007.95886800002</v>
      </c>
      <c r="E94" s="68">
        <v>278725.005053</v>
      </c>
      <c r="F94" s="68">
        <v>686732.96392100002</v>
      </c>
      <c r="G94" s="68">
        <v>129282.95381500002</v>
      </c>
      <c r="H94" s="68">
        <v>0</v>
      </c>
      <c r="I94" s="68">
        <v>0</v>
      </c>
      <c r="J94" s="68">
        <f t="shared" si="9"/>
        <v>0</v>
      </c>
      <c r="K94" s="68">
        <f t="shared" si="10"/>
        <v>0</v>
      </c>
      <c r="L94" s="68">
        <v>1215771</v>
      </c>
      <c r="M94" s="68">
        <v>99051</v>
      </c>
      <c r="N94" s="70">
        <f t="shared" si="6"/>
        <v>1116720</v>
      </c>
      <c r="O94" s="68">
        <v>0</v>
      </c>
      <c r="P94" s="68">
        <v>0</v>
      </c>
      <c r="Q94" s="70">
        <f t="shared" si="7"/>
        <v>0</v>
      </c>
    </row>
    <row r="95" spans="1:17" s="69" customFormat="1" x14ac:dyDescent="0.45">
      <c r="A95" s="67" t="s">
        <v>507</v>
      </c>
      <c r="B95" s="67">
        <v>11859</v>
      </c>
      <c r="C95" s="67" t="s">
        <v>19</v>
      </c>
      <c r="D95" s="68">
        <v>139261.09908700001</v>
      </c>
      <c r="E95" s="68">
        <v>326.96749999999997</v>
      </c>
      <c r="F95" s="68">
        <v>139588.06658700001</v>
      </c>
      <c r="G95" s="68">
        <v>138934.13158700001</v>
      </c>
      <c r="H95" s="68">
        <v>43326.816258999999</v>
      </c>
      <c r="I95" s="68">
        <v>0</v>
      </c>
      <c r="J95" s="68">
        <f t="shared" si="9"/>
        <v>43326.816258999999</v>
      </c>
      <c r="K95" s="68">
        <f t="shared" si="10"/>
        <v>43326.816258999999</v>
      </c>
      <c r="L95" s="68">
        <v>1143490</v>
      </c>
      <c r="M95" s="68">
        <v>0</v>
      </c>
      <c r="N95" s="70">
        <f t="shared" si="6"/>
        <v>1143490</v>
      </c>
      <c r="O95" s="68">
        <v>66290</v>
      </c>
      <c r="P95" s="68">
        <v>0</v>
      </c>
      <c r="Q95" s="70">
        <f t="shared" si="7"/>
        <v>66290</v>
      </c>
    </row>
    <row r="96" spans="1:17" s="69" customFormat="1" x14ac:dyDescent="0.45">
      <c r="A96" s="67" t="s">
        <v>509</v>
      </c>
      <c r="B96" s="67">
        <v>11874</v>
      </c>
      <c r="C96" s="67" t="s">
        <v>19</v>
      </c>
      <c r="D96" s="68">
        <v>121907.82905</v>
      </c>
      <c r="E96" s="68">
        <v>0</v>
      </c>
      <c r="F96" s="68">
        <v>121907.82905</v>
      </c>
      <c r="G96" s="68">
        <v>121907.82905</v>
      </c>
      <c r="H96" s="68">
        <v>0</v>
      </c>
      <c r="I96" s="68">
        <v>0</v>
      </c>
      <c r="J96" s="68">
        <f t="shared" si="9"/>
        <v>0</v>
      </c>
      <c r="K96" s="68">
        <f t="shared" si="10"/>
        <v>0</v>
      </c>
      <c r="L96" s="68">
        <v>9504468</v>
      </c>
      <c r="M96" s="68">
        <v>2955715</v>
      </c>
      <c r="N96" s="70">
        <f t="shared" si="6"/>
        <v>6548753</v>
      </c>
      <c r="O96" s="68">
        <v>2949756</v>
      </c>
      <c r="P96" s="68">
        <v>781195</v>
      </c>
      <c r="Q96" s="70">
        <f t="shared" si="7"/>
        <v>2168561</v>
      </c>
    </row>
    <row r="97" spans="1:17" s="69" customFormat="1" x14ac:dyDescent="0.45">
      <c r="A97" s="67" t="s">
        <v>577</v>
      </c>
      <c r="B97" s="67">
        <v>11916</v>
      </c>
      <c r="C97" s="67" t="s">
        <v>19</v>
      </c>
      <c r="D97" s="68">
        <v>0</v>
      </c>
      <c r="E97" s="68">
        <v>0</v>
      </c>
      <c r="F97" s="68">
        <v>0</v>
      </c>
      <c r="G97" s="68">
        <v>0</v>
      </c>
      <c r="H97" s="68">
        <v>0</v>
      </c>
      <c r="I97" s="68">
        <v>0</v>
      </c>
      <c r="J97" s="68">
        <v>0</v>
      </c>
      <c r="K97" s="68">
        <v>0</v>
      </c>
      <c r="L97" s="68">
        <v>225867</v>
      </c>
      <c r="M97" s="68">
        <v>0</v>
      </c>
      <c r="N97" s="70">
        <f t="shared" si="6"/>
        <v>225867</v>
      </c>
      <c r="O97" s="68">
        <v>4951</v>
      </c>
      <c r="P97" s="68">
        <v>0</v>
      </c>
      <c r="Q97" s="70">
        <f t="shared" si="7"/>
        <v>4951</v>
      </c>
    </row>
    <row r="98" spans="1:17" s="69" customFormat="1" x14ac:dyDescent="0.45">
      <c r="A98" s="67" t="s">
        <v>583</v>
      </c>
      <c r="B98" s="67">
        <v>11920</v>
      </c>
      <c r="C98" s="67" t="s">
        <v>19</v>
      </c>
      <c r="D98" s="68">
        <v>0</v>
      </c>
      <c r="E98" s="68">
        <v>0</v>
      </c>
      <c r="F98" s="68">
        <v>0</v>
      </c>
      <c r="G98" s="68">
        <v>0</v>
      </c>
      <c r="H98" s="68">
        <v>0</v>
      </c>
      <c r="I98" s="68">
        <v>0</v>
      </c>
      <c r="J98" s="68">
        <f>H98+I98</f>
        <v>0</v>
      </c>
      <c r="K98" s="68">
        <f>H98-I98</f>
        <v>0</v>
      </c>
      <c r="L98" s="68">
        <v>5100500</v>
      </c>
      <c r="M98" s="68">
        <v>0</v>
      </c>
      <c r="N98" s="70">
        <f t="shared" si="6"/>
        <v>5100500</v>
      </c>
      <c r="O98" s="68">
        <v>5100500</v>
      </c>
      <c r="P98" s="68">
        <v>0</v>
      </c>
      <c r="Q98" s="70">
        <f t="shared" si="7"/>
        <v>5100500</v>
      </c>
    </row>
    <row r="99" spans="1:17" s="69" customFormat="1" x14ac:dyDescent="0.45">
      <c r="A99" s="67" t="s">
        <v>244</v>
      </c>
      <c r="B99" s="67">
        <v>11315</v>
      </c>
      <c r="C99" s="67" t="s">
        <v>246</v>
      </c>
      <c r="D99" s="68">
        <v>9270719.2501229998</v>
      </c>
      <c r="E99" s="68">
        <v>1188269.0607050001</v>
      </c>
      <c r="F99" s="68">
        <v>10458988.310828</v>
      </c>
      <c r="G99" s="68">
        <v>8082450.1894179992</v>
      </c>
      <c r="H99" s="68">
        <v>117535.81054999999</v>
      </c>
      <c r="I99" s="68">
        <v>17665.858789999998</v>
      </c>
      <c r="J99" s="68">
        <f>H99+I99</f>
        <v>135201.66933999999</v>
      </c>
      <c r="K99" s="68">
        <f>H99-I99</f>
        <v>99869.951759999996</v>
      </c>
      <c r="L99" s="68">
        <v>35260922</v>
      </c>
      <c r="M99" s="68">
        <v>32284899</v>
      </c>
      <c r="N99" s="70">
        <f t="shared" si="6"/>
        <v>2976023</v>
      </c>
      <c r="O99" s="68">
        <v>236460</v>
      </c>
      <c r="P99" s="68">
        <v>6003580</v>
      </c>
      <c r="Q99" s="70">
        <f t="shared" si="7"/>
        <v>-5767120</v>
      </c>
    </row>
    <row r="100" spans="1:17" s="69" customFormat="1" x14ac:dyDescent="0.45">
      <c r="A100" s="67" t="s">
        <v>342</v>
      </c>
      <c r="B100" s="67">
        <v>11500</v>
      </c>
      <c r="C100" s="67" t="s">
        <v>246</v>
      </c>
      <c r="D100" s="68">
        <v>1767120.740583</v>
      </c>
      <c r="E100" s="68">
        <v>395539.59489000001</v>
      </c>
      <c r="F100" s="68">
        <v>2162660.3354730001</v>
      </c>
      <c r="G100" s="68">
        <v>1371581.1456929999</v>
      </c>
      <c r="H100" s="68">
        <v>15547.238740000001</v>
      </c>
      <c r="I100" s="68">
        <v>0</v>
      </c>
      <c r="J100" s="68">
        <f>H100+I100</f>
        <v>15547.238740000001</v>
      </c>
      <c r="K100" s="68">
        <f>H100-I100</f>
        <v>15547.238740000001</v>
      </c>
      <c r="L100" s="68">
        <v>28459994</v>
      </c>
      <c r="M100" s="68">
        <v>310514</v>
      </c>
      <c r="N100" s="70">
        <f t="shared" si="6"/>
        <v>28149480</v>
      </c>
      <c r="O100" s="68">
        <v>8002040</v>
      </c>
      <c r="P100" s="68">
        <v>0</v>
      </c>
      <c r="Q100" s="70">
        <f t="shared" si="7"/>
        <v>8002040</v>
      </c>
    </row>
    <row r="101" spans="1:17" s="69" customFormat="1" x14ac:dyDescent="0.45">
      <c r="A101" s="67" t="s">
        <v>500</v>
      </c>
      <c r="B101" s="67">
        <v>11838</v>
      </c>
      <c r="C101" s="67" t="s">
        <v>246</v>
      </c>
      <c r="D101" s="68">
        <v>292237.19744199998</v>
      </c>
      <c r="E101" s="68">
        <v>43159.771100999998</v>
      </c>
      <c r="F101" s="68">
        <v>335396.968543</v>
      </c>
      <c r="G101" s="68">
        <v>249077.42634099998</v>
      </c>
      <c r="H101" s="68">
        <v>0</v>
      </c>
      <c r="I101" s="68">
        <v>0</v>
      </c>
      <c r="J101" s="68">
        <f>H101+I101</f>
        <v>0</v>
      </c>
      <c r="K101" s="68">
        <f>H101-I101</f>
        <v>0</v>
      </c>
      <c r="L101" s="68">
        <v>4889158</v>
      </c>
      <c r="M101" s="68">
        <v>449342</v>
      </c>
      <c r="N101" s="70">
        <f t="shared" si="6"/>
        <v>4439816</v>
      </c>
      <c r="O101" s="68">
        <v>1164466</v>
      </c>
      <c r="P101" s="68">
        <v>0</v>
      </c>
      <c r="Q101" s="70">
        <f t="shared" si="7"/>
        <v>1164466</v>
      </c>
    </row>
    <row r="102" spans="1:17" s="69" customFormat="1" x14ac:dyDescent="0.45">
      <c r="A102" s="67" t="s">
        <v>502</v>
      </c>
      <c r="B102" s="67">
        <v>11767</v>
      </c>
      <c r="C102" s="67" t="s">
        <v>246</v>
      </c>
      <c r="D102" s="68">
        <v>29704.072682000002</v>
      </c>
      <c r="E102" s="68">
        <v>43532.671841000003</v>
      </c>
      <c r="F102" s="68">
        <v>73236.744523000001</v>
      </c>
      <c r="G102" s="68">
        <v>-13828.599159000001</v>
      </c>
      <c r="H102" s="68">
        <v>0</v>
      </c>
      <c r="I102" s="68">
        <v>0</v>
      </c>
      <c r="J102" s="68">
        <v>0</v>
      </c>
      <c r="K102" s="68">
        <v>0</v>
      </c>
      <c r="L102" s="68">
        <v>11839687</v>
      </c>
      <c r="M102" s="68">
        <v>432934</v>
      </c>
      <c r="N102" s="70">
        <f t="shared" si="6"/>
        <v>11406753</v>
      </c>
      <c r="O102" s="68">
        <v>5254518</v>
      </c>
      <c r="P102" s="68">
        <v>0</v>
      </c>
      <c r="Q102" s="70">
        <f t="shared" si="7"/>
        <v>5254518</v>
      </c>
    </row>
    <row r="103" spans="1:17" s="69" customFormat="1" x14ac:dyDescent="0.45">
      <c r="A103" s="67" t="s">
        <v>518</v>
      </c>
      <c r="B103" s="67">
        <v>11883</v>
      </c>
      <c r="C103" s="67" t="s">
        <v>246</v>
      </c>
      <c r="D103" s="68">
        <v>5000</v>
      </c>
      <c r="E103" s="68">
        <v>0</v>
      </c>
      <c r="F103" s="68">
        <v>5000</v>
      </c>
      <c r="G103" s="68">
        <v>5000</v>
      </c>
      <c r="H103" s="68">
        <v>0</v>
      </c>
      <c r="I103" s="68">
        <v>0</v>
      </c>
      <c r="J103" s="68">
        <f t="shared" ref="J103:J134" si="11">H103+I103</f>
        <v>0</v>
      </c>
      <c r="K103" s="68">
        <f t="shared" ref="K103:K134" si="12">H103-I103</f>
        <v>0</v>
      </c>
      <c r="L103" s="68">
        <v>25572470</v>
      </c>
      <c r="M103" s="68">
        <v>4289424</v>
      </c>
      <c r="N103" s="70">
        <f t="shared" si="6"/>
        <v>21283046</v>
      </c>
      <c r="O103" s="68">
        <v>6664450</v>
      </c>
      <c r="P103" s="68">
        <v>3009045</v>
      </c>
      <c r="Q103" s="70">
        <f t="shared" si="7"/>
        <v>3655405</v>
      </c>
    </row>
    <row r="104" spans="1:17" s="69" customFormat="1" x14ac:dyDescent="0.45">
      <c r="A104" s="67" t="s">
        <v>20</v>
      </c>
      <c r="B104" s="67">
        <v>10589</v>
      </c>
      <c r="C104" s="67" t="s">
        <v>22</v>
      </c>
      <c r="D104" s="68">
        <v>1161683.0417899999</v>
      </c>
      <c r="E104" s="68">
        <v>1363518.5276500001</v>
      </c>
      <c r="F104" s="68">
        <v>2525201.5694399998</v>
      </c>
      <c r="G104" s="68">
        <v>-201835.48586000013</v>
      </c>
      <c r="H104" s="68">
        <v>498086.53644300002</v>
      </c>
      <c r="I104" s="68">
        <v>520142.13793700002</v>
      </c>
      <c r="J104" s="68">
        <f t="shared" si="11"/>
        <v>1018228.67438</v>
      </c>
      <c r="K104" s="68">
        <f t="shared" si="12"/>
        <v>-22055.601494000002</v>
      </c>
      <c r="L104" s="68">
        <v>153835</v>
      </c>
      <c r="M104" s="68">
        <v>515158</v>
      </c>
      <c r="N104" s="70">
        <f t="shared" si="6"/>
        <v>-361323</v>
      </c>
      <c r="O104" s="68">
        <v>0</v>
      </c>
      <c r="P104" s="68">
        <v>160</v>
      </c>
      <c r="Q104" s="70">
        <f t="shared" si="7"/>
        <v>-160</v>
      </c>
    </row>
    <row r="105" spans="1:17" s="69" customFormat="1" x14ac:dyDescent="0.45">
      <c r="A105" s="67" t="s">
        <v>23</v>
      </c>
      <c r="B105" s="67">
        <v>10591</v>
      </c>
      <c r="C105" s="67" t="s">
        <v>22</v>
      </c>
      <c r="D105" s="68">
        <v>1630609.1153450001</v>
      </c>
      <c r="E105" s="68">
        <v>1872551.9151310001</v>
      </c>
      <c r="F105" s="68">
        <v>3503161.0304760002</v>
      </c>
      <c r="G105" s="68">
        <v>-241942.79978600005</v>
      </c>
      <c r="H105" s="68">
        <v>100894.28496999999</v>
      </c>
      <c r="I105" s="68">
        <v>42452.569049999998</v>
      </c>
      <c r="J105" s="68">
        <f t="shared" si="11"/>
        <v>143346.85402</v>
      </c>
      <c r="K105" s="68">
        <f t="shared" si="12"/>
        <v>58441.715919999995</v>
      </c>
      <c r="L105" s="68">
        <v>253552</v>
      </c>
      <c r="M105" s="68">
        <v>670853</v>
      </c>
      <c r="N105" s="70">
        <f t="shared" si="6"/>
        <v>-417301</v>
      </c>
      <c r="O105" s="68">
        <v>6533</v>
      </c>
      <c r="P105" s="68">
        <v>9058</v>
      </c>
      <c r="Q105" s="70">
        <f t="shared" si="7"/>
        <v>-2525</v>
      </c>
    </row>
    <row r="106" spans="1:17" s="69" customFormat="1" x14ac:dyDescent="0.45">
      <c r="A106" s="67" t="s">
        <v>24</v>
      </c>
      <c r="B106" s="67">
        <v>10596</v>
      </c>
      <c r="C106" s="67" t="s">
        <v>22</v>
      </c>
      <c r="D106" s="68">
        <v>1149246.7700710001</v>
      </c>
      <c r="E106" s="68">
        <v>1819113.61858</v>
      </c>
      <c r="F106" s="68">
        <v>2968360.3886510003</v>
      </c>
      <c r="G106" s="68">
        <v>-669866.84850899992</v>
      </c>
      <c r="H106" s="68">
        <v>100212.30607200001</v>
      </c>
      <c r="I106" s="68">
        <v>315536.11076499999</v>
      </c>
      <c r="J106" s="68">
        <f t="shared" si="11"/>
        <v>415748.416837</v>
      </c>
      <c r="K106" s="68">
        <f t="shared" si="12"/>
        <v>-215323.80469299998</v>
      </c>
      <c r="L106" s="68">
        <v>266598</v>
      </c>
      <c r="M106" s="68">
        <v>1092138</v>
      </c>
      <c r="N106" s="70">
        <f t="shared" si="6"/>
        <v>-825540</v>
      </c>
      <c r="O106" s="68">
        <v>22599</v>
      </c>
      <c r="P106" s="68">
        <v>22197</v>
      </c>
      <c r="Q106" s="70">
        <f t="shared" si="7"/>
        <v>402</v>
      </c>
    </row>
    <row r="107" spans="1:17" s="69" customFormat="1" x14ac:dyDescent="0.45">
      <c r="A107" s="67" t="s">
        <v>26</v>
      </c>
      <c r="B107" s="67">
        <v>10600</v>
      </c>
      <c r="C107" s="67" t="s">
        <v>22</v>
      </c>
      <c r="D107" s="68">
        <v>10636833.931947</v>
      </c>
      <c r="E107" s="68">
        <v>1861119.973157</v>
      </c>
      <c r="F107" s="68">
        <v>12497953.905104</v>
      </c>
      <c r="G107" s="68">
        <v>8775713.9587900005</v>
      </c>
      <c r="H107" s="68">
        <v>268908.07047500001</v>
      </c>
      <c r="I107" s="68">
        <v>61375.883161999998</v>
      </c>
      <c r="J107" s="68">
        <f t="shared" si="11"/>
        <v>330283.953637</v>
      </c>
      <c r="K107" s="68">
        <f t="shared" si="12"/>
        <v>207532.18731300003</v>
      </c>
      <c r="L107" s="68">
        <v>18532655</v>
      </c>
      <c r="M107" s="68">
        <v>8613530</v>
      </c>
      <c r="N107" s="70">
        <f t="shared" si="6"/>
        <v>9919125</v>
      </c>
      <c r="O107" s="68">
        <v>481933</v>
      </c>
      <c r="P107" s="68">
        <v>687492</v>
      </c>
      <c r="Q107" s="70">
        <f t="shared" si="7"/>
        <v>-205559</v>
      </c>
    </row>
    <row r="108" spans="1:17" s="69" customFormat="1" x14ac:dyDescent="0.45">
      <c r="A108" s="67" t="s">
        <v>28</v>
      </c>
      <c r="B108" s="67">
        <v>10616</v>
      </c>
      <c r="C108" s="67" t="s">
        <v>22</v>
      </c>
      <c r="D108" s="68">
        <v>2770596.4065160002</v>
      </c>
      <c r="E108" s="68">
        <v>5805273.1370249996</v>
      </c>
      <c r="F108" s="68">
        <v>8575869.5435409993</v>
      </c>
      <c r="G108" s="68">
        <v>-3034676.7305089994</v>
      </c>
      <c r="H108" s="68">
        <v>484204.122003</v>
      </c>
      <c r="I108" s="68">
        <v>268504.43346999999</v>
      </c>
      <c r="J108" s="68">
        <f t="shared" si="11"/>
        <v>752708.55547300004</v>
      </c>
      <c r="K108" s="68">
        <f t="shared" si="12"/>
        <v>215699.68853300001</v>
      </c>
      <c r="L108" s="68">
        <v>1483346</v>
      </c>
      <c r="M108" s="68">
        <v>4165240</v>
      </c>
      <c r="N108" s="70">
        <f t="shared" si="6"/>
        <v>-2681894</v>
      </c>
      <c r="O108" s="68">
        <v>23696</v>
      </c>
      <c r="P108" s="68">
        <v>184905</v>
      </c>
      <c r="Q108" s="70">
        <f t="shared" si="7"/>
        <v>-161209</v>
      </c>
    </row>
    <row r="109" spans="1:17" s="69" customFormat="1" x14ac:dyDescent="0.45">
      <c r="A109" s="67" t="s">
        <v>33</v>
      </c>
      <c r="B109" s="67">
        <v>10630</v>
      </c>
      <c r="C109" s="67" t="s">
        <v>22</v>
      </c>
      <c r="D109" s="68">
        <v>347639.613648</v>
      </c>
      <c r="E109" s="68">
        <v>410137.57094499998</v>
      </c>
      <c r="F109" s="68">
        <v>757777.18459299998</v>
      </c>
      <c r="G109" s="68">
        <v>-62497.957296999986</v>
      </c>
      <c r="H109" s="68">
        <v>1608.56</v>
      </c>
      <c r="I109" s="68">
        <v>15728.140636</v>
      </c>
      <c r="J109" s="68">
        <f t="shared" si="11"/>
        <v>17336.700636000001</v>
      </c>
      <c r="K109" s="68">
        <f t="shared" si="12"/>
        <v>-14119.580636000001</v>
      </c>
      <c r="L109" s="68">
        <v>11396</v>
      </c>
      <c r="M109" s="68">
        <v>48724</v>
      </c>
      <c r="N109" s="70">
        <f t="shared" si="6"/>
        <v>-37328</v>
      </c>
      <c r="O109" s="68">
        <v>0</v>
      </c>
      <c r="P109" s="68">
        <v>4156</v>
      </c>
      <c r="Q109" s="70">
        <f t="shared" si="7"/>
        <v>-4156</v>
      </c>
    </row>
    <row r="110" spans="1:17" s="69" customFormat="1" x14ac:dyDescent="0.45">
      <c r="A110" s="67" t="s">
        <v>37</v>
      </c>
      <c r="B110" s="67">
        <v>10706</v>
      </c>
      <c r="C110" s="67" t="s">
        <v>22</v>
      </c>
      <c r="D110" s="68">
        <v>13066572.603147</v>
      </c>
      <c r="E110" s="68">
        <v>15606664.675617</v>
      </c>
      <c r="F110" s="68">
        <v>28673237.278764002</v>
      </c>
      <c r="G110" s="68">
        <v>-2540092.07247</v>
      </c>
      <c r="H110" s="68">
        <v>71773.662750000003</v>
      </c>
      <c r="I110" s="68">
        <v>159549.134418</v>
      </c>
      <c r="J110" s="68">
        <f t="shared" si="11"/>
        <v>231322.79716800002</v>
      </c>
      <c r="K110" s="68">
        <f t="shared" si="12"/>
        <v>-87775.471667999998</v>
      </c>
      <c r="L110" s="68">
        <v>2124816</v>
      </c>
      <c r="M110" s="68">
        <v>6129300</v>
      </c>
      <c r="N110" s="70">
        <f t="shared" si="6"/>
        <v>-4004484</v>
      </c>
      <c r="O110" s="68">
        <v>17311</v>
      </c>
      <c r="P110" s="68">
        <v>128868</v>
      </c>
      <c r="Q110" s="70">
        <f t="shared" si="7"/>
        <v>-111557</v>
      </c>
    </row>
    <row r="111" spans="1:17" s="69" customFormat="1" x14ac:dyDescent="0.45">
      <c r="A111" s="67" t="s">
        <v>41</v>
      </c>
      <c r="B111" s="67">
        <v>10719</v>
      </c>
      <c r="C111" s="67" t="s">
        <v>22</v>
      </c>
      <c r="D111" s="68">
        <v>294988.49998600001</v>
      </c>
      <c r="E111" s="68">
        <v>1115277.0661230001</v>
      </c>
      <c r="F111" s="68">
        <v>1410265.5661090002</v>
      </c>
      <c r="G111" s="68">
        <v>-820288.5661370001</v>
      </c>
      <c r="H111" s="68">
        <v>9158.4970499999999</v>
      </c>
      <c r="I111" s="68">
        <v>9252.1684999999998</v>
      </c>
      <c r="J111" s="68">
        <f t="shared" si="11"/>
        <v>18410.665549999998</v>
      </c>
      <c r="K111" s="68">
        <f t="shared" si="12"/>
        <v>-93.671449999999822</v>
      </c>
      <c r="L111" s="68">
        <v>82225</v>
      </c>
      <c r="M111" s="68">
        <v>980258</v>
      </c>
      <c r="N111" s="70">
        <f t="shared" si="6"/>
        <v>-898033</v>
      </c>
      <c r="O111" s="68">
        <v>0</v>
      </c>
      <c r="P111" s="68">
        <v>28854</v>
      </c>
      <c r="Q111" s="70">
        <f t="shared" si="7"/>
        <v>-28854</v>
      </c>
    </row>
    <row r="112" spans="1:17" s="69" customFormat="1" x14ac:dyDescent="0.45">
      <c r="A112" s="67" t="s">
        <v>43</v>
      </c>
      <c r="B112" s="67">
        <v>10743</v>
      </c>
      <c r="C112" s="67" t="s">
        <v>22</v>
      </c>
      <c r="D112" s="68">
        <v>9085040.4588890001</v>
      </c>
      <c r="E112" s="68">
        <v>10561249.000062</v>
      </c>
      <c r="F112" s="68">
        <v>19646289.458951</v>
      </c>
      <c r="G112" s="68">
        <v>-1476208.5411729999</v>
      </c>
      <c r="H112" s="68">
        <v>1591671.2137209999</v>
      </c>
      <c r="I112" s="68">
        <v>444257.12229000003</v>
      </c>
      <c r="J112" s="68">
        <f t="shared" si="11"/>
        <v>2035928.336011</v>
      </c>
      <c r="K112" s="68">
        <f t="shared" si="12"/>
        <v>1147414.0914309998</v>
      </c>
      <c r="L112" s="68">
        <v>1752707</v>
      </c>
      <c r="M112" s="68">
        <v>3659474</v>
      </c>
      <c r="N112" s="70">
        <f t="shared" si="6"/>
        <v>-1906767</v>
      </c>
      <c r="O112" s="68">
        <v>27239</v>
      </c>
      <c r="P112" s="68">
        <v>92390</v>
      </c>
      <c r="Q112" s="70">
        <f t="shared" si="7"/>
        <v>-65151</v>
      </c>
    </row>
    <row r="113" spans="1:17" s="69" customFormat="1" x14ac:dyDescent="0.45">
      <c r="A113" s="67" t="s">
        <v>49</v>
      </c>
      <c r="B113" s="67">
        <v>10753</v>
      </c>
      <c r="C113" s="67" t="s">
        <v>22</v>
      </c>
      <c r="D113" s="68">
        <v>1280473.48658</v>
      </c>
      <c r="E113" s="68">
        <v>1352564.843786</v>
      </c>
      <c r="F113" s="68">
        <v>2633038.3303660001</v>
      </c>
      <c r="G113" s="68">
        <v>-72091.357206000015</v>
      </c>
      <c r="H113" s="68">
        <v>13393.009741</v>
      </c>
      <c r="I113" s="68">
        <v>5503</v>
      </c>
      <c r="J113" s="68">
        <f t="shared" si="11"/>
        <v>18896.009741000002</v>
      </c>
      <c r="K113" s="68">
        <f t="shared" si="12"/>
        <v>7890.0097409999998</v>
      </c>
      <c r="L113" s="68">
        <v>121728</v>
      </c>
      <c r="M113" s="68">
        <v>119582</v>
      </c>
      <c r="N113" s="70">
        <f t="shared" si="6"/>
        <v>2146</v>
      </c>
      <c r="O113" s="68">
        <v>1149</v>
      </c>
      <c r="P113" s="68">
        <v>5936</v>
      </c>
      <c r="Q113" s="70">
        <f t="shared" si="7"/>
        <v>-4787</v>
      </c>
    </row>
    <row r="114" spans="1:17" s="69" customFormat="1" x14ac:dyDescent="0.45">
      <c r="A114" s="67" t="s">
        <v>51</v>
      </c>
      <c r="B114" s="67">
        <v>10782</v>
      </c>
      <c r="C114" s="67" t="s">
        <v>22</v>
      </c>
      <c r="D114" s="68">
        <v>509818.40224199998</v>
      </c>
      <c r="E114" s="68">
        <v>1186342.8818870001</v>
      </c>
      <c r="F114" s="68">
        <v>1696161.284129</v>
      </c>
      <c r="G114" s="68">
        <v>-676524.47964500007</v>
      </c>
      <c r="H114" s="68">
        <v>53453.645949999998</v>
      </c>
      <c r="I114" s="68">
        <v>64178.722926000002</v>
      </c>
      <c r="J114" s="68">
        <f t="shared" si="11"/>
        <v>117632.36887599999</v>
      </c>
      <c r="K114" s="68">
        <f t="shared" si="12"/>
        <v>-10725.076976000004</v>
      </c>
      <c r="L114" s="68">
        <v>253999</v>
      </c>
      <c r="M114" s="68">
        <v>929005</v>
      </c>
      <c r="N114" s="70">
        <f t="shared" si="6"/>
        <v>-675006</v>
      </c>
      <c r="O114" s="68">
        <v>5283</v>
      </c>
      <c r="P114" s="68">
        <v>20391</v>
      </c>
      <c r="Q114" s="70">
        <f t="shared" si="7"/>
        <v>-15108</v>
      </c>
    </row>
    <row r="115" spans="1:17" s="69" customFormat="1" x14ac:dyDescent="0.45">
      <c r="A115" s="67" t="s">
        <v>54</v>
      </c>
      <c r="B115" s="67">
        <v>10764</v>
      </c>
      <c r="C115" s="67" t="s">
        <v>22</v>
      </c>
      <c r="D115" s="68">
        <v>2605769.6506670001</v>
      </c>
      <c r="E115" s="68">
        <v>1880414.904355</v>
      </c>
      <c r="F115" s="68">
        <v>4486184.5550220003</v>
      </c>
      <c r="G115" s="68">
        <v>725354.74631200009</v>
      </c>
      <c r="H115" s="68">
        <v>47143.631999999998</v>
      </c>
      <c r="I115" s="68">
        <v>43926.522242999999</v>
      </c>
      <c r="J115" s="68">
        <f t="shared" si="11"/>
        <v>91070.154242999997</v>
      </c>
      <c r="K115" s="68">
        <f t="shared" si="12"/>
        <v>3217.1097569999984</v>
      </c>
      <c r="L115" s="68">
        <v>633976</v>
      </c>
      <c r="M115" s="68">
        <v>43209</v>
      </c>
      <c r="N115" s="70">
        <f t="shared" si="6"/>
        <v>590767</v>
      </c>
      <c r="O115" s="68">
        <v>29</v>
      </c>
      <c r="P115" s="68">
        <v>0</v>
      </c>
      <c r="Q115" s="70">
        <f t="shared" si="7"/>
        <v>29</v>
      </c>
    </row>
    <row r="116" spans="1:17" s="69" customFormat="1" x14ac:dyDescent="0.45">
      <c r="A116" s="67" t="s">
        <v>57</v>
      </c>
      <c r="B116" s="67">
        <v>10771</v>
      </c>
      <c r="C116" s="67" t="s">
        <v>22</v>
      </c>
      <c r="D116" s="68">
        <v>73222.632505000001</v>
      </c>
      <c r="E116" s="68">
        <v>443683.45663500001</v>
      </c>
      <c r="F116" s="68">
        <v>516906.08914</v>
      </c>
      <c r="G116" s="68">
        <v>-370460.82413000002</v>
      </c>
      <c r="H116" s="68">
        <v>47123.637599000002</v>
      </c>
      <c r="I116" s="68">
        <v>50831.702344999998</v>
      </c>
      <c r="J116" s="68">
        <f t="shared" si="11"/>
        <v>97955.339944000007</v>
      </c>
      <c r="K116" s="68">
        <f t="shared" si="12"/>
        <v>-3708.0647459999964</v>
      </c>
      <c r="L116" s="68">
        <v>68362</v>
      </c>
      <c r="M116" s="68">
        <v>410600</v>
      </c>
      <c r="N116" s="70">
        <f t="shared" si="6"/>
        <v>-342238</v>
      </c>
      <c r="O116" s="68">
        <v>10399</v>
      </c>
      <c r="P116" s="68">
        <v>99713</v>
      </c>
      <c r="Q116" s="70">
        <f t="shared" si="7"/>
        <v>-89314</v>
      </c>
    </row>
    <row r="117" spans="1:17" s="69" customFormat="1" x14ac:dyDescent="0.45">
      <c r="A117" s="67" t="s">
        <v>64</v>
      </c>
      <c r="B117" s="67">
        <v>10781</v>
      </c>
      <c r="C117" s="67" t="s">
        <v>22</v>
      </c>
      <c r="D117" s="68">
        <v>1315330.6061499999</v>
      </c>
      <c r="E117" s="68">
        <v>2283182.7399610002</v>
      </c>
      <c r="F117" s="68">
        <v>3598513.346111</v>
      </c>
      <c r="G117" s="68">
        <v>-967852.13381100027</v>
      </c>
      <c r="H117" s="68">
        <v>81307.532569999996</v>
      </c>
      <c r="I117" s="68">
        <v>330560.22776500002</v>
      </c>
      <c r="J117" s="68">
        <f t="shared" si="11"/>
        <v>411867.760335</v>
      </c>
      <c r="K117" s="68">
        <f t="shared" si="12"/>
        <v>-249252.69519500004</v>
      </c>
      <c r="L117" s="68">
        <v>258968</v>
      </c>
      <c r="M117" s="68">
        <v>1778350</v>
      </c>
      <c r="N117" s="70">
        <f t="shared" si="6"/>
        <v>-1519382</v>
      </c>
      <c r="O117" s="68">
        <v>1055</v>
      </c>
      <c r="P117" s="68">
        <v>333309</v>
      </c>
      <c r="Q117" s="70">
        <f t="shared" si="7"/>
        <v>-332254</v>
      </c>
    </row>
    <row r="118" spans="1:17" s="69" customFormat="1" x14ac:dyDescent="0.45">
      <c r="A118" s="67" t="s">
        <v>68</v>
      </c>
      <c r="B118" s="67">
        <v>10789</v>
      </c>
      <c r="C118" s="67" t="s">
        <v>22</v>
      </c>
      <c r="D118" s="68">
        <v>2211383.9973690002</v>
      </c>
      <c r="E118" s="68">
        <v>2003113.463915</v>
      </c>
      <c r="F118" s="68">
        <v>4214497.4612840004</v>
      </c>
      <c r="G118" s="68">
        <v>208270.53345400025</v>
      </c>
      <c r="H118" s="68">
        <v>38711.904697999998</v>
      </c>
      <c r="I118" s="68">
        <v>110127.431698</v>
      </c>
      <c r="J118" s="68">
        <f t="shared" si="11"/>
        <v>148839.336396</v>
      </c>
      <c r="K118" s="68">
        <f t="shared" si="12"/>
        <v>-71415.527000000002</v>
      </c>
      <c r="L118" s="68">
        <v>680380</v>
      </c>
      <c r="M118" s="68">
        <v>692613</v>
      </c>
      <c r="N118" s="70">
        <f t="shared" ref="N118:N181" si="13">L118-M118</f>
        <v>-12233</v>
      </c>
      <c r="O118" s="68">
        <v>74548</v>
      </c>
      <c r="P118" s="68">
        <v>108278</v>
      </c>
      <c r="Q118" s="70">
        <f t="shared" ref="Q118:Q181" si="14">O118-P118</f>
        <v>-33730</v>
      </c>
    </row>
    <row r="119" spans="1:17" s="69" customFormat="1" x14ac:dyDescent="0.45">
      <c r="A119" s="67" t="s">
        <v>70</v>
      </c>
      <c r="B119" s="67">
        <v>10787</v>
      </c>
      <c r="C119" s="67" t="s">
        <v>22</v>
      </c>
      <c r="D119" s="68">
        <v>5122668.0316890003</v>
      </c>
      <c r="E119" s="68">
        <v>9576972.3234870005</v>
      </c>
      <c r="F119" s="68">
        <v>14699640.355176002</v>
      </c>
      <c r="G119" s="68">
        <v>-4454304.2917980002</v>
      </c>
      <c r="H119" s="68">
        <v>393547.97325799998</v>
      </c>
      <c r="I119" s="68">
        <v>652703.18980299996</v>
      </c>
      <c r="J119" s="68">
        <f t="shared" si="11"/>
        <v>1046251.1630609999</v>
      </c>
      <c r="K119" s="68">
        <f t="shared" si="12"/>
        <v>-259155.21654499997</v>
      </c>
      <c r="L119" s="68">
        <v>987882</v>
      </c>
      <c r="M119" s="68">
        <v>5764826</v>
      </c>
      <c r="N119" s="70">
        <f t="shared" si="13"/>
        <v>-4776944</v>
      </c>
      <c r="O119" s="68">
        <v>854</v>
      </c>
      <c r="P119" s="68">
        <v>415956</v>
      </c>
      <c r="Q119" s="70">
        <f t="shared" si="14"/>
        <v>-415102</v>
      </c>
    </row>
    <row r="120" spans="1:17" s="69" customFormat="1" x14ac:dyDescent="0.45">
      <c r="A120" s="67" t="s">
        <v>72</v>
      </c>
      <c r="B120" s="67">
        <v>10801</v>
      </c>
      <c r="C120" s="67" t="s">
        <v>22</v>
      </c>
      <c r="D120" s="68">
        <v>331990.88439100003</v>
      </c>
      <c r="E120" s="68">
        <v>409566.147749</v>
      </c>
      <c r="F120" s="68">
        <v>741557.03214000002</v>
      </c>
      <c r="G120" s="68">
        <v>-77575.263357999967</v>
      </c>
      <c r="H120" s="68">
        <v>2897.95</v>
      </c>
      <c r="I120" s="68">
        <v>0</v>
      </c>
      <c r="J120" s="68">
        <f t="shared" si="11"/>
        <v>2897.95</v>
      </c>
      <c r="K120" s="68">
        <f t="shared" si="12"/>
        <v>2897.95</v>
      </c>
      <c r="L120" s="68">
        <v>354811</v>
      </c>
      <c r="M120" s="68">
        <v>463702</v>
      </c>
      <c r="N120" s="70">
        <f t="shared" si="13"/>
        <v>-108891</v>
      </c>
      <c r="O120" s="68">
        <v>421</v>
      </c>
      <c r="P120" s="68">
        <v>4715</v>
      </c>
      <c r="Q120" s="70">
        <f t="shared" si="14"/>
        <v>-4294</v>
      </c>
    </row>
    <row r="121" spans="1:17" s="69" customFormat="1" x14ac:dyDescent="0.45">
      <c r="A121" s="67" t="s">
        <v>74</v>
      </c>
      <c r="B121" s="67">
        <v>10825</v>
      </c>
      <c r="C121" s="67" t="s">
        <v>22</v>
      </c>
      <c r="D121" s="68">
        <v>836088.25997300004</v>
      </c>
      <c r="E121" s="68">
        <v>784102.71053200006</v>
      </c>
      <c r="F121" s="68">
        <v>1620190.9705050001</v>
      </c>
      <c r="G121" s="68">
        <v>51985.549440999981</v>
      </c>
      <c r="H121" s="68">
        <v>0</v>
      </c>
      <c r="I121" s="68">
        <v>0</v>
      </c>
      <c r="J121" s="68">
        <f t="shared" si="11"/>
        <v>0</v>
      </c>
      <c r="K121" s="68">
        <f t="shared" si="12"/>
        <v>0</v>
      </c>
      <c r="L121" s="68">
        <v>114002</v>
      </c>
      <c r="M121" s="68">
        <v>56747</v>
      </c>
      <c r="N121" s="70">
        <f t="shared" si="13"/>
        <v>57255</v>
      </c>
      <c r="O121" s="68">
        <v>13999</v>
      </c>
      <c r="P121" s="68">
        <v>46466</v>
      </c>
      <c r="Q121" s="70">
        <f t="shared" si="14"/>
        <v>-32467</v>
      </c>
    </row>
    <row r="122" spans="1:17" s="69" customFormat="1" x14ac:dyDescent="0.45">
      <c r="A122" s="67" t="s">
        <v>76</v>
      </c>
      <c r="B122" s="67">
        <v>10830</v>
      </c>
      <c r="C122" s="67" t="s">
        <v>22</v>
      </c>
      <c r="D122" s="68">
        <v>1574490.481405</v>
      </c>
      <c r="E122" s="68">
        <v>1861885.199822</v>
      </c>
      <c r="F122" s="68">
        <v>3436375.681227</v>
      </c>
      <c r="G122" s="68">
        <v>-287394.71841700003</v>
      </c>
      <c r="H122" s="68">
        <v>132890.57243</v>
      </c>
      <c r="I122" s="68">
        <v>68198.162830000001</v>
      </c>
      <c r="J122" s="68">
        <f t="shared" si="11"/>
        <v>201088.73525999999</v>
      </c>
      <c r="K122" s="68">
        <f t="shared" si="12"/>
        <v>64692.409599999999</v>
      </c>
      <c r="L122" s="68">
        <v>314969</v>
      </c>
      <c r="M122" s="68">
        <v>774391</v>
      </c>
      <c r="N122" s="70">
        <f t="shared" si="13"/>
        <v>-459422</v>
      </c>
      <c r="O122" s="68">
        <v>4153</v>
      </c>
      <c r="P122" s="68">
        <v>28411</v>
      </c>
      <c r="Q122" s="70">
        <f t="shared" si="14"/>
        <v>-24258</v>
      </c>
    </row>
    <row r="123" spans="1:17" s="69" customFormat="1" x14ac:dyDescent="0.45">
      <c r="A123" s="67" t="s">
        <v>78</v>
      </c>
      <c r="B123" s="67">
        <v>10835</v>
      </c>
      <c r="C123" s="67" t="s">
        <v>22</v>
      </c>
      <c r="D123" s="68">
        <v>1830212.3234280001</v>
      </c>
      <c r="E123" s="68">
        <v>2179349.4805220002</v>
      </c>
      <c r="F123" s="68">
        <v>4009561.8039500006</v>
      </c>
      <c r="G123" s="68">
        <v>-349137.15709400014</v>
      </c>
      <c r="H123" s="68">
        <v>45446.780055000003</v>
      </c>
      <c r="I123" s="68">
        <v>736960.72309600003</v>
      </c>
      <c r="J123" s="68">
        <f t="shared" si="11"/>
        <v>782407.50315100001</v>
      </c>
      <c r="K123" s="68">
        <f t="shared" si="12"/>
        <v>-691513.94304100005</v>
      </c>
      <c r="L123" s="68">
        <v>1593650</v>
      </c>
      <c r="M123" s="68">
        <v>1856567</v>
      </c>
      <c r="N123" s="70">
        <f t="shared" si="13"/>
        <v>-262917</v>
      </c>
      <c r="O123" s="68">
        <v>29991</v>
      </c>
      <c r="P123" s="68">
        <v>678803</v>
      </c>
      <c r="Q123" s="70">
        <f t="shared" si="14"/>
        <v>-648812</v>
      </c>
    </row>
    <row r="124" spans="1:17" s="69" customFormat="1" x14ac:dyDescent="0.45">
      <c r="A124" s="67" t="s">
        <v>84</v>
      </c>
      <c r="B124" s="67">
        <v>10843</v>
      </c>
      <c r="C124" s="67" t="s">
        <v>22</v>
      </c>
      <c r="D124" s="68">
        <v>2368536.7823219998</v>
      </c>
      <c r="E124" s="68">
        <v>2165620.5197430002</v>
      </c>
      <c r="F124" s="68">
        <v>4534157.3020649999</v>
      </c>
      <c r="G124" s="68">
        <v>202916.26257899962</v>
      </c>
      <c r="H124" s="68">
        <v>322871.71295399999</v>
      </c>
      <c r="I124" s="68">
        <v>179387.41278300001</v>
      </c>
      <c r="J124" s="68">
        <f t="shared" si="11"/>
        <v>502259.12573700002</v>
      </c>
      <c r="K124" s="68">
        <f t="shared" si="12"/>
        <v>143484.30017099998</v>
      </c>
      <c r="L124" s="68">
        <v>937719</v>
      </c>
      <c r="M124" s="68">
        <v>866364</v>
      </c>
      <c r="N124" s="70">
        <f t="shared" si="13"/>
        <v>71355</v>
      </c>
      <c r="O124" s="68">
        <v>332</v>
      </c>
      <c r="P124" s="68">
        <v>178510</v>
      </c>
      <c r="Q124" s="70">
        <f t="shared" si="14"/>
        <v>-178178</v>
      </c>
    </row>
    <row r="125" spans="1:17" s="69" customFormat="1" x14ac:dyDescent="0.45">
      <c r="A125" s="67" t="s">
        <v>86</v>
      </c>
      <c r="B125" s="67">
        <v>10851</v>
      </c>
      <c r="C125" s="67" t="s">
        <v>22</v>
      </c>
      <c r="D125" s="68">
        <v>4564553.911452</v>
      </c>
      <c r="E125" s="68">
        <v>4430669.507828</v>
      </c>
      <c r="F125" s="68">
        <v>8995223.41928</v>
      </c>
      <c r="G125" s="68">
        <v>133884.40362400003</v>
      </c>
      <c r="H125" s="68">
        <v>249179.110059</v>
      </c>
      <c r="I125" s="68">
        <v>124280.42731</v>
      </c>
      <c r="J125" s="68">
        <f t="shared" si="11"/>
        <v>373459.53736900003</v>
      </c>
      <c r="K125" s="68">
        <f t="shared" si="12"/>
        <v>124898.682749</v>
      </c>
      <c r="L125" s="68">
        <v>8841259</v>
      </c>
      <c r="M125" s="68">
        <v>9796400</v>
      </c>
      <c r="N125" s="70">
        <f t="shared" si="13"/>
        <v>-955141</v>
      </c>
      <c r="O125" s="68">
        <v>119672</v>
      </c>
      <c r="P125" s="68">
        <v>574659</v>
      </c>
      <c r="Q125" s="70">
        <f t="shared" si="14"/>
        <v>-454987</v>
      </c>
    </row>
    <row r="126" spans="1:17" s="69" customFormat="1" x14ac:dyDescent="0.45">
      <c r="A126" s="67" t="s">
        <v>88</v>
      </c>
      <c r="B126" s="67">
        <v>10855</v>
      </c>
      <c r="C126" s="67" t="s">
        <v>22</v>
      </c>
      <c r="D126" s="68">
        <v>921091.53260699997</v>
      </c>
      <c r="E126" s="68">
        <v>2337812.2372750002</v>
      </c>
      <c r="F126" s="68">
        <v>3258903.7698820001</v>
      </c>
      <c r="G126" s="68">
        <v>-1416720.7046680003</v>
      </c>
      <c r="H126" s="68">
        <v>131000</v>
      </c>
      <c r="I126" s="68">
        <v>347733.49874000001</v>
      </c>
      <c r="J126" s="68">
        <f t="shared" si="11"/>
        <v>478733.49874000001</v>
      </c>
      <c r="K126" s="68">
        <f t="shared" si="12"/>
        <v>-216733.49874000001</v>
      </c>
      <c r="L126" s="68">
        <v>212135</v>
      </c>
      <c r="M126" s="68">
        <v>1724422</v>
      </c>
      <c r="N126" s="70">
        <f t="shared" si="13"/>
        <v>-1512287</v>
      </c>
      <c r="O126" s="68">
        <v>720</v>
      </c>
      <c r="P126" s="68">
        <v>82326</v>
      </c>
      <c r="Q126" s="70">
        <f t="shared" si="14"/>
        <v>-81606</v>
      </c>
    </row>
    <row r="127" spans="1:17" s="69" customFormat="1" x14ac:dyDescent="0.45">
      <c r="A127" s="67" t="s">
        <v>90</v>
      </c>
      <c r="B127" s="67">
        <v>10864</v>
      </c>
      <c r="C127" s="67" t="s">
        <v>22</v>
      </c>
      <c r="D127" s="68">
        <v>115020.158438</v>
      </c>
      <c r="E127" s="68">
        <v>611459.98592600005</v>
      </c>
      <c r="F127" s="68">
        <v>726480.14436400007</v>
      </c>
      <c r="G127" s="68">
        <v>-496439.82748800004</v>
      </c>
      <c r="H127" s="68">
        <v>0</v>
      </c>
      <c r="I127" s="68">
        <v>9182.6263999999992</v>
      </c>
      <c r="J127" s="68">
        <f t="shared" si="11"/>
        <v>9182.6263999999992</v>
      </c>
      <c r="K127" s="68">
        <f t="shared" si="12"/>
        <v>-9182.6263999999992</v>
      </c>
      <c r="L127" s="68">
        <v>13291</v>
      </c>
      <c r="M127" s="68">
        <v>327745</v>
      </c>
      <c r="N127" s="70">
        <f t="shared" si="13"/>
        <v>-314454</v>
      </c>
      <c r="O127" s="68">
        <v>0</v>
      </c>
      <c r="P127" s="68">
        <v>1488</v>
      </c>
      <c r="Q127" s="70">
        <f t="shared" si="14"/>
        <v>-1488</v>
      </c>
    </row>
    <row r="128" spans="1:17" s="69" customFormat="1" x14ac:dyDescent="0.45">
      <c r="A128" s="67" t="s">
        <v>92</v>
      </c>
      <c r="B128" s="67">
        <v>10869</v>
      </c>
      <c r="C128" s="67" t="s">
        <v>22</v>
      </c>
      <c r="D128" s="68">
        <v>512109.44352899998</v>
      </c>
      <c r="E128" s="68">
        <v>681705.20933999994</v>
      </c>
      <c r="F128" s="68">
        <v>1193814.6528689999</v>
      </c>
      <c r="G128" s="68">
        <v>-169595.76581099996</v>
      </c>
      <c r="H128" s="68">
        <v>0</v>
      </c>
      <c r="I128" s="68">
        <v>0</v>
      </c>
      <c r="J128" s="68">
        <f t="shared" si="11"/>
        <v>0</v>
      </c>
      <c r="K128" s="68">
        <f t="shared" si="12"/>
        <v>0</v>
      </c>
      <c r="L128" s="68">
        <v>26197</v>
      </c>
      <c r="M128" s="68">
        <v>267177</v>
      </c>
      <c r="N128" s="70">
        <f t="shared" si="13"/>
        <v>-240980</v>
      </c>
      <c r="O128" s="68">
        <v>0</v>
      </c>
      <c r="P128" s="68">
        <v>1857</v>
      </c>
      <c r="Q128" s="70">
        <f t="shared" si="14"/>
        <v>-1857</v>
      </c>
    </row>
    <row r="129" spans="1:17" s="69" customFormat="1" x14ac:dyDescent="0.45">
      <c r="A129" s="67" t="s">
        <v>94</v>
      </c>
      <c r="B129" s="67">
        <v>10872</v>
      </c>
      <c r="C129" s="67" t="s">
        <v>22</v>
      </c>
      <c r="D129" s="68">
        <v>2176913.570545</v>
      </c>
      <c r="E129" s="68">
        <v>2856750.490526</v>
      </c>
      <c r="F129" s="68">
        <v>5033664.0610710001</v>
      </c>
      <c r="G129" s="68">
        <v>-679836.91998100001</v>
      </c>
      <c r="H129" s="68">
        <v>124614.91291</v>
      </c>
      <c r="I129" s="68">
        <v>94120.959012000007</v>
      </c>
      <c r="J129" s="68">
        <f t="shared" si="11"/>
        <v>218735.87192200002</v>
      </c>
      <c r="K129" s="68">
        <f t="shared" si="12"/>
        <v>30493.953897999992</v>
      </c>
      <c r="L129" s="68">
        <v>141886</v>
      </c>
      <c r="M129" s="68">
        <v>811857</v>
      </c>
      <c r="N129" s="70">
        <f t="shared" si="13"/>
        <v>-669971</v>
      </c>
      <c r="O129" s="68">
        <v>2012</v>
      </c>
      <c r="P129" s="68">
        <v>26420</v>
      </c>
      <c r="Q129" s="70">
        <f t="shared" si="14"/>
        <v>-24408</v>
      </c>
    </row>
    <row r="130" spans="1:17" s="69" customFormat="1" x14ac:dyDescent="0.45">
      <c r="A130" s="67" t="s">
        <v>104</v>
      </c>
      <c r="B130" s="67">
        <v>10896</v>
      </c>
      <c r="C130" s="67" t="s">
        <v>22</v>
      </c>
      <c r="D130" s="68">
        <v>4402091.6204960002</v>
      </c>
      <c r="E130" s="68">
        <v>5013357.8365399996</v>
      </c>
      <c r="F130" s="68">
        <v>9415449.4570359997</v>
      </c>
      <c r="G130" s="68">
        <v>-611266.21604399942</v>
      </c>
      <c r="H130" s="68">
        <v>299761.548626</v>
      </c>
      <c r="I130" s="68">
        <v>144949.70422399999</v>
      </c>
      <c r="J130" s="68">
        <f t="shared" si="11"/>
        <v>444711.25284999999</v>
      </c>
      <c r="K130" s="68">
        <f t="shared" si="12"/>
        <v>154811.84440200002</v>
      </c>
      <c r="L130" s="68">
        <v>253763</v>
      </c>
      <c r="M130" s="68">
        <v>813973</v>
      </c>
      <c r="N130" s="70">
        <f t="shared" si="13"/>
        <v>-560210</v>
      </c>
      <c r="O130" s="68">
        <v>14089</v>
      </c>
      <c r="P130" s="68">
        <v>10210</v>
      </c>
      <c r="Q130" s="70">
        <f t="shared" si="14"/>
        <v>3879</v>
      </c>
    </row>
    <row r="131" spans="1:17" s="69" customFormat="1" x14ac:dyDescent="0.45">
      <c r="A131" s="67" t="s">
        <v>126</v>
      </c>
      <c r="B131" s="67">
        <v>11055</v>
      </c>
      <c r="C131" s="67" t="s">
        <v>22</v>
      </c>
      <c r="D131" s="68">
        <v>921663.89358300006</v>
      </c>
      <c r="E131" s="68">
        <v>1599887.939494</v>
      </c>
      <c r="F131" s="68">
        <v>2521551.833077</v>
      </c>
      <c r="G131" s="68">
        <v>-678224.04591099999</v>
      </c>
      <c r="H131" s="68">
        <v>81401.748378000004</v>
      </c>
      <c r="I131" s="68">
        <v>183077.23243999999</v>
      </c>
      <c r="J131" s="68">
        <f t="shared" si="11"/>
        <v>264478.98081799998</v>
      </c>
      <c r="K131" s="68">
        <f t="shared" si="12"/>
        <v>-101675.48406199999</v>
      </c>
      <c r="L131" s="68">
        <v>126517</v>
      </c>
      <c r="M131" s="68">
        <v>1019756</v>
      </c>
      <c r="N131" s="70">
        <f t="shared" si="13"/>
        <v>-893239</v>
      </c>
      <c r="O131" s="68">
        <v>32773</v>
      </c>
      <c r="P131" s="68">
        <v>84484</v>
      </c>
      <c r="Q131" s="70">
        <f t="shared" si="14"/>
        <v>-51711</v>
      </c>
    </row>
    <row r="132" spans="1:17" s="69" customFormat="1" x14ac:dyDescent="0.45">
      <c r="A132" s="67" t="s">
        <v>130</v>
      </c>
      <c r="B132" s="67">
        <v>11087</v>
      </c>
      <c r="C132" s="67" t="s">
        <v>22</v>
      </c>
      <c r="D132" s="68">
        <v>1081195.9950979999</v>
      </c>
      <c r="E132" s="68">
        <v>512692.381246</v>
      </c>
      <c r="F132" s="68">
        <v>1593888.376344</v>
      </c>
      <c r="G132" s="68">
        <v>568503.61385199986</v>
      </c>
      <c r="H132" s="68">
        <v>21565.922943000001</v>
      </c>
      <c r="I132" s="68">
        <v>2788.0000009999999</v>
      </c>
      <c r="J132" s="68">
        <f t="shared" si="11"/>
        <v>24353.922944000002</v>
      </c>
      <c r="K132" s="68">
        <f t="shared" si="12"/>
        <v>18777.922942000001</v>
      </c>
      <c r="L132" s="68">
        <v>1764869</v>
      </c>
      <c r="M132" s="68">
        <v>1207295</v>
      </c>
      <c r="N132" s="70">
        <f t="shared" si="13"/>
        <v>557574</v>
      </c>
      <c r="O132" s="68">
        <v>83952</v>
      </c>
      <c r="P132" s="68">
        <v>59837</v>
      </c>
      <c r="Q132" s="70">
        <f t="shared" si="14"/>
        <v>24115</v>
      </c>
    </row>
    <row r="133" spans="1:17" s="69" customFormat="1" x14ac:dyDescent="0.45">
      <c r="A133" s="67" t="s">
        <v>137</v>
      </c>
      <c r="B133" s="67">
        <v>11095</v>
      </c>
      <c r="C133" s="67" t="s">
        <v>22</v>
      </c>
      <c r="D133" s="68">
        <v>1147459.214931</v>
      </c>
      <c r="E133" s="68">
        <v>1339549.724596</v>
      </c>
      <c r="F133" s="68">
        <v>2487008.9395270003</v>
      </c>
      <c r="G133" s="68">
        <v>-192090.50966500002</v>
      </c>
      <c r="H133" s="68">
        <v>425440.70811599999</v>
      </c>
      <c r="I133" s="68">
        <v>204170.951757</v>
      </c>
      <c r="J133" s="68">
        <f t="shared" si="11"/>
        <v>629611.659873</v>
      </c>
      <c r="K133" s="68">
        <f t="shared" si="12"/>
        <v>221269.75635899999</v>
      </c>
      <c r="L133" s="68">
        <v>1150357</v>
      </c>
      <c r="M133" s="68">
        <v>1261855</v>
      </c>
      <c r="N133" s="70">
        <f t="shared" si="13"/>
        <v>-111498</v>
      </c>
      <c r="O133" s="68">
        <v>26370</v>
      </c>
      <c r="P133" s="68">
        <v>64433</v>
      </c>
      <c r="Q133" s="70">
        <f t="shared" si="14"/>
        <v>-38063</v>
      </c>
    </row>
    <row r="134" spans="1:17" s="69" customFormat="1" x14ac:dyDescent="0.45">
      <c r="A134" s="67" t="s">
        <v>141</v>
      </c>
      <c r="B134" s="67">
        <v>11099</v>
      </c>
      <c r="C134" s="67" t="s">
        <v>22</v>
      </c>
      <c r="D134" s="68">
        <v>7514158.5444050003</v>
      </c>
      <c r="E134" s="68">
        <v>10967942.086410001</v>
      </c>
      <c r="F134" s="68">
        <v>18482100.630814999</v>
      </c>
      <c r="G134" s="68">
        <v>-3453783.5420050006</v>
      </c>
      <c r="H134" s="68">
        <v>151611.24121199999</v>
      </c>
      <c r="I134" s="68">
        <v>559224.93710400001</v>
      </c>
      <c r="J134" s="68">
        <f t="shared" si="11"/>
        <v>710836.17831600003</v>
      </c>
      <c r="K134" s="68">
        <f t="shared" si="12"/>
        <v>-407613.69589199999</v>
      </c>
      <c r="L134" s="68">
        <v>2504696</v>
      </c>
      <c r="M134" s="68">
        <v>6058707</v>
      </c>
      <c r="N134" s="70">
        <f t="shared" si="13"/>
        <v>-3554011</v>
      </c>
      <c r="O134" s="68">
        <v>29450</v>
      </c>
      <c r="P134" s="68">
        <v>205747</v>
      </c>
      <c r="Q134" s="70">
        <f t="shared" si="14"/>
        <v>-176297</v>
      </c>
    </row>
    <row r="135" spans="1:17" s="69" customFormat="1" x14ac:dyDescent="0.45">
      <c r="A135" s="67" t="s">
        <v>145</v>
      </c>
      <c r="B135" s="67">
        <v>11132</v>
      </c>
      <c r="C135" s="67" t="s">
        <v>22</v>
      </c>
      <c r="D135" s="68">
        <v>3434552.0588969998</v>
      </c>
      <c r="E135" s="68">
        <v>5484432.5197830005</v>
      </c>
      <c r="F135" s="68">
        <v>8918984.5786800012</v>
      </c>
      <c r="G135" s="68">
        <v>-2049880.4608860007</v>
      </c>
      <c r="H135" s="68">
        <v>0</v>
      </c>
      <c r="I135" s="68">
        <v>164143.56508199999</v>
      </c>
      <c r="J135" s="68">
        <f t="shared" ref="J135:J166" si="15">H135+I135</f>
        <v>164143.56508199999</v>
      </c>
      <c r="K135" s="68">
        <f t="shared" ref="K135:K166" si="16">H135-I135</f>
        <v>-164143.56508199999</v>
      </c>
      <c r="L135" s="68">
        <v>3734293</v>
      </c>
      <c r="M135" s="68">
        <v>5627820</v>
      </c>
      <c r="N135" s="70">
        <f t="shared" si="13"/>
        <v>-1893527</v>
      </c>
      <c r="O135" s="68">
        <v>75267</v>
      </c>
      <c r="P135" s="68">
        <v>379049</v>
      </c>
      <c r="Q135" s="70">
        <f t="shared" si="14"/>
        <v>-303782</v>
      </c>
    </row>
    <row r="136" spans="1:17" s="69" customFormat="1" x14ac:dyDescent="0.45">
      <c r="A136" s="67" t="s">
        <v>147</v>
      </c>
      <c r="B136" s="67">
        <v>11141</v>
      </c>
      <c r="C136" s="67" t="s">
        <v>22</v>
      </c>
      <c r="D136" s="68">
        <v>614125.04917200003</v>
      </c>
      <c r="E136" s="68">
        <v>631530.79538999998</v>
      </c>
      <c r="F136" s="68">
        <v>1245655.8445620001</v>
      </c>
      <c r="G136" s="68">
        <v>-17405.746217999957</v>
      </c>
      <c r="H136" s="68">
        <v>59561.984557999996</v>
      </c>
      <c r="I136" s="68">
        <v>68337.342921999996</v>
      </c>
      <c r="J136" s="68">
        <f t="shared" si="15"/>
        <v>127899.32747999999</v>
      </c>
      <c r="K136" s="68">
        <f t="shared" si="16"/>
        <v>-8775.3583639999997</v>
      </c>
      <c r="L136" s="68">
        <v>863</v>
      </c>
      <c r="M136" s="68">
        <v>131522</v>
      </c>
      <c r="N136" s="70">
        <f t="shared" si="13"/>
        <v>-130659</v>
      </c>
      <c r="O136" s="68">
        <v>223</v>
      </c>
      <c r="P136" s="68">
        <v>5142</v>
      </c>
      <c r="Q136" s="70">
        <f t="shared" si="14"/>
        <v>-4919</v>
      </c>
    </row>
    <row r="137" spans="1:17" s="69" customFormat="1" x14ac:dyDescent="0.45">
      <c r="A137" s="67" t="s">
        <v>155</v>
      </c>
      <c r="B137" s="67">
        <v>11149</v>
      </c>
      <c r="C137" s="67" t="s">
        <v>22</v>
      </c>
      <c r="D137" s="68">
        <v>1680961.1618850001</v>
      </c>
      <c r="E137" s="68">
        <v>1766379.6057130001</v>
      </c>
      <c r="F137" s="68">
        <v>3447340.7675980004</v>
      </c>
      <c r="G137" s="68">
        <v>-85418.443827999989</v>
      </c>
      <c r="H137" s="68">
        <v>33344.301216</v>
      </c>
      <c r="I137" s="68">
        <v>69849.158519999997</v>
      </c>
      <c r="J137" s="68">
        <f t="shared" si="15"/>
        <v>103193.45973599999</v>
      </c>
      <c r="K137" s="68">
        <f t="shared" si="16"/>
        <v>-36504.857303999997</v>
      </c>
      <c r="L137" s="68">
        <v>562663</v>
      </c>
      <c r="M137" s="68">
        <v>593295</v>
      </c>
      <c r="N137" s="70">
        <f t="shared" si="13"/>
        <v>-30632</v>
      </c>
      <c r="O137" s="68">
        <v>0</v>
      </c>
      <c r="P137" s="68">
        <v>81863</v>
      </c>
      <c r="Q137" s="70">
        <f t="shared" si="14"/>
        <v>-81863</v>
      </c>
    </row>
    <row r="138" spans="1:17" s="69" customFormat="1" x14ac:dyDescent="0.45">
      <c r="A138" s="67" t="s">
        <v>161</v>
      </c>
      <c r="B138" s="67">
        <v>11173</v>
      </c>
      <c r="C138" s="67" t="s">
        <v>22</v>
      </c>
      <c r="D138" s="68">
        <v>534646.83565000002</v>
      </c>
      <c r="E138" s="68">
        <v>391209.80281099997</v>
      </c>
      <c r="F138" s="68">
        <v>925856.63846100005</v>
      </c>
      <c r="G138" s="68">
        <v>143437.03283900005</v>
      </c>
      <c r="H138" s="68">
        <v>17007.393199999999</v>
      </c>
      <c r="I138" s="68">
        <v>16821</v>
      </c>
      <c r="J138" s="68">
        <f t="shared" si="15"/>
        <v>33828.393199999999</v>
      </c>
      <c r="K138" s="68">
        <f t="shared" si="16"/>
        <v>186.39319999999861</v>
      </c>
      <c r="L138" s="68">
        <v>394046</v>
      </c>
      <c r="M138" s="68">
        <v>357197</v>
      </c>
      <c r="N138" s="70">
        <f t="shared" si="13"/>
        <v>36849</v>
      </c>
      <c r="O138" s="68">
        <v>0</v>
      </c>
      <c r="P138" s="68">
        <v>3808</v>
      </c>
      <c r="Q138" s="70">
        <f t="shared" si="14"/>
        <v>-3808</v>
      </c>
    </row>
    <row r="139" spans="1:17" s="69" customFormat="1" x14ac:dyDescent="0.45">
      <c r="A139" s="67" t="s">
        <v>169</v>
      </c>
      <c r="B139" s="67">
        <v>11182</v>
      </c>
      <c r="C139" s="67" t="s">
        <v>22</v>
      </c>
      <c r="D139" s="68">
        <v>1655744.2178499999</v>
      </c>
      <c r="E139" s="68">
        <v>2522432.7847930002</v>
      </c>
      <c r="F139" s="68">
        <v>4178177.0026430003</v>
      </c>
      <c r="G139" s="68">
        <v>-866688.5669430003</v>
      </c>
      <c r="H139" s="68">
        <v>125589.926114</v>
      </c>
      <c r="I139" s="68">
        <v>305870.69088299997</v>
      </c>
      <c r="J139" s="68">
        <f t="shared" si="15"/>
        <v>431460.61699699995</v>
      </c>
      <c r="K139" s="68">
        <f t="shared" si="16"/>
        <v>-180280.76476899997</v>
      </c>
      <c r="L139" s="68">
        <v>400806</v>
      </c>
      <c r="M139" s="68">
        <v>1611890</v>
      </c>
      <c r="N139" s="70">
        <f t="shared" si="13"/>
        <v>-1211084</v>
      </c>
      <c r="O139" s="68">
        <v>50053</v>
      </c>
      <c r="P139" s="68">
        <v>58540</v>
      </c>
      <c r="Q139" s="70">
        <f t="shared" si="14"/>
        <v>-8487</v>
      </c>
    </row>
    <row r="140" spans="1:17" s="69" customFormat="1" x14ac:dyDescent="0.45">
      <c r="A140" s="67" t="s">
        <v>172</v>
      </c>
      <c r="B140" s="67">
        <v>11186</v>
      </c>
      <c r="C140" s="67" t="s">
        <v>22</v>
      </c>
      <c r="D140" s="68">
        <v>395938.71055299998</v>
      </c>
      <c r="E140" s="68">
        <v>415867.08914900001</v>
      </c>
      <c r="F140" s="68">
        <v>811805.79970199999</v>
      </c>
      <c r="G140" s="68">
        <v>-19928.378596000024</v>
      </c>
      <c r="H140" s="68">
        <v>0</v>
      </c>
      <c r="I140" s="68">
        <v>0</v>
      </c>
      <c r="J140" s="68">
        <f t="shared" si="15"/>
        <v>0</v>
      </c>
      <c r="K140" s="68">
        <f t="shared" si="16"/>
        <v>0</v>
      </c>
      <c r="L140" s="68">
        <v>2974</v>
      </c>
      <c r="M140" s="68">
        <v>38408</v>
      </c>
      <c r="N140" s="70">
        <f t="shared" si="13"/>
        <v>-35434</v>
      </c>
      <c r="O140" s="68">
        <v>0</v>
      </c>
      <c r="P140" s="68">
        <v>0</v>
      </c>
      <c r="Q140" s="70">
        <f t="shared" si="14"/>
        <v>0</v>
      </c>
    </row>
    <row r="141" spans="1:17" s="69" customFormat="1" x14ac:dyDescent="0.45">
      <c r="A141" s="67" t="s">
        <v>185</v>
      </c>
      <c r="B141" s="67">
        <v>11220</v>
      </c>
      <c r="C141" s="67" t="s">
        <v>22</v>
      </c>
      <c r="D141" s="68">
        <v>534203.19140000001</v>
      </c>
      <c r="E141" s="68">
        <v>578840.60345399997</v>
      </c>
      <c r="F141" s="68">
        <v>1113043.794854</v>
      </c>
      <c r="G141" s="68">
        <v>-44637.412053999957</v>
      </c>
      <c r="H141" s="68">
        <v>24422.707857000001</v>
      </c>
      <c r="I141" s="68">
        <v>21785.426291</v>
      </c>
      <c r="J141" s="68">
        <f t="shared" si="15"/>
        <v>46208.134147999997</v>
      </c>
      <c r="K141" s="68">
        <f t="shared" si="16"/>
        <v>2637.2815660000015</v>
      </c>
      <c r="L141" s="68">
        <v>84596</v>
      </c>
      <c r="M141" s="68">
        <v>238303</v>
      </c>
      <c r="N141" s="70">
        <f t="shared" si="13"/>
        <v>-153707</v>
      </c>
      <c r="O141" s="68">
        <v>2</v>
      </c>
      <c r="P141" s="68">
        <v>8013</v>
      </c>
      <c r="Q141" s="70">
        <f t="shared" si="14"/>
        <v>-8011</v>
      </c>
    </row>
    <row r="142" spans="1:17" s="69" customFormat="1" x14ac:dyDescent="0.45">
      <c r="A142" s="67" t="s">
        <v>190</v>
      </c>
      <c r="B142" s="67">
        <v>11235</v>
      </c>
      <c r="C142" s="67" t="s">
        <v>22</v>
      </c>
      <c r="D142" s="68">
        <v>3032916.5332479998</v>
      </c>
      <c r="E142" s="68">
        <v>4635131.526846</v>
      </c>
      <c r="F142" s="68">
        <v>7668048.0600939998</v>
      </c>
      <c r="G142" s="68">
        <v>-1602214.9935980001</v>
      </c>
      <c r="H142" s="68">
        <v>72253.903569999995</v>
      </c>
      <c r="I142" s="68">
        <v>127936.239699</v>
      </c>
      <c r="J142" s="68">
        <f t="shared" si="15"/>
        <v>200190.14326899999</v>
      </c>
      <c r="K142" s="68">
        <f t="shared" si="16"/>
        <v>-55682.336129000003</v>
      </c>
      <c r="L142" s="68">
        <v>275503</v>
      </c>
      <c r="M142" s="68">
        <v>1500042</v>
      </c>
      <c r="N142" s="70">
        <f t="shared" si="13"/>
        <v>-1224539</v>
      </c>
      <c r="O142" s="68">
        <v>3351</v>
      </c>
      <c r="P142" s="68">
        <v>26294</v>
      </c>
      <c r="Q142" s="70">
        <f t="shared" si="14"/>
        <v>-22943</v>
      </c>
    </row>
    <row r="143" spans="1:17" s="69" customFormat="1" x14ac:dyDescent="0.45">
      <c r="A143" s="67" t="s">
        <v>192</v>
      </c>
      <c r="B143" s="67">
        <v>11234</v>
      </c>
      <c r="C143" s="67" t="s">
        <v>22</v>
      </c>
      <c r="D143" s="68">
        <v>1357816.004191</v>
      </c>
      <c r="E143" s="68">
        <v>1220974.1309140001</v>
      </c>
      <c r="F143" s="68">
        <v>2578790.1351049999</v>
      </c>
      <c r="G143" s="68">
        <v>136841.87327699992</v>
      </c>
      <c r="H143" s="68">
        <v>0</v>
      </c>
      <c r="I143" s="68">
        <v>9410.9091800000006</v>
      </c>
      <c r="J143" s="68">
        <f t="shared" si="15"/>
        <v>9410.9091800000006</v>
      </c>
      <c r="K143" s="68">
        <f t="shared" si="16"/>
        <v>-9410.9091800000006</v>
      </c>
      <c r="L143" s="68">
        <v>1622659</v>
      </c>
      <c r="M143" s="68">
        <v>2049224</v>
      </c>
      <c r="N143" s="70">
        <f t="shared" si="13"/>
        <v>-426565</v>
      </c>
      <c r="O143" s="68">
        <v>0</v>
      </c>
      <c r="P143" s="68">
        <v>20646</v>
      </c>
      <c r="Q143" s="70">
        <f t="shared" si="14"/>
        <v>-20646</v>
      </c>
    </row>
    <row r="144" spans="1:17" s="69" customFormat="1" x14ac:dyDescent="0.45">
      <c r="A144" s="67" t="s">
        <v>194</v>
      </c>
      <c r="B144" s="67">
        <v>11223</v>
      </c>
      <c r="C144" s="67" t="s">
        <v>22</v>
      </c>
      <c r="D144" s="68">
        <v>2382811.2465579999</v>
      </c>
      <c r="E144" s="68">
        <v>3529880.7256749999</v>
      </c>
      <c r="F144" s="68">
        <v>5912691.9722329993</v>
      </c>
      <c r="G144" s="68">
        <v>-1147069.479117</v>
      </c>
      <c r="H144" s="68">
        <v>197613.25658099999</v>
      </c>
      <c r="I144" s="68">
        <v>102805.671996</v>
      </c>
      <c r="J144" s="68">
        <f t="shared" si="15"/>
        <v>300418.92857699998</v>
      </c>
      <c r="K144" s="68">
        <f t="shared" si="16"/>
        <v>94807.58458499999</v>
      </c>
      <c r="L144" s="68">
        <v>772591</v>
      </c>
      <c r="M144" s="68">
        <v>3246119</v>
      </c>
      <c r="N144" s="70">
        <f t="shared" si="13"/>
        <v>-2473528</v>
      </c>
      <c r="O144" s="68">
        <v>16496</v>
      </c>
      <c r="P144" s="68">
        <v>48999</v>
      </c>
      <c r="Q144" s="70">
        <f t="shared" si="14"/>
        <v>-32503</v>
      </c>
    </row>
    <row r="145" spans="1:17" s="69" customFormat="1" x14ac:dyDescent="0.45">
      <c r="A145" s="67" t="s">
        <v>201</v>
      </c>
      <c r="B145" s="67">
        <v>11268</v>
      </c>
      <c r="C145" s="67" t="s">
        <v>22</v>
      </c>
      <c r="D145" s="68">
        <v>2519652.9235820002</v>
      </c>
      <c r="E145" s="68">
        <v>2884830.4420869998</v>
      </c>
      <c r="F145" s="68">
        <v>5404483.365669</v>
      </c>
      <c r="G145" s="68">
        <v>-365177.51850499958</v>
      </c>
      <c r="H145" s="68">
        <v>48381.095029999997</v>
      </c>
      <c r="I145" s="68">
        <v>51421.181561999998</v>
      </c>
      <c r="J145" s="68">
        <f t="shared" si="15"/>
        <v>99802.276591999995</v>
      </c>
      <c r="K145" s="68">
        <f t="shared" si="16"/>
        <v>-3040.0865320000012</v>
      </c>
      <c r="L145" s="68">
        <v>105212</v>
      </c>
      <c r="M145" s="68">
        <v>332681</v>
      </c>
      <c r="N145" s="70">
        <f t="shared" si="13"/>
        <v>-227469</v>
      </c>
      <c r="O145" s="68">
        <v>193</v>
      </c>
      <c r="P145" s="68">
        <v>22856</v>
      </c>
      <c r="Q145" s="70">
        <f t="shared" si="14"/>
        <v>-22663</v>
      </c>
    </row>
    <row r="146" spans="1:17" s="69" customFormat="1" x14ac:dyDescent="0.45">
      <c r="A146" s="67" t="s">
        <v>203</v>
      </c>
      <c r="B146" s="67">
        <v>11273</v>
      </c>
      <c r="C146" s="67" t="s">
        <v>22</v>
      </c>
      <c r="D146" s="68">
        <v>2803456.3865800002</v>
      </c>
      <c r="E146" s="68">
        <v>2889060.5408430002</v>
      </c>
      <c r="F146" s="68">
        <v>5692516.9274230003</v>
      </c>
      <c r="G146" s="68">
        <v>-85604.154263000004</v>
      </c>
      <c r="H146" s="68">
        <v>9807.2079599999997</v>
      </c>
      <c r="I146" s="68">
        <v>3100.0787999999998</v>
      </c>
      <c r="J146" s="68">
        <f t="shared" si="15"/>
        <v>12907.286759999999</v>
      </c>
      <c r="K146" s="68">
        <f t="shared" si="16"/>
        <v>6707.1291600000004</v>
      </c>
      <c r="L146" s="68">
        <v>1730595</v>
      </c>
      <c r="M146" s="68">
        <v>2143888</v>
      </c>
      <c r="N146" s="70">
        <f t="shared" si="13"/>
        <v>-413293</v>
      </c>
      <c r="O146" s="68">
        <v>4324</v>
      </c>
      <c r="P146" s="68">
        <v>58309</v>
      </c>
      <c r="Q146" s="70">
        <f t="shared" si="14"/>
        <v>-53985</v>
      </c>
    </row>
    <row r="147" spans="1:17" s="69" customFormat="1" x14ac:dyDescent="0.45">
      <c r="A147" s="67" t="s">
        <v>209</v>
      </c>
      <c r="B147" s="67">
        <v>11280</v>
      </c>
      <c r="C147" s="67" t="s">
        <v>22</v>
      </c>
      <c r="D147" s="68">
        <v>102596.68780699999</v>
      </c>
      <c r="E147" s="68">
        <v>501350.52923099999</v>
      </c>
      <c r="F147" s="68">
        <v>603947.217038</v>
      </c>
      <c r="G147" s="68">
        <v>-398753.84142399998</v>
      </c>
      <c r="H147" s="68">
        <v>0</v>
      </c>
      <c r="I147" s="68">
        <v>0</v>
      </c>
      <c r="J147" s="68">
        <f t="shared" si="15"/>
        <v>0</v>
      </c>
      <c r="K147" s="68">
        <f t="shared" si="16"/>
        <v>0</v>
      </c>
      <c r="L147" s="68">
        <v>177521</v>
      </c>
      <c r="M147" s="68">
        <v>573286</v>
      </c>
      <c r="N147" s="70">
        <f t="shared" si="13"/>
        <v>-395765</v>
      </c>
      <c r="O147" s="68">
        <v>717</v>
      </c>
      <c r="P147" s="68">
        <v>17556</v>
      </c>
      <c r="Q147" s="70">
        <f t="shared" si="14"/>
        <v>-16839</v>
      </c>
    </row>
    <row r="148" spans="1:17" s="69" customFormat="1" x14ac:dyDescent="0.45">
      <c r="A148" s="67" t="s">
        <v>219</v>
      </c>
      <c r="B148" s="67">
        <v>11285</v>
      </c>
      <c r="C148" s="67" t="s">
        <v>22</v>
      </c>
      <c r="D148" s="68">
        <v>2568088.7002369999</v>
      </c>
      <c r="E148" s="68">
        <v>4291209.989108</v>
      </c>
      <c r="F148" s="68">
        <v>6859298.6893450003</v>
      </c>
      <c r="G148" s="68">
        <v>-1723121.2888710001</v>
      </c>
      <c r="H148" s="68">
        <v>252446.269799</v>
      </c>
      <c r="I148" s="68">
        <v>299855.01609699999</v>
      </c>
      <c r="J148" s="68">
        <f t="shared" si="15"/>
        <v>552301.28589599999</v>
      </c>
      <c r="K148" s="68">
        <f t="shared" si="16"/>
        <v>-47408.746297999984</v>
      </c>
      <c r="L148" s="68">
        <v>4353788</v>
      </c>
      <c r="M148" s="68">
        <v>6136893</v>
      </c>
      <c r="N148" s="70">
        <f t="shared" si="13"/>
        <v>-1783105</v>
      </c>
      <c r="O148" s="68">
        <v>327511</v>
      </c>
      <c r="P148" s="68">
        <v>354426</v>
      </c>
      <c r="Q148" s="70">
        <f t="shared" si="14"/>
        <v>-26915</v>
      </c>
    </row>
    <row r="149" spans="1:17" s="69" customFormat="1" x14ac:dyDescent="0.45">
      <c r="A149" s="67" t="s">
        <v>223</v>
      </c>
      <c r="B149" s="67">
        <v>11297</v>
      </c>
      <c r="C149" s="67" t="s">
        <v>22</v>
      </c>
      <c r="D149" s="68">
        <v>3744459.0748589998</v>
      </c>
      <c r="E149" s="68">
        <v>4619095.3169369996</v>
      </c>
      <c r="F149" s="68">
        <v>8363554.3917959994</v>
      </c>
      <c r="G149" s="68">
        <v>-874636.24207799975</v>
      </c>
      <c r="H149" s="68">
        <v>121981.065982</v>
      </c>
      <c r="I149" s="68">
        <v>324599.40956399997</v>
      </c>
      <c r="J149" s="68">
        <f t="shared" si="15"/>
        <v>446580.47554599994</v>
      </c>
      <c r="K149" s="68">
        <f t="shared" si="16"/>
        <v>-202618.34358199997</v>
      </c>
      <c r="L149" s="68">
        <v>1916532</v>
      </c>
      <c r="M149" s="68">
        <v>2922259</v>
      </c>
      <c r="N149" s="70">
        <f t="shared" si="13"/>
        <v>-1005727</v>
      </c>
      <c r="O149" s="68">
        <v>30074</v>
      </c>
      <c r="P149" s="68">
        <v>351301</v>
      </c>
      <c r="Q149" s="70">
        <f t="shared" si="14"/>
        <v>-321227</v>
      </c>
    </row>
    <row r="150" spans="1:17" s="69" customFormat="1" x14ac:dyDescent="0.45">
      <c r="A150" s="67" t="s">
        <v>237</v>
      </c>
      <c r="B150" s="67">
        <v>11314</v>
      </c>
      <c r="C150" s="67" t="s">
        <v>22</v>
      </c>
      <c r="D150" s="68">
        <v>291166.11975100002</v>
      </c>
      <c r="E150" s="68">
        <v>405848.94202399999</v>
      </c>
      <c r="F150" s="68">
        <v>697015.06177500007</v>
      </c>
      <c r="G150" s="68">
        <v>-114682.82227299997</v>
      </c>
      <c r="H150" s="68">
        <v>6892.41417</v>
      </c>
      <c r="I150" s="68">
        <v>6195.5960800000003</v>
      </c>
      <c r="J150" s="68">
        <f t="shared" si="15"/>
        <v>13088.010249999999</v>
      </c>
      <c r="K150" s="68">
        <f t="shared" si="16"/>
        <v>696.81808999999976</v>
      </c>
      <c r="L150" s="68">
        <v>1377</v>
      </c>
      <c r="M150" s="68">
        <v>51499</v>
      </c>
      <c r="N150" s="70">
        <f t="shared" si="13"/>
        <v>-50122</v>
      </c>
      <c r="O150" s="68">
        <v>0</v>
      </c>
      <c r="P150" s="68">
        <v>0</v>
      </c>
      <c r="Q150" s="70">
        <f t="shared" si="14"/>
        <v>0</v>
      </c>
    </row>
    <row r="151" spans="1:17" s="69" customFormat="1" x14ac:dyDescent="0.45">
      <c r="A151" s="67" t="s">
        <v>241</v>
      </c>
      <c r="B151" s="67">
        <v>11309</v>
      </c>
      <c r="C151" s="67" t="s">
        <v>22</v>
      </c>
      <c r="D151" s="68">
        <v>1822325.2610500001</v>
      </c>
      <c r="E151" s="68">
        <v>2461087.0984589998</v>
      </c>
      <c r="F151" s="68">
        <v>4283412.3595089996</v>
      </c>
      <c r="G151" s="68">
        <v>-638761.83740899968</v>
      </c>
      <c r="H151" s="68">
        <v>80481.810759999993</v>
      </c>
      <c r="I151" s="68">
        <v>57248.022081000003</v>
      </c>
      <c r="J151" s="68">
        <f t="shared" si="15"/>
        <v>137729.832841</v>
      </c>
      <c r="K151" s="68">
        <f t="shared" si="16"/>
        <v>23233.78867899999</v>
      </c>
      <c r="L151" s="68">
        <v>1018731</v>
      </c>
      <c r="M151" s="68">
        <v>1621539</v>
      </c>
      <c r="N151" s="70">
        <f t="shared" si="13"/>
        <v>-602808</v>
      </c>
      <c r="O151" s="68">
        <v>68035</v>
      </c>
      <c r="P151" s="68">
        <v>28909</v>
      </c>
      <c r="Q151" s="70">
        <f t="shared" si="14"/>
        <v>39126</v>
      </c>
    </row>
    <row r="152" spans="1:17" s="69" customFormat="1" x14ac:dyDescent="0.45">
      <c r="A152" s="67" t="s">
        <v>251</v>
      </c>
      <c r="B152" s="67">
        <v>11334</v>
      </c>
      <c r="C152" s="67" t="s">
        <v>22</v>
      </c>
      <c r="D152" s="68">
        <v>1525239.8501589999</v>
      </c>
      <c r="E152" s="68">
        <v>1686577.225326</v>
      </c>
      <c r="F152" s="68">
        <v>3211817.0754849999</v>
      </c>
      <c r="G152" s="68">
        <v>-161337.37516700011</v>
      </c>
      <c r="H152" s="68">
        <v>41062.774120000002</v>
      </c>
      <c r="I152" s="68">
        <v>17312.39057</v>
      </c>
      <c r="J152" s="68">
        <f t="shared" si="15"/>
        <v>58375.164690000005</v>
      </c>
      <c r="K152" s="68">
        <f t="shared" si="16"/>
        <v>23750.383550000002</v>
      </c>
      <c r="L152" s="68">
        <v>333241</v>
      </c>
      <c r="M152" s="68">
        <v>522066</v>
      </c>
      <c r="N152" s="70">
        <f t="shared" si="13"/>
        <v>-188825</v>
      </c>
      <c r="O152" s="68">
        <v>21970</v>
      </c>
      <c r="P152" s="68">
        <v>9457</v>
      </c>
      <c r="Q152" s="70">
        <f t="shared" si="14"/>
        <v>12513</v>
      </c>
    </row>
    <row r="153" spans="1:17" s="69" customFormat="1" x14ac:dyDescent="0.45">
      <c r="A153" s="67" t="s">
        <v>277</v>
      </c>
      <c r="B153" s="67">
        <v>11384</v>
      </c>
      <c r="C153" s="67" t="s">
        <v>22</v>
      </c>
      <c r="D153" s="68">
        <v>1280285.9716719999</v>
      </c>
      <c r="E153" s="68">
        <v>1520846.6228779999</v>
      </c>
      <c r="F153" s="68">
        <v>2801132.5945499996</v>
      </c>
      <c r="G153" s="68">
        <v>-240560.65120600001</v>
      </c>
      <c r="H153" s="68">
        <v>104410.20561400001</v>
      </c>
      <c r="I153" s="68">
        <v>159079.25120599999</v>
      </c>
      <c r="J153" s="68">
        <f t="shared" si="15"/>
        <v>263489.45681999996</v>
      </c>
      <c r="K153" s="68">
        <f t="shared" si="16"/>
        <v>-54669.04559199998</v>
      </c>
      <c r="L153" s="68">
        <v>72954</v>
      </c>
      <c r="M153" s="68">
        <v>287605</v>
      </c>
      <c r="N153" s="70">
        <f t="shared" si="13"/>
        <v>-214651</v>
      </c>
      <c r="O153" s="68">
        <v>14231</v>
      </c>
      <c r="P153" s="68">
        <v>23075</v>
      </c>
      <c r="Q153" s="70">
        <f t="shared" si="14"/>
        <v>-8844</v>
      </c>
    </row>
    <row r="154" spans="1:17" s="69" customFormat="1" x14ac:dyDescent="0.45">
      <c r="A154" s="67" t="s">
        <v>326</v>
      </c>
      <c r="B154" s="67">
        <v>11463</v>
      </c>
      <c r="C154" s="67" t="s">
        <v>22</v>
      </c>
      <c r="D154" s="68">
        <v>651221.95641099999</v>
      </c>
      <c r="E154" s="68">
        <v>680934.52522199997</v>
      </c>
      <c r="F154" s="68">
        <v>1332156.4816330001</v>
      </c>
      <c r="G154" s="68">
        <v>-29712.568810999976</v>
      </c>
      <c r="H154" s="68">
        <v>6045.5682800000004</v>
      </c>
      <c r="I154" s="68">
        <v>11940.839529000001</v>
      </c>
      <c r="J154" s="68">
        <f t="shared" si="15"/>
        <v>17986.407809</v>
      </c>
      <c r="K154" s="68">
        <f t="shared" si="16"/>
        <v>-5895.2712490000004</v>
      </c>
      <c r="L154" s="68">
        <v>109038</v>
      </c>
      <c r="M154" s="68">
        <v>153046</v>
      </c>
      <c r="N154" s="70">
        <f t="shared" si="13"/>
        <v>-44008</v>
      </c>
      <c r="O154" s="68">
        <v>3265</v>
      </c>
      <c r="P154" s="68">
        <v>12830</v>
      </c>
      <c r="Q154" s="70">
        <f t="shared" si="14"/>
        <v>-9565</v>
      </c>
    </row>
    <row r="155" spans="1:17" s="69" customFormat="1" x14ac:dyDescent="0.45">
      <c r="A155" s="67" t="s">
        <v>328</v>
      </c>
      <c r="B155" s="67">
        <v>11461</v>
      </c>
      <c r="C155" s="67" t="s">
        <v>22</v>
      </c>
      <c r="D155" s="68">
        <v>2346712.5912139998</v>
      </c>
      <c r="E155" s="68">
        <v>2433376.0665290002</v>
      </c>
      <c r="F155" s="68">
        <v>4780088.6577429995</v>
      </c>
      <c r="G155" s="68">
        <v>-86663.475315000396</v>
      </c>
      <c r="H155" s="68">
        <v>33943.215387999997</v>
      </c>
      <c r="I155" s="68">
        <v>2860.6705999999999</v>
      </c>
      <c r="J155" s="68">
        <f t="shared" si="15"/>
        <v>36803.885987999995</v>
      </c>
      <c r="K155" s="68">
        <f t="shared" si="16"/>
        <v>31082.544787999996</v>
      </c>
      <c r="L155" s="68">
        <v>597159</v>
      </c>
      <c r="M155" s="68">
        <v>782819</v>
      </c>
      <c r="N155" s="70">
        <f t="shared" si="13"/>
        <v>-185660</v>
      </c>
      <c r="O155" s="68">
        <v>30</v>
      </c>
      <c r="P155" s="68">
        <v>41402</v>
      </c>
      <c r="Q155" s="70">
        <f t="shared" si="14"/>
        <v>-41372</v>
      </c>
    </row>
    <row r="156" spans="1:17" s="69" customFormat="1" x14ac:dyDescent="0.45">
      <c r="A156" s="67" t="s">
        <v>336</v>
      </c>
      <c r="B156" s="67">
        <v>11454</v>
      </c>
      <c r="C156" s="67" t="s">
        <v>22</v>
      </c>
      <c r="D156" s="68">
        <v>2167625.8149299999</v>
      </c>
      <c r="E156" s="68">
        <v>2234931.4939850001</v>
      </c>
      <c r="F156" s="68">
        <v>4402557.3089150004</v>
      </c>
      <c r="G156" s="68">
        <v>-67305.67905500019</v>
      </c>
      <c r="H156" s="68">
        <v>129029.40395000001</v>
      </c>
      <c r="I156" s="68">
        <v>141357.04503000001</v>
      </c>
      <c r="J156" s="68">
        <f t="shared" si="15"/>
        <v>270386.44897999999</v>
      </c>
      <c r="K156" s="68">
        <f t="shared" si="16"/>
        <v>-12327.641080000001</v>
      </c>
      <c r="L156" s="68">
        <v>905483</v>
      </c>
      <c r="M156" s="68">
        <v>1085447</v>
      </c>
      <c r="N156" s="70">
        <f t="shared" si="13"/>
        <v>-179964</v>
      </c>
      <c r="O156" s="68">
        <v>12680</v>
      </c>
      <c r="P156" s="68">
        <v>56988</v>
      </c>
      <c r="Q156" s="70">
        <f t="shared" si="14"/>
        <v>-44308</v>
      </c>
    </row>
    <row r="157" spans="1:17" s="69" customFormat="1" x14ac:dyDescent="0.45">
      <c r="A157" s="67" t="s">
        <v>338</v>
      </c>
      <c r="B157" s="67">
        <v>11477</v>
      </c>
      <c r="C157" s="67" t="s">
        <v>22</v>
      </c>
      <c r="D157" s="68">
        <v>1772799.8035830001</v>
      </c>
      <c r="E157" s="68">
        <v>1750602.4055399999</v>
      </c>
      <c r="F157" s="68">
        <v>3523402.209123</v>
      </c>
      <c r="G157" s="68">
        <v>22197.398043000139</v>
      </c>
      <c r="H157" s="68">
        <v>53181.558689999998</v>
      </c>
      <c r="I157" s="68">
        <v>186016.49724500001</v>
      </c>
      <c r="J157" s="68">
        <f t="shared" si="15"/>
        <v>239198.05593500001</v>
      </c>
      <c r="K157" s="68">
        <f t="shared" si="16"/>
        <v>-132834.938555</v>
      </c>
      <c r="L157" s="68">
        <v>2068286</v>
      </c>
      <c r="M157" s="68">
        <v>2326187</v>
      </c>
      <c r="N157" s="70">
        <f t="shared" si="13"/>
        <v>-257901</v>
      </c>
      <c r="O157" s="68">
        <v>66617</v>
      </c>
      <c r="P157" s="68">
        <v>310976</v>
      </c>
      <c r="Q157" s="70">
        <f t="shared" si="14"/>
        <v>-244359</v>
      </c>
    </row>
    <row r="158" spans="1:17" s="69" customFormat="1" x14ac:dyDescent="0.45">
      <c r="A158" s="67" t="s">
        <v>422</v>
      </c>
      <c r="B158" s="67">
        <v>11706</v>
      </c>
      <c r="C158" s="67" t="s">
        <v>22</v>
      </c>
      <c r="D158" s="68">
        <v>483610.82821100001</v>
      </c>
      <c r="E158" s="68">
        <v>790318.16437899997</v>
      </c>
      <c r="F158" s="68">
        <v>1273928.9925899999</v>
      </c>
      <c r="G158" s="68">
        <v>-306707.33616799995</v>
      </c>
      <c r="H158" s="68">
        <v>11169</v>
      </c>
      <c r="I158" s="68">
        <v>18107.65987</v>
      </c>
      <c r="J158" s="68">
        <f t="shared" si="15"/>
        <v>29276.65987</v>
      </c>
      <c r="K158" s="68">
        <f t="shared" si="16"/>
        <v>-6938.6598699999995</v>
      </c>
      <c r="L158" s="68">
        <v>619797</v>
      </c>
      <c r="M158" s="68">
        <v>933098</v>
      </c>
      <c r="N158" s="70">
        <f t="shared" si="13"/>
        <v>-313301</v>
      </c>
      <c r="O158" s="68">
        <v>22986</v>
      </c>
      <c r="P158" s="68">
        <v>2889</v>
      </c>
      <c r="Q158" s="70">
        <f t="shared" si="14"/>
        <v>20097</v>
      </c>
    </row>
    <row r="159" spans="1:17" s="69" customFormat="1" x14ac:dyDescent="0.45">
      <c r="A159" s="67" t="s">
        <v>505</v>
      </c>
      <c r="B159" s="67">
        <v>11853</v>
      </c>
      <c r="C159" s="67" t="s">
        <v>22</v>
      </c>
      <c r="D159" s="68">
        <v>790130.27104999998</v>
      </c>
      <c r="E159" s="68">
        <v>240144.233645</v>
      </c>
      <c r="F159" s="68">
        <v>1030274.504695</v>
      </c>
      <c r="G159" s="68">
        <v>549986.03740499995</v>
      </c>
      <c r="H159" s="68">
        <v>70062.740021000005</v>
      </c>
      <c r="I159" s="68">
        <v>90271.223289999994</v>
      </c>
      <c r="J159" s="68">
        <f t="shared" si="15"/>
        <v>160333.963311</v>
      </c>
      <c r="K159" s="68">
        <f t="shared" si="16"/>
        <v>-20208.483268999989</v>
      </c>
      <c r="L159" s="68">
        <v>1254345</v>
      </c>
      <c r="M159" s="68">
        <v>293828</v>
      </c>
      <c r="N159" s="70">
        <f t="shared" si="13"/>
        <v>960517</v>
      </c>
      <c r="O159" s="68">
        <v>22269</v>
      </c>
      <c r="P159" s="68">
        <v>53453</v>
      </c>
      <c r="Q159" s="70">
        <f t="shared" si="14"/>
        <v>-31184</v>
      </c>
    </row>
    <row r="160" spans="1:17" s="69" customFormat="1" x14ac:dyDescent="0.45">
      <c r="A160" s="67" t="s">
        <v>171</v>
      </c>
      <c r="B160" s="67">
        <v>11183</v>
      </c>
      <c r="C160" s="67" t="s">
        <v>22</v>
      </c>
      <c r="D160" s="68">
        <v>1463622.2676659999</v>
      </c>
      <c r="E160" s="68">
        <v>2883211.0293310001</v>
      </c>
      <c r="F160" s="68">
        <v>4346833.2969969995</v>
      </c>
      <c r="G160" s="68">
        <v>-1419588.7616650001</v>
      </c>
      <c r="H160" s="68">
        <v>0</v>
      </c>
      <c r="I160" s="68">
        <v>1169.5999999999999</v>
      </c>
      <c r="J160" s="68">
        <f t="shared" si="15"/>
        <v>1169.5999999999999</v>
      </c>
      <c r="K160" s="68">
        <f t="shared" si="16"/>
        <v>-1169.5999999999999</v>
      </c>
      <c r="L160" s="68">
        <v>123050</v>
      </c>
      <c r="M160" s="68">
        <v>1536080</v>
      </c>
      <c r="N160" s="70">
        <f t="shared" si="13"/>
        <v>-1413030</v>
      </c>
      <c r="O160" s="68">
        <v>0</v>
      </c>
      <c r="P160" s="68">
        <v>173379</v>
      </c>
      <c r="Q160" s="70">
        <f t="shared" si="14"/>
        <v>-173379</v>
      </c>
    </row>
    <row r="161" spans="1:17" s="69" customFormat="1" x14ac:dyDescent="0.45">
      <c r="A161" s="67" t="s">
        <v>176</v>
      </c>
      <c r="B161" s="67">
        <v>11197</v>
      </c>
      <c r="C161" s="67" t="s">
        <v>22</v>
      </c>
      <c r="D161" s="68">
        <v>3238939.3413200001</v>
      </c>
      <c r="E161" s="68">
        <v>2797274.838918</v>
      </c>
      <c r="F161" s="68">
        <v>6036214.1802380001</v>
      </c>
      <c r="G161" s="68">
        <v>441664.50240200013</v>
      </c>
      <c r="H161" s="68">
        <v>395482.85714600002</v>
      </c>
      <c r="I161" s="68">
        <v>353332.02256499999</v>
      </c>
      <c r="J161" s="68">
        <f t="shared" si="15"/>
        <v>748814.87971100002</v>
      </c>
      <c r="K161" s="68">
        <f t="shared" si="16"/>
        <v>42150.834581000032</v>
      </c>
      <c r="L161" s="68">
        <v>699720</v>
      </c>
      <c r="M161" s="68">
        <v>147440</v>
      </c>
      <c r="N161" s="70">
        <f t="shared" si="13"/>
        <v>552280</v>
      </c>
      <c r="O161" s="68">
        <v>0</v>
      </c>
      <c r="P161" s="68">
        <v>0</v>
      </c>
      <c r="Q161" s="70">
        <f t="shared" si="14"/>
        <v>0</v>
      </c>
    </row>
    <row r="162" spans="1:17" s="69" customFormat="1" x14ac:dyDescent="0.45">
      <c r="A162" s="67" t="s">
        <v>178</v>
      </c>
      <c r="B162" s="67">
        <v>11195</v>
      </c>
      <c r="C162" s="67" t="s">
        <v>22</v>
      </c>
      <c r="D162" s="68">
        <v>2774415.117724</v>
      </c>
      <c r="E162" s="68">
        <v>3181485.651999</v>
      </c>
      <c r="F162" s="68">
        <v>5955900.769723</v>
      </c>
      <c r="G162" s="68">
        <v>-407070.53427499998</v>
      </c>
      <c r="H162" s="68">
        <v>242402.22820899999</v>
      </c>
      <c r="I162" s="68">
        <v>226237.92781600001</v>
      </c>
      <c r="J162" s="68">
        <f t="shared" si="15"/>
        <v>468640.15602500003</v>
      </c>
      <c r="K162" s="68">
        <f t="shared" si="16"/>
        <v>16164.300392999983</v>
      </c>
      <c r="L162" s="68">
        <v>17298</v>
      </c>
      <c r="M162" s="68">
        <v>670627</v>
      </c>
      <c r="N162" s="70">
        <f t="shared" si="13"/>
        <v>-653329</v>
      </c>
      <c r="O162" s="68">
        <v>0</v>
      </c>
      <c r="P162" s="68">
        <v>0</v>
      </c>
      <c r="Q162" s="70">
        <f t="shared" si="14"/>
        <v>0</v>
      </c>
    </row>
    <row r="163" spans="1:17" s="69" customFormat="1" x14ac:dyDescent="0.45">
      <c r="A163" s="67" t="s">
        <v>180</v>
      </c>
      <c r="B163" s="67">
        <v>11215</v>
      </c>
      <c r="C163" s="67" t="s">
        <v>22</v>
      </c>
      <c r="D163" s="68">
        <v>5122115.3432499999</v>
      </c>
      <c r="E163" s="68">
        <v>2541220.6583480001</v>
      </c>
      <c r="F163" s="68">
        <v>7663336.0015980005</v>
      </c>
      <c r="G163" s="68">
        <v>2580894.6849019998</v>
      </c>
      <c r="H163" s="68">
        <v>901225.09617399995</v>
      </c>
      <c r="I163" s="68">
        <v>40918.028644999999</v>
      </c>
      <c r="J163" s="68">
        <f t="shared" si="15"/>
        <v>942143.1248189999</v>
      </c>
      <c r="K163" s="68">
        <f t="shared" si="16"/>
        <v>860307.06752899999</v>
      </c>
      <c r="L163" s="68">
        <v>5182894</v>
      </c>
      <c r="M163" s="68">
        <v>2274492</v>
      </c>
      <c r="N163" s="70">
        <f t="shared" si="13"/>
        <v>2908402</v>
      </c>
      <c r="O163" s="68">
        <v>104070</v>
      </c>
      <c r="P163" s="68">
        <v>160833</v>
      </c>
      <c r="Q163" s="70">
        <f t="shared" si="14"/>
        <v>-56763</v>
      </c>
    </row>
    <row r="164" spans="1:17" s="69" customFormat="1" x14ac:dyDescent="0.45">
      <c r="A164" s="67" t="s">
        <v>205</v>
      </c>
      <c r="B164" s="67">
        <v>11260</v>
      </c>
      <c r="C164" s="67" t="s">
        <v>22</v>
      </c>
      <c r="D164" s="68">
        <v>2396836.4089799998</v>
      </c>
      <c r="E164" s="68">
        <v>2420535.9078839999</v>
      </c>
      <c r="F164" s="68">
        <v>4817372.3168639997</v>
      </c>
      <c r="G164" s="68">
        <v>-23699.498904000036</v>
      </c>
      <c r="H164" s="68">
        <v>81847.043703000003</v>
      </c>
      <c r="I164" s="68">
        <v>73341.993881999995</v>
      </c>
      <c r="J164" s="68">
        <f t="shared" si="15"/>
        <v>155189.03758499998</v>
      </c>
      <c r="K164" s="68">
        <f t="shared" si="16"/>
        <v>8505.0498210000078</v>
      </c>
      <c r="L164" s="68">
        <v>14058</v>
      </c>
      <c r="M164" s="68">
        <v>0</v>
      </c>
      <c r="N164" s="70">
        <f t="shared" si="13"/>
        <v>14058</v>
      </c>
      <c r="O164" s="68">
        <v>0</v>
      </c>
      <c r="P164" s="68">
        <v>0</v>
      </c>
      <c r="Q164" s="70">
        <f t="shared" si="14"/>
        <v>0</v>
      </c>
    </row>
    <row r="165" spans="1:17" s="69" customFormat="1" x14ac:dyDescent="0.45">
      <c r="A165" s="67" t="s">
        <v>233</v>
      </c>
      <c r="B165" s="67">
        <v>11308</v>
      </c>
      <c r="C165" s="67" t="s">
        <v>22</v>
      </c>
      <c r="D165" s="68">
        <v>1206981.5543219999</v>
      </c>
      <c r="E165" s="68">
        <v>1257385.7909550001</v>
      </c>
      <c r="F165" s="68">
        <v>2464367.3452770002</v>
      </c>
      <c r="G165" s="68">
        <v>-50404.236633000197</v>
      </c>
      <c r="H165" s="68">
        <v>13365.919227</v>
      </c>
      <c r="I165" s="68">
        <v>74285.549878000005</v>
      </c>
      <c r="J165" s="68">
        <f t="shared" si="15"/>
        <v>87651.469105000011</v>
      </c>
      <c r="K165" s="68">
        <f t="shared" si="16"/>
        <v>-60919.630651000007</v>
      </c>
      <c r="L165" s="68">
        <v>0</v>
      </c>
      <c r="M165" s="68">
        <v>326659</v>
      </c>
      <c r="N165" s="70">
        <f t="shared" si="13"/>
        <v>-326659</v>
      </c>
      <c r="O165" s="68">
        <v>0</v>
      </c>
      <c r="P165" s="68">
        <v>16514</v>
      </c>
      <c r="Q165" s="70">
        <f t="shared" si="14"/>
        <v>-16514</v>
      </c>
    </row>
    <row r="166" spans="1:17" s="69" customFormat="1" x14ac:dyDescent="0.45">
      <c r="A166" s="67" t="s">
        <v>242</v>
      </c>
      <c r="B166" s="67">
        <v>11312</v>
      </c>
      <c r="C166" s="67" t="s">
        <v>22</v>
      </c>
      <c r="D166" s="68">
        <v>3163762.0898020002</v>
      </c>
      <c r="E166" s="68">
        <v>2361988.9267259999</v>
      </c>
      <c r="F166" s="68">
        <v>5525751.0165280001</v>
      </c>
      <c r="G166" s="68">
        <v>801773.16307600029</v>
      </c>
      <c r="H166" s="68">
        <v>152125.31323</v>
      </c>
      <c r="I166" s="68">
        <v>131388.59331699999</v>
      </c>
      <c r="J166" s="68">
        <f t="shared" si="15"/>
        <v>283513.90654699999</v>
      </c>
      <c r="K166" s="68">
        <f t="shared" si="16"/>
        <v>20736.719913000008</v>
      </c>
      <c r="L166" s="68">
        <v>722506</v>
      </c>
      <c r="M166" s="68">
        <v>304241</v>
      </c>
      <c r="N166" s="70">
        <f t="shared" si="13"/>
        <v>418265</v>
      </c>
      <c r="O166" s="68">
        <v>0</v>
      </c>
      <c r="P166" s="68">
        <v>0</v>
      </c>
      <c r="Q166" s="70">
        <f t="shared" si="14"/>
        <v>0</v>
      </c>
    </row>
    <row r="167" spans="1:17" s="69" customFormat="1" x14ac:dyDescent="0.45">
      <c r="A167" s="67" t="s">
        <v>270</v>
      </c>
      <c r="B167" s="67">
        <v>11327</v>
      </c>
      <c r="C167" s="67" t="s">
        <v>22</v>
      </c>
      <c r="D167" s="68">
        <v>906827.74829799996</v>
      </c>
      <c r="E167" s="68">
        <v>1104785.601791</v>
      </c>
      <c r="F167" s="68">
        <v>2011613.3500890001</v>
      </c>
      <c r="G167" s="68">
        <v>-197957.85349300003</v>
      </c>
      <c r="H167" s="68">
        <v>123647.78384400001</v>
      </c>
      <c r="I167" s="68">
        <v>64139.178988</v>
      </c>
      <c r="J167" s="68">
        <f t="shared" ref="J167:J190" si="17">H167+I167</f>
        <v>187786.96283199999</v>
      </c>
      <c r="K167" s="68">
        <f t="shared" ref="K167:K190" si="18">H167-I167</f>
        <v>59508.604856000005</v>
      </c>
      <c r="L167" s="68">
        <v>8567</v>
      </c>
      <c r="M167" s="68">
        <v>237475</v>
      </c>
      <c r="N167" s="70">
        <f t="shared" si="13"/>
        <v>-228908</v>
      </c>
      <c r="O167" s="68">
        <v>8567</v>
      </c>
      <c r="P167" s="68">
        <v>0</v>
      </c>
      <c r="Q167" s="70">
        <f t="shared" si="14"/>
        <v>8567</v>
      </c>
    </row>
    <row r="168" spans="1:17" s="69" customFormat="1" x14ac:dyDescent="0.45">
      <c r="A168" s="67" t="s">
        <v>279</v>
      </c>
      <c r="B168" s="67">
        <v>11341</v>
      </c>
      <c r="C168" s="67" t="s">
        <v>22</v>
      </c>
      <c r="D168" s="68">
        <v>6313299.1825000001</v>
      </c>
      <c r="E168" s="68">
        <v>5212617.7204759996</v>
      </c>
      <c r="F168" s="68">
        <v>11525916.902975999</v>
      </c>
      <c r="G168" s="68">
        <v>1100681.4620240005</v>
      </c>
      <c r="H168" s="68">
        <v>643004.64323000005</v>
      </c>
      <c r="I168" s="68">
        <v>309309.82910999999</v>
      </c>
      <c r="J168" s="68">
        <f t="shared" si="17"/>
        <v>952314.47234000009</v>
      </c>
      <c r="K168" s="68">
        <f t="shared" si="18"/>
        <v>333694.81412000005</v>
      </c>
      <c r="L168" s="68">
        <v>4460876</v>
      </c>
      <c r="M168" s="68">
        <v>2470032</v>
      </c>
      <c r="N168" s="70">
        <f t="shared" si="13"/>
        <v>1990844</v>
      </c>
      <c r="O168" s="68">
        <v>0</v>
      </c>
      <c r="P168" s="68">
        <v>129781</v>
      </c>
      <c r="Q168" s="70">
        <f t="shared" si="14"/>
        <v>-129781</v>
      </c>
    </row>
    <row r="169" spans="1:17" s="69" customFormat="1" x14ac:dyDescent="0.45">
      <c r="A169" s="67" t="s">
        <v>315</v>
      </c>
      <c r="B169" s="67">
        <v>11378</v>
      </c>
      <c r="C169" s="67" t="s">
        <v>22</v>
      </c>
      <c r="D169" s="68">
        <v>1389969.927716</v>
      </c>
      <c r="E169" s="68">
        <v>1833164.889097</v>
      </c>
      <c r="F169" s="68">
        <v>3223134.816813</v>
      </c>
      <c r="G169" s="68">
        <v>-443194.961381</v>
      </c>
      <c r="H169" s="68">
        <v>34886.559214000001</v>
      </c>
      <c r="I169" s="68">
        <v>71190.207918</v>
      </c>
      <c r="J169" s="68">
        <f t="shared" si="17"/>
        <v>106076.76713200001</v>
      </c>
      <c r="K169" s="68">
        <f t="shared" si="18"/>
        <v>-36303.648703999999</v>
      </c>
      <c r="L169" s="68">
        <v>0</v>
      </c>
      <c r="M169" s="68">
        <v>295140</v>
      </c>
      <c r="N169" s="70">
        <f t="shared" si="13"/>
        <v>-295140</v>
      </c>
      <c r="O169" s="68">
        <v>0</v>
      </c>
      <c r="P169" s="68">
        <v>0</v>
      </c>
      <c r="Q169" s="70">
        <f t="shared" si="14"/>
        <v>0</v>
      </c>
    </row>
    <row r="170" spans="1:17" s="69" customFormat="1" x14ac:dyDescent="0.45">
      <c r="A170" s="67" t="s">
        <v>330</v>
      </c>
      <c r="B170" s="67">
        <v>11470</v>
      </c>
      <c r="C170" s="67" t="s">
        <v>22</v>
      </c>
      <c r="D170" s="68">
        <v>1423407.2660429999</v>
      </c>
      <c r="E170" s="68">
        <v>92122.970463000005</v>
      </c>
      <c r="F170" s="68">
        <v>1515530.2365059999</v>
      </c>
      <c r="G170" s="68">
        <v>1331284.2955799999</v>
      </c>
      <c r="H170" s="68">
        <v>2265.5864700000002</v>
      </c>
      <c r="I170" s="68">
        <v>0</v>
      </c>
      <c r="J170" s="68">
        <f t="shared" si="17"/>
        <v>2265.5864700000002</v>
      </c>
      <c r="K170" s="68">
        <f t="shared" si="18"/>
        <v>2265.5864700000002</v>
      </c>
      <c r="L170" s="68">
        <v>1340539</v>
      </c>
      <c r="M170" s="68">
        <v>80996</v>
      </c>
      <c r="N170" s="70">
        <f t="shared" si="13"/>
        <v>1259543</v>
      </c>
      <c r="O170" s="68">
        <v>0</v>
      </c>
      <c r="P170" s="68">
        <v>20664</v>
      </c>
      <c r="Q170" s="70">
        <f t="shared" si="14"/>
        <v>-20664</v>
      </c>
    </row>
    <row r="171" spans="1:17" s="69" customFormat="1" x14ac:dyDescent="0.45">
      <c r="A171" s="67" t="s">
        <v>370</v>
      </c>
      <c r="B171" s="67">
        <v>11233</v>
      </c>
      <c r="C171" s="67" t="s">
        <v>22</v>
      </c>
      <c r="D171" s="68">
        <v>1175404.668088</v>
      </c>
      <c r="E171" s="68">
        <v>1149925.0535269999</v>
      </c>
      <c r="F171" s="68">
        <v>2325329.7216149997</v>
      </c>
      <c r="G171" s="68">
        <v>25479.61456100014</v>
      </c>
      <c r="H171" s="68">
        <v>36291.525557000001</v>
      </c>
      <c r="I171" s="68">
        <v>37351.364791</v>
      </c>
      <c r="J171" s="68">
        <f t="shared" si="17"/>
        <v>73642.890348000001</v>
      </c>
      <c r="K171" s="68">
        <f t="shared" si="18"/>
        <v>-1059.8392339999991</v>
      </c>
      <c r="L171" s="68">
        <v>302592</v>
      </c>
      <c r="M171" s="68">
        <v>248598</v>
      </c>
      <c r="N171" s="70">
        <f t="shared" si="13"/>
        <v>53994</v>
      </c>
      <c r="O171" s="68">
        <v>0</v>
      </c>
      <c r="P171" s="68">
        <v>0</v>
      </c>
      <c r="Q171" s="70">
        <f t="shared" si="14"/>
        <v>0</v>
      </c>
    </row>
    <row r="172" spans="1:17" s="69" customFormat="1" x14ac:dyDescent="0.45">
      <c r="A172" s="67" t="s">
        <v>392</v>
      </c>
      <c r="B172" s="67">
        <v>11649</v>
      </c>
      <c r="C172" s="67" t="s">
        <v>22</v>
      </c>
      <c r="D172" s="68">
        <v>11232550.087982001</v>
      </c>
      <c r="E172" s="68">
        <v>9751787.9589210004</v>
      </c>
      <c r="F172" s="68">
        <v>20984338.046902999</v>
      </c>
      <c r="G172" s="68">
        <v>1480762.1290610004</v>
      </c>
      <c r="H172" s="68">
        <v>515843.34960100002</v>
      </c>
      <c r="I172" s="68">
        <v>643287.18258499994</v>
      </c>
      <c r="J172" s="68">
        <f t="shared" si="17"/>
        <v>1159130.5321859999</v>
      </c>
      <c r="K172" s="68">
        <f t="shared" si="18"/>
        <v>-127443.83298399992</v>
      </c>
      <c r="L172" s="68">
        <v>4997247</v>
      </c>
      <c r="M172" s="68">
        <v>3166836</v>
      </c>
      <c r="N172" s="70">
        <f t="shared" si="13"/>
        <v>1830411</v>
      </c>
      <c r="O172" s="68">
        <v>0</v>
      </c>
      <c r="P172" s="68">
        <v>361001</v>
      </c>
      <c r="Q172" s="70">
        <f t="shared" si="14"/>
        <v>-361001</v>
      </c>
    </row>
    <row r="173" spans="1:17" s="69" customFormat="1" x14ac:dyDescent="0.45">
      <c r="A173" s="67" t="s">
        <v>431</v>
      </c>
      <c r="B173" s="67">
        <v>11709</v>
      </c>
      <c r="C173" s="67" t="s">
        <v>22</v>
      </c>
      <c r="D173" s="68">
        <v>0</v>
      </c>
      <c r="E173" s="68">
        <v>0</v>
      </c>
      <c r="F173" s="68">
        <v>0</v>
      </c>
      <c r="G173" s="68">
        <v>0</v>
      </c>
      <c r="H173" s="68">
        <v>0</v>
      </c>
      <c r="I173" s="68">
        <v>0</v>
      </c>
      <c r="J173" s="68">
        <f t="shared" si="17"/>
        <v>0</v>
      </c>
      <c r="K173" s="68">
        <f t="shared" si="18"/>
        <v>0</v>
      </c>
      <c r="L173" s="68">
        <v>0</v>
      </c>
      <c r="M173" s="68">
        <v>0</v>
      </c>
      <c r="N173" s="70">
        <f t="shared" si="13"/>
        <v>0</v>
      </c>
      <c r="O173" s="68">
        <v>0</v>
      </c>
      <c r="P173" s="68">
        <v>0</v>
      </c>
      <c r="Q173" s="70">
        <f t="shared" si="14"/>
        <v>0</v>
      </c>
    </row>
    <row r="174" spans="1:17" s="69" customFormat="1" x14ac:dyDescent="0.45">
      <c r="A174" s="67" t="s">
        <v>433</v>
      </c>
      <c r="B174" s="67">
        <v>11712</v>
      </c>
      <c r="C174" s="67" t="s">
        <v>22</v>
      </c>
      <c r="D174" s="68">
        <v>7619536.1276949998</v>
      </c>
      <c r="E174" s="68">
        <v>7963270.6831750004</v>
      </c>
      <c r="F174" s="68">
        <v>15582806.810869999</v>
      </c>
      <c r="G174" s="68">
        <v>-343734.55548000056</v>
      </c>
      <c r="H174" s="68">
        <v>212747.42094000001</v>
      </c>
      <c r="I174" s="68">
        <v>282912.54978200002</v>
      </c>
      <c r="J174" s="68">
        <f t="shared" si="17"/>
        <v>495659.970722</v>
      </c>
      <c r="K174" s="68">
        <f t="shared" si="18"/>
        <v>-70165.128842000006</v>
      </c>
      <c r="L174" s="68">
        <v>0</v>
      </c>
      <c r="M174" s="68">
        <v>387853</v>
      </c>
      <c r="N174" s="70">
        <f t="shared" si="13"/>
        <v>-387853</v>
      </c>
      <c r="O174" s="68">
        <v>0</v>
      </c>
      <c r="P174" s="68">
        <v>112296</v>
      </c>
      <c r="Q174" s="70">
        <f t="shared" si="14"/>
        <v>-112296</v>
      </c>
    </row>
    <row r="175" spans="1:17" s="69" customFormat="1" x14ac:dyDescent="0.45">
      <c r="A175" s="67" t="s">
        <v>439</v>
      </c>
      <c r="B175" s="67">
        <v>11729</v>
      </c>
      <c r="C175" s="67" t="s">
        <v>22</v>
      </c>
      <c r="D175" s="68">
        <v>643339.40383199998</v>
      </c>
      <c r="E175" s="68">
        <v>3207479.2174550002</v>
      </c>
      <c r="F175" s="68">
        <v>3850818.6212870004</v>
      </c>
      <c r="G175" s="68">
        <v>-2564139.8136229999</v>
      </c>
      <c r="H175" s="68">
        <v>14533.6872</v>
      </c>
      <c r="I175" s="68">
        <v>34808.690483999999</v>
      </c>
      <c r="J175" s="68">
        <f t="shared" si="17"/>
        <v>49342.377683999999</v>
      </c>
      <c r="K175" s="68">
        <f t="shared" si="18"/>
        <v>-20275.003283999999</v>
      </c>
      <c r="L175" s="68">
        <v>0</v>
      </c>
      <c r="M175" s="68">
        <v>2581280</v>
      </c>
      <c r="N175" s="70">
        <f t="shared" si="13"/>
        <v>-2581280</v>
      </c>
      <c r="O175" s="68">
        <v>0</v>
      </c>
      <c r="P175" s="68">
        <v>15347</v>
      </c>
      <c r="Q175" s="70">
        <f t="shared" si="14"/>
        <v>-15347</v>
      </c>
    </row>
    <row r="176" spans="1:17" s="69" customFormat="1" x14ac:dyDescent="0.45">
      <c r="A176" s="67" t="s">
        <v>441</v>
      </c>
      <c r="B176" s="67">
        <v>11736</v>
      </c>
      <c r="C176" s="67" t="s">
        <v>22</v>
      </c>
      <c r="D176" s="68">
        <v>1745152.034944</v>
      </c>
      <c r="E176" s="68">
        <v>1650139.974441</v>
      </c>
      <c r="F176" s="68">
        <v>3395292.009385</v>
      </c>
      <c r="G176" s="68">
        <v>95012.060502999928</v>
      </c>
      <c r="H176" s="68">
        <v>437516.13599699998</v>
      </c>
      <c r="I176" s="68">
        <v>152709.24364500001</v>
      </c>
      <c r="J176" s="68">
        <f t="shared" si="17"/>
        <v>590225.37964199996</v>
      </c>
      <c r="K176" s="68">
        <f t="shared" si="18"/>
        <v>284806.892352</v>
      </c>
      <c r="L176" s="68">
        <v>49984</v>
      </c>
      <c r="M176" s="68">
        <v>138310</v>
      </c>
      <c r="N176" s="70">
        <f t="shared" si="13"/>
        <v>-88326</v>
      </c>
      <c r="O176" s="68">
        <v>0</v>
      </c>
      <c r="P176" s="68">
        <v>0</v>
      </c>
      <c r="Q176" s="70">
        <f t="shared" si="14"/>
        <v>0</v>
      </c>
    </row>
    <row r="177" spans="1:17" s="69" customFormat="1" x14ac:dyDescent="0.45">
      <c r="A177" s="67" t="s">
        <v>456</v>
      </c>
      <c r="B177" s="67">
        <v>11745</v>
      </c>
      <c r="C177" s="67" t="s">
        <v>22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f t="shared" si="17"/>
        <v>0</v>
      </c>
      <c r="K177" s="68">
        <f t="shared" si="18"/>
        <v>0</v>
      </c>
      <c r="L177" s="68">
        <v>0</v>
      </c>
      <c r="M177" s="68">
        <v>0</v>
      </c>
      <c r="N177" s="70">
        <f t="shared" si="13"/>
        <v>0</v>
      </c>
      <c r="O177" s="68">
        <v>0</v>
      </c>
      <c r="P177" s="68">
        <v>0</v>
      </c>
      <c r="Q177" s="70">
        <f t="shared" si="14"/>
        <v>0</v>
      </c>
    </row>
    <row r="178" spans="1:17" s="69" customFormat="1" x14ac:dyDescent="0.45">
      <c r="A178" s="67" t="s">
        <v>470</v>
      </c>
      <c r="B178" s="67">
        <v>11774</v>
      </c>
      <c r="C178" s="67" t="s">
        <v>22</v>
      </c>
      <c r="D178" s="68">
        <v>147150.19619799999</v>
      </c>
      <c r="E178" s="68">
        <v>264112.017834</v>
      </c>
      <c r="F178" s="68">
        <v>411262.21403199999</v>
      </c>
      <c r="G178" s="68">
        <v>-116961.82163600001</v>
      </c>
      <c r="H178" s="68">
        <v>3780.642695</v>
      </c>
      <c r="I178" s="68">
        <v>13654.659705</v>
      </c>
      <c r="J178" s="68">
        <f t="shared" si="17"/>
        <v>17435.3024</v>
      </c>
      <c r="K178" s="68">
        <f t="shared" si="18"/>
        <v>-9874.0170099999996</v>
      </c>
      <c r="L178" s="68">
        <v>206864</v>
      </c>
      <c r="M178" s="68">
        <v>486666</v>
      </c>
      <c r="N178" s="70">
        <f t="shared" si="13"/>
        <v>-279802</v>
      </c>
      <c r="O178" s="68">
        <v>0</v>
      </c>
      <c r="P178" s="68">
        <v>14298</v>
      </c>
      <c r="Q178" s="70">
        <f t="shared" si="14"/>
        <v>-14298</v>
      </c>
    </row>
    <row r="179" spans="1:17" s="69" customFormat="1" x14ac:dyDescent="0.45">
      <c r="A179" s="67" t="s">
        <v>474</v>
      </c>
      <c r="B179" s="67">
        <v>11763</v>
      </c>
      <c r="C179" s="67" t="s">
        <v>22</v>
      </c>
      <c r="D179" s="68">
        <v>1665319.1039140001</v>
      </c>
      <c r="E179" s="68">
        <v>1538030.804972</v>
      </c>
      <c r="F179" s="68">
        <v>3203349.908886</v>
      </c>
      <c r="G179" s="68">
        <v>127288.29894200014</v>
      </c>
      <c r="H179" s="68">
        <v>216717.45925300001</v>
      </c>
      <c r="I179" s="68">
        <v>137024.34099200001</v>
      </c>
      <c r="J179" s="68">
        <f t="shared" si="17"/>
        <v>353741.80024500005</v>
      </c>
      <c r="K179" s="68">
        <f t="shared" si="18"/>
        <v>79693.118260999996</v>
      </c>
      <c r="L179" s="68">
        <v>0</v>
      </c>
      <c r="M179" s="68">
        <v>0</v>
      </c>
      <c r="N179" s="70">
        <f t="shared" si="13"/>
        <v>0</v>
      </c>
      <c r="O179" s="68">
        <v>0</v>
      </c>
      <c r="P179" s="68">
        <v>0</v>
      </c>
      <c r="Q179" s="70">
        <f t="shared" si="14"/>
        <v>0</v>
      </c>
    </row>
    <row r="180" spans="1:17" s="69" customFormat="1" x14ac:dyDescent="0.45">
      <c r="A180" s="67" t="s">
        <v>478</v>
      </c>
      <c r="B180" s="67">
        <v>11773</v>
      </c>
      <c r="C180" s="67" t="s">
        <v>22</v>
      </c>
      <c r="D180" s="68">
        <v>1094375.2581720001</v>
      </c>
      <c r="E180" s="68">
        <v>275667.90597299999</v>
      </c>
      <c r="F180" s="68">
        <v>1370043.164145</v>
      </c>
      <c r="G180" s="68">
        <v>818707.35219900007</v>
      </c>
      <c r="H180" s="68">
        <v>19926.031999999999</v>
      </c>
      <c r="I180" s="68">
        <v>62991.919909999997</v>
      </c>
      <c r="J180" s="68">
        <f t="shared" si="17"/>
        <v>82917.951910000003</v>
      </c>
      <c r="K180" s="68">
        <f t="shared" si="18"/>
        <v>-43065.887909999998</v>
      </c>
      <c r="L180" s="68">
        <v>580588</v>
      </c>
      <c r="M180" s="68">
        <v>54383</v>
      </c>
      <c r="N180" s="70">
        <f t="shared" si="13"/>
        <v>526205</v>
      </c>
      <c r="O180" s="68">
        <v>47772</v>
      </c>
      <c r="P180" s="68">
        <v>0</v>
      </c>
      <c r="Q180" s="70">
        <f t="shared" si="14"/>
        <v>47772</v>
      </c>
    </row>
    <row r="181" spans="1:17" s="69" customFormat="1" x14ac:dyDescent="0.45">
      <c r="A181" s="67" t="s">
        <v>493</v>
      </c>
      <c r="B181" s="67">
        <v>11823</v>
      </c>
      <c r="C181" s="67" t="s">
        <v>22</v>
      </c>
      <c r="D181" s="68">
        <v>216184.94132700001</v>
      </c>
      <c r="E181" s="68">
        <v>115817.635746</v>
      </c>
      <c r="F181" s="68">
        <v>332002.57707300002</v>
      </c>
      <c r="G181" s="68">
        <v>100367.30558100001</v>
      </c>
      <c r="H181" s="68">
        <v>11309.390369999999</v>
      </c>
      <c r="I181" s="68">
        <v>5091.2493400000003</v>
      </c>
      <c r="J181" s="68">
        <f t="shared" si="17"/>
        <v>16400.639709999999</v>
      </c>
      <c r="K181" s="68">
        <f t="shared" si="18"/>
        <v>6218.1410299999989</v>
      </c>
      <c r="L181" s="68">
        <v>129535</v>
      </c>
      <c r="M181" s="68">
        <v>8930</v>
      </c>
      <c r="N181" s="70">
        <f t="shared" si="13"/>
        <v>120605</v>
      </c>
      <c r="O181" s="68">
        <v>0</v>
      </c>
      <c r="P181" s="68">
        <v>0</v>
      </c>
      <c r="Q181" s="70">
        <f t="shared" si="14"/>
        <v>0</v>
      </c>
    </row>
    <row r="182" spans="1:17" s="69" customFormat="1" x14ac:dyDescent="0.45">
      <c r="A182" s="67" t="s">
        <v>512</v>
      </c>
      <c r="B182" s="67">
        <v>11878</v>
      </c>
      <c r="C182" s="67" t="s">
        <v>22</v>
      </c>
      <c r="D182" s="68">
        <v>675001.360827</v>
      </c>
      <c r="E182" s="68">
        <v>114099.498949</v>
      </c>
      <c r="F182" s="68">
        <v>789100.85977600003</v>
      </c>
      <c r="G182" s="68">
        <v>560901.86187799997</v>
      </c>
      <c r="H182" s="68">
        <v>75199.670872000002</v>
      </c>
      <c r="I182" s="68">
        <v>33179.316893000003</v>
      </c>
      <c r="J182" s="68">
        <f t="shared" si="17"/>
        <v>108378.987765</v>
      </c>
      <c r="K182" s="68">
        <f t="shared" si="18"/>
        <v>42020.353979</v>
      </c>
      <c r="L182" s="68">
        <v>9472</v>
      </c>
      <c r="M182" s="68">
        <v>273963</v>
      </c>
      <c r="N182" s="70">
        <f t="shared" ref="N182:N214" si="19">L182-M182</f>
        <v>-264491</v>
      </c>
      <c r="O182" s="68">
        <v>9472</v>
      </c>
      <c r="P182" s="68">
        <v>6547</v>
      </c>
      <c r="Q182" s="70">
        <f t="shared" ref="Q182:Q214" si="20">O182-P182</f>
        <v>2925</v>
      </c>
    </row>
    <row r="183" spans="1:17" s="69" customFormat="1" x14ac:dyDescent="0.45">
      <c r="A183" s="67" t="s">
        <v>520</v>
      </c>
      <c r="B183" s="67">
        <v>11886</v>
      </c>
      <c r="C183" s="67" t="s">
        <v>22</v>
      </c>
      <c r="D183" s="68">
        <v>690346.67151999997</v>
      </c>
      <c r="E183" s="68">
        <v>338289.84535700001</v>
      </c>
      <c r="F183" s="68">
        <v>1028636.516877</v>
      </c>
      <c r="G183" s="68">
        <v>352056.82616299996</v>
      </c>
      <c r="H183" s="68">
        <v>302650.16112200002</v>
      </c>
      <c r="I183" s="68">
        <v>206012.395085</v>
      </c>
      <c r="J183" s="68">
        <f t="shared" si="17"/>
        <v>508662.55620700005</v>
      </c>
      <c r="K183" s="68">
        <f t="shared" si="18"/>
        <v>96637.766037000023</v>
      </c>
      <c r="L183" s="68">
        <v>350461</v>
      </c>
      <c r="M183" s="68">
        <v>0</v>
      </c>
      <c r="N183" s="70">
        <f t="shared" si="19"/>
        <v>350461</v>
      </c>
      <c r="O183" s="68">
        <v>0</v>
      </c>
      <c r="P183" s="68">
        <v>0</v>
      </c>
      <c r="Q183" s="70">
        <f t="shared" si="20"/>
        <v>0</v>
      </c>
    </row>
    <row r="184" spans="1:17" s="69" customFormat="1" x14ac:dyDescent="0.45">
      <c r="A184" s="67" t="s">
        <v>522</v>
      </c>
      <c r="B184" s="67">
        <v>11885</v>
      </c>
      <c r="C184" s="67" t="s">
        <v>22</v>
      </c>
      <c r="D184" s="68">
        <v>375210.75544199999</v>
      </c>
      <c r="E184" s="68">
        <v>185029.10031400001</v>
      </c>
      <c r="F184" s="68">
        <v>560239.85575600003</v>
      </c>
      <c r="G184" s="68">
        <v>190181.65512799998</v>
      </c>
      <c r="H184" s="68">
        <v>116479.465067</v>
      </c>
      <c r="I184" s="68">
        <v>59139.045434</v>
      </c>
      <c r="J184" s="68">
        <f t="shared" si="17"/>
        <v>175618.51050099998</v>
      </c>
      <c r="K184" s="68">
        <f t="shared" si="18"/>
        <v>57340.419632999998</v>
      </c>
      <c r="L184" s="68">
        <v>315418</v>
      </c>
      <c r="M184" s="68">
        <v>107931</v>
      </c>
      <c r="N184" s="70">
        <f t="shared" si="19"/>
        <v>207487</v>
      </c>
      <c r="O184" s="68">
        <v>8440</v>
      </c>
      <c r="P184" s="68">
        <v>53365</v>
      </c>
      <c r="Q184" s="70">
        <f t="shared" si="20"/>
        <v>-44925</v>
      </c>
    </row>
    <row r="185" spans="1:17" s="69" customFormat="1" x14ac:dyDescent="0.45">
      <c r="A185" s="67" t="s">
        <v>524</v>
      </c>
      <c r="B185" s="67">
        <v>11889</v>
      </c>
      <c r="C185" s="67" t="s">
        <v>22</v>
      </c>
      <c r="D185" s="68">
        <v>269729.00410800002</v>
      </c>
      <c r="E185" s="68">
        <v>41156.980790000001</v>
      </c>
      <c r="F185" s="68">
        <v>310885.98489800002</v>
      </c>
      <c r="G185" s="68">
        <v>228572.02331800002</v>
      </c>
      <c r="H185" s="68">
        <v>33184.134643999998</v>
      </c>
      <c r="I185" s="68">
        <v>8547.5</v>
      </c>
      <c r="J185" s="68">
        <f t="shared" si="17"/>
        <v>41731.634643999998</v>
      </c>
      <c r="K185" s="68">
        <f t="shared" si="18"/>
        <v>24636.634643999998</v>
      </c>
      <c r="L185" s="68">
        <v>270178</v>
      </c>
      <c r="M185" s="68">
        <v>989</v>
      </c>
      <c r="N185" s="70">
        <f t="shared" si="19"/>
        <v>269189</v>
      </c>
      <c r="O185" s="68">
        <v>10955</v>
      </c>
      <c r="P185" s="68">
        <v>0</v>
      </c>
      <c r="Q185" s="70">
        <f t="shared" si="20"/>
        <v>10955</v>
      </c>
    </row>
    <row r="186" spans="1:17" s="69" customFormat="1" x14ac:dyDescent="0.45">
      <c r="A186" s="67" t="s">
        <v>530</v>
      </c>
      <c r="B186" s="67">
        <v>11900</v>
      </c>
      <c r="C186" s="67" t="s">
        <v>22</v>
      </c>
      <c r="D186" s="68">
        <v>494493.21035800001</v>
      </c>
      <c r="E186" s="68">
        <v>100592.50418800001</v>
      </c>
      <c r="F186" s="68">
        <v>595085.714546</v>
      </c>
      <c r="G186" s="68">
        <v>393900.70617000002</v>
      </c>
      <c r="H186" s="68">
        <v>5359</v>
      </c>
      <c r="I186" s="68">
        <v>60753.228708000002</v>
      </c>
      <c r="J186" s="68">
        <f t="shared" si="17"/>
        <v>66112.22870800001</v>
      </c>
      <c r="K186" s="68">
        <f t="shared" si="18"/>
        <v>-55394.228708000002</v>
      </c>
      <c r="L186" s="68">
        <v>566036</v>
      </c>
      <c r="M186" s="68">
        <v>70365</v>
      </c>
      <c r="N186" s="70">
        <f t="shared" si="19"/>
        <v>495671</v>
      </c>
      <c r="O186" s="68">
        <v>4864</v>
      </c>
      <c r="P186" s="68">
        <v>17168</v>
      </c>
      <c r="Q186" s="70">
        <f t="shared" si="20"/>
        <v>-12304</v>
      </c>
    </row>
    <row r="187" spans="1:17" s="69" customFormat="1" x14ac:dyDescent="0.45">
      <c r="A187" s="67" t="s">
        <v>528</v>
      </c>
      <c r="B187" s="67">
        <v>11912</v>
      </c>
      <c r="C187" s="67" t="s">
        <v>22</v>
      </c>
      <c r="D187" s="68">
        <v>6274620.8740560003</v>
      </c>
      <c r="E187" s="68">
        <v>11300.42175</v>
      </c>
      <c r="F187" s="68">
        <v>6285921.295806</v>
      </c>
      <c r="G187" s="68">
        <v>6263320.4523060005</v>
      </c>
      <c r="H187" s="68">
        <v>1989973.0952949999</v>
      </c>
      <c r="I187" s="68">
        <v>1265.5999999999999</v>
      </c>
      <c r="J187" s="68">
        <f t="shared" si="17"/>
        <v>1991238.695295</v>
      </c>
      <c r="K187" s="68">
        <f t="shared" si="18"/>
        <v>1988707.4952949998</v>
      </c>
      <c r="L187" s="68">
        <v>5000500</v>
      </c>
      <c r="M187" s="68">
        <v>0</v>
      </c>
      <c r="N187" s="70">
        <f t="shared" si="19"/>
        <v>5000500</v>
      </c>
      <c r="O187" s="68">
        <v>0</v>
      </c>
      <c r="P187" s="68">
        <v>0</v>
      </c>
      <c r="Q187" s="70">
        <f t="shared" si="20"/>
        <v>0</v>
      </c>
    </row>
    <row r="188" spans="1:17" s="69" customFormat="1" x14ac:dyDescent="0.45">
      <c r="A188" s="67" t="s">
        <v>563</v>
      </c>
      <c r="B188" s="67">
        <v>11803</v>
      </c>
      <c r="C188" s="67" t="s">
        <v>22</v>
      </c>
      <c r="D188" s="68">
        <v>129591.059859</v>
      </c>
      <c r="E188" s="68">
        <v>1001.2920800000001</v>
      </c>
      <c r="F188" s="68">
        <v>130592.351939</v>
      </c>
      <c r="G188" s="68">
        <v>128589.767779</v>
      </c>
      <c r="H188" s="68">
        <v>0</v>
      </c>
      <c r="I188" s="68">
        <v>1001.2920800000001</v>
      </c>
      <c r="J188" s="68">
        <f t="shared" si="17"/>
        <v>1001.2920800000001</v>
      </c>
      <c r="K188" s="68">
        <f t="shared" si="18"/>
        <v>-1001.2920800000001</v>
      </c>
      <c r="L188" s="68">
        <v>138186</v>
      </c>
      <c r="M188" s="68">
        <v>7685</v>
      </c>
      <c r="N188" s="70">
        <f t="shared" si="19"/>
        <v>130501</v>
      </c>
      <c r="O188" s="68">
        <v>0</v>
      </c>
      <c r="P188" s="68">
        <v>7685</v>
      </c>
      <c r="Q188" s="70">
        <f t="shared" si="20"/>
        <v>-7685</v>
      </c>
    </row>
    <row r="189" spans="1:17" s="69" customFormat="1" x14ac:dyDescent="0.45">
      <c r="A189" s="67" t="s">
        <v>579</v>
      </c>
      <c r="B189" s="67">
        <v>11922</v>
      </c>
      <c r="C189" s="67" t="s">
        <v>22</v>
      </c>
      <c r="D189" s="68">
        <v>224629.56528000001</v>
      </c>
      <c r="E189" s="68">
        <v>0</v>
      </c>
      <c r="F189" s="68">
        <v>224629.56528000001</v>
      </c>
      <c r="G189" s="68">
        <v>224629.56528000001</v>
      </c>
      <c r="H189" s="68">
        <v>224629.56528000001</v>
      </c>
      <c r="I189" s="68">
        <v>0</v>
      </c>
      <c r="J189" s="68">
        <f t="shared" si="17"/>
        <v>224629.56528000001</v>
      </c>
      <c r="K189" s="68">
        <f t="shared" si="18"/>
        <v>224629.56528000001</v>
      </c>
      <c r="L189" s="68">
        <v>434273</v>
      </c>
      <c r="M189" s="68">
        <v>609</v>
      </c>
      <c r="N189" s="70">
        <f t="shared" si="19"/>
        <v>433664</v>
      </c>
      <c r="O189" s="68">
        <v>1023</v>
      </c>
      <c r="P189" s="68">
        <v>609</v>
      </c>
      <c r="Q189" s="70">
        <f t="shared" si="20"/>
        <v>414</v>
      </c>
    </row>
    <row r="190" spans="1:17" s="69" customFormat="1" x14ac:dyDescent="0.45">
      <c r="A190" s="67" t="s">
        <v>588</v>
      </c>
      <c r="B190" s="67">
        <v>11939</v>
      </c>
      <c r="C190" s="67" t="s">
        <v>22</v>
      </c>
      <c r="D190" s="68">
        <v>2243322.7091029999</v>
      </c>
      <c r="E190" s="68">
        <v>0</v>
      </c>
      <c r="F190" s="68">
        <v>2243322.7091029999</v>
      </c>
      <c r="G190" s="68">
        <v>2243322.7091029999</v>
      </c>
      <c r="H190" s="68">
        <v>2243322.7091029999</v>
      </c>
      <c r="I190" s="68">
        <v>0</v>
      </c>
      <c r="J190" s="68">
        <f t="shared" si="17"/>
        <v>2243322.7091029999</v>
      </c>
      <c r="K190" s="68">
        <f t="shared" si="18"/>
        <v>2243322.7091029999</v>
      </c>
      <c r="L190" s="68">
        <v>5003044</v>
      </c>
      <c r="M190" s="68">
        <v>0</v>
      </c>
      <c r="N190" s="70">
        <f t="shared" si="19"/>
        <v>5003044</v>
      </c>
      <c r="O190" s="68">
        <v>5003044</v>
      </c>
      <c r="P190" s="68">
        <v>0</v>
      </c>
      <c r="Q190" s="70">
        <f t="shared" si="20"/>
        <v>5003044</v>
      </c>
    </row>
    <row r="191" spans="1:17" s="69" customFormat="1" x14ac:dyDescent="0.45">
      <c r="A191" s="67" t="s">
        <v>594</v>
      </c>
      <c r="B191" s="67">
        <v>11929</v>
      </c>
      <c r="C191" s="67" t="s">
        <v>22</v>
      </c>
      <c r="D191" s="68">
        <v>0</v>
      </c>
      <c r="E191" s="68">
        <v>0</v>
      </c>
      <c r="F191" s="68">
        <v>0</v>
      </c>
      <c r="G191" s="68">
        <v>0</v>
      </c>
      <c r="H191" s="68">
        <v>0</v>
      </c>
      <c r="I191" s="68">
        <v>0</v>
      </c>
      <c r="J191" s="68">
        <v>0</v>
      </c>
      <c r="K191" s="68">
        <v>0</v>
      </c>
      <c r="L191" s="68">
        <v>397506</v>
      </c>
      <c r="M191" s="68">
        <v>0</v>
      </c>
      <c r="N191" s="70">
        <f t="shared" si="19"/>
        <v>397506</v>
      </c>
      <c r="O191" s="68">
        <v>397506</v>
      </c>
      <c r="P191" s="68">
        <v>0</v>
      </c>
      <c r="Q191" s="70">
        <f t="shared" si="20"/>
        <v>397506</v>
      </c>
    </row>
    <row r="192" spans="1:17" s="69" customFormat="1" x14ac:dyDescent="0.45">
      <c r="A192" s="67" t="s">
        <v>30</v>
      </c>
      <c r="B192" s="67">
        <v>10615</v>
      </c>
      <c r="C192" s="67" t="s">
        <v>32</v>
      </c>
      <c r="D192" s="68">
        <v>395575.82019499998</v>
      </c>
      <c r="E192" s="68">
        <v>434283.947086</v>
      </c>
      <c r="F192" s="68">
        <v>829859.76728100004</v>
      </c>
      <c r="G192" s="68">
        <v>-38708.126891000022</v>
      </c>
      <c r="H192" s="68">
        <v>42773.133070000003</v>
      </c>
      <c r="I192" s="68">
        <v>51742.489722999999</v>
      </c>
      <c r="J192" s="68">
        <f t="shared" ref="J192:J213" si="21">H192+I192</f>
        <v>94515.622793000002</v>
      </c>
      <c r="K192" s="68">
        <f t="shared" ref="K192:K213" si="22">H192-I192</f>
        <v>-8969.3566529999953</v>
      </c>
      <c r="L192" s="68">
        <v>1968</v>
      </c>
      <c r="M192" s="68">
        <v>30558</v>
      </c>
      <c r="N192" s="70">
        <f t="shared" si="19"/>
        <v>-28590</v>
      </c>
      <c r="O192" s="68">
        <v>0</v>
      </c>
      <c r="P192" s="68">
        <v>764</v>
      </c>
      <c r="Q192" s="70">
        <f t="shared" si="20"/>
        <v>-764</v>
      </c>
    </row>
    <row r="193" spans="1:17" s="69" customFormat="1" x14ac:dyDescent="0.45">
      <c r="A193" s="67" t="s">
        <v>47</v>
      </c>
      <c r="B193" s="67">
        <v>10762</v>
      </c>
      <c r="C193" s="67" t="s">
        <v>32</v>
      </c>
      <c r="D193" s="68">
        <v>1867246.408542</v>
      </c>
      <c r="E193" s="68">
        <v>1777790.157931</v>
      </c>
      <c r="F193" s="68">
        <v>3645036.5664729998</v>
      </c>
      <c r="G193" s="68">
        <v>89456.250610999996</v>
      </c>
      <c r="H193" s="68">
        <v>77989.584919999994</v>
      </c>
      <c r="I193" s="68">
        <v>75695.632087000005</v>
      </c>
      <c r="J193" s="68">
        <f t="shared" si="21"/>
        <v>153685.217007</v>
      </c>
      <c r="K193" s="68">
        <f t="shared" si="22"/>
        <v>2293.9528329999885</v>
      </c>
      <c r="L193" s="68">
        <v>1235803</v>
      </c>
      <c r="M193" s="68">
        <v>1423640</v>
      </c>
      <c r="N193" s="70">
        <f t="shared" si="19"/>
        <v>-187837</v>
      </c>
      <c r="O193" s="68">
        <v>73766</v>
      </c>
      <c r="P193" s="68">
        <v>46708</v>
      </c>
      <c r="Q193" s="70">
        <f t="shared" si="20"/>
        <v>27058</v>
      </c>
    </row>
    <row r="194" spans="1:17" s="69" customFormat="1" x14ac:dyDescent="0.45">
      <c r="A194" s="67" t="s">
        <v>56</v>
      </c>
      <c r="B194" s="67">
        <v>10767</v>
      </c>
      <c r="C194" s="67" t="s">
        <v>32</v>
      </c>
      <c r="D194" s="68">
        <v>254228.51823099999</v>
      </c>
      <c r="E194" s="68">
        <v>223385.73732099999</v>
      </c>
      <c r="F194" s="68">
        <v>477614.25555200002</v>
      </c>
      <c r="G194" s="68">
        <v>30842.780910000001</v>
      </c>
      <c r="H194" s="68">
        <v>8906.0826359999992</v>
      </c>
      <c r="I194" s="68">
        <v>1831</v>
      </c>
      <c r="J194" s="68">
        <f t="shared" si="21"/>
        <v>10737.082635999999</v>
      </c>
      <c r="K194" s="68">
        <f t="shared" si="22"/>
        <v>7075.0826359999992</v>
      </c>
      <c r="L194" s="68">
        <v>3537</v>
      </c>
      <c r="M194" s="68">
        <v>10670</v>
      </c>
      <c r="N194" s="70">
        <f t="shared" si="19"/>
        <v>-7133</v>
      </c>
      <c r="O194" s="68">
        <v>0</v>
      </c>
      <c r="P194" s="68">
        <v>487</v>
      </c>
      <c r="Q194" s="70">
        <f t="shared" si="20"/>
        <v>-487</v>
      </c>
    </row>
    <row r="195" spans="1:17" s="69" customFormat="1" x14ac:dyDescent="0.45">
      <c r="A195" s="67" t="s">
        <v>60</v>
      </c>
      <c r="B195" s="67">
        <v>10763</v>
      </c>
      <c r="C195" s="67" t="s">
        <v>32</v>
      </c>
      <c r="D195" s="68">
        <v>525473.64052100002</v>
      </c>
      <c r="E195" s="68">
        <v>499978.23769400001</v>
      </c>
      <c r="F195" s="68">
        <v>1025451.878215</v>
      </c>
      <c r="G195" s="68">
        <v>25495.402827000013</v>
      </c>
      <c r="H195" s="68">
        <v>24602.338846999999</v>
      </c>
      <c r="I195" s="68">
        <v>25024.736584999999</v>
      </c>
      <c r="J195" s="68">
        <f t="shared" si="21"/>
        <v>49627.075431999998</v>
      </c>
      <c r="K195" s="68">
        <f t="shared" si="22"/>
        <v>-422.39773799999966</v>
      </c>
      <c r="L195" s="68">
        <v>0</v>
      </c>
      <c r="M195" s="68">
        <v>18127</v>
      </c>
      <c r="N195" s="70">
        <f t="shared" si="19"/>
        <v>-18127</v>
      </c>
      <c r="O195" s="68">
        <v>0</v>
      </c>
      <c r="P195" s="68">
        <v>0</v>
      </c>
      <c r="Q195" s="70">
        <f t="shared" si="20"/>
        <v>0</v>
      </c>
    </row>
    <row r="196" spans="1:17" s="69" customFormat="1" x14ac:dyDescent="0.45">
      <c r="A196" s="67" t="s">
        <v>98</v>
      </c>
      <c r="B196" s="67">
        <v>10885</v>
      </c>
      <c r="C196" s="67" t="s">
        <v>32</v>
      </c>
      <c r="D196" s="68">
        <v>2199098.618762</v>
      </c>
      <c r="E196" s="68">
        <v>2165745.7661779998</v>
      </c>
      <c r="F196" s="68">
        <v>4364844.3849400003</v>
      </c>
      <c r="G196" s="68">
        <v>33352.852584000211</v>
      </c>
      <c r="H196" s="68">
        <v>0</v>
      </c>
      <c r="I196" s="68">
        <v>199249.85080300001</v>
      </c>
      <c r="J196" s="68">
        <f t="shared" si="21"/>
        <v>199249.85080300001</v>
      </c>
      <c r="K196" s="68">
        <f t="shared" si="22"/>
        <v>-199249.85080300001</v>
      </c>
      <c r="L196" s="68">
        <v>930120</v>
      </c>
      <c r="M196" s="68">
        <v>2836128</v>
      </c>
      <c r="N196" s="70">
        <f t="shared" si="19"/>
        <v>-1906008</v>
      </c>
      <c r="O196" s="68">
        <v>0</v>
      </c>
      <c r="P196" s="68">
        <v>219309</v>
      </c>
      <c r="Q196" s="70">
        <f t="shared" si="20"/>
        <v>-219309</v>
      </c>
    </row>
    <row r="197" spans="1:17" s="69" customFormat="1" x14ac:dyDescent="0.45">
      <c r="A197" s="67" t="s">
        <v>100</v>
      </c>
      <c r="B197" s="67">
        <v>10897</v>
      </c>
      <c r="C197" s="67" t="s">
        <v>32</v>
      </c>
      <c r="D197" s="68">
        <v>99213.39112</v>
      </c>
      <c r="E197" s="68">
        <v>210599.836106</v>
      </c>
      <c r="F197" s="68">
        <v>309813.22722599999</v>
      </c>
      <c r="G197" s="68">
        <v>-111386.444986</v>
      </c>
      <c r="H197" s="68">
        <v>0</v>
      </c>
      <c r="I197" s="68">
        <v>0</v>
      </c>
      <c r="J197" s="68">
        <f t="shared" si="21"/>
        <v>0</v>
      </c>
      <c r="K197" s="68">
        <f t="shared" si="22"/>
        <v>0</v>
      </c>
      <c r="L197" s="68">
        <v>53842</v>
      </c>
      <c r="M197" s="68">
        <v>293058</v>
      </c>
      <c r="N197" s="70">
        <f t="shared" si="19"/>
        <v>-239216</v>
      </c>
      <c r="O197" s="68">
        <v>1797</v>
      </c>
      <c r="P197" s="68">
        <v>490</v>
      </c>
      <c r="Q197" s="70">
        <f t="shared" si="20"/>
        <v>1307</v>
      </c>
    </row>
    <row r="198" spans="1:17" s="69" customFormat="1" x14ac:dyDescent="0.45">
      <c r="A198" s="67" t="s">
        <v>118</v>
      </c>
      <c r="B198" s="67">
        <v>10934</v>
      </c>
      <c r="C198" s="67" t="s">
        <v>32</v>
      </c>
      <c r="D198" s="68">
        <v>95324.966440000004</v>
      </c>
      <c r="E198" s="68">
        <v>93799.867039000004</v>
      </c>
      <c r="F198" s="68">
        <v>189124.83347900002</v>
      </c>
      <c r="G198" s="68">
        <v>1525.0994009999995</v>
      </c>
      <c r="H198" s="68">
        <v>9017.3580390000006</v>
      </c>
      <c r="I198" s="68">
        <v>4843.9307600000002</v>
      </c>
      <c r="J198" s="68">
        <f t="shared" si="21"/>
        <v>13861.288799000002</v>
      </c>
      <c r="K198" s="68">
        <f t="shared" si="22"/>
        <v>4173.4272790000005</v>
      </c>
      <c r="L198" s="68">
        <v>15</v>
      </c>
      <c r="M198" s="68">
        <v>31</v>
      </c>
      <c r="N198" s="70">
        <f t="shared" si="19"/>
        <v>-16</v>
      </c>
      <c r="O198" s="68">
        <v>0</v>
      </c>
      <c r="P198" s="68">
        <v>0</v>
      </c>
      <c r="Q198" s="70">
        <f t="shared" si="20"/>
        <v>0</v>
      </c>
    </row>
    <row r="199" spans="1:17" s="69" customFormat="1" x14ac:dyDescent="0.45">
      <c r="A199" s="67" t="s">
        <v>143</v>
      </c>
      <c r="B199" s="67">
        <v>11131</v>
      </c>
      <c r="C199" s="67" t="s">
        <v>32</v>
      </c>
      <c r="D199" s="68">
        <v>377872.43884900003</v>
      </c>
      <c r="E199" s="68">
        <v>455478.29465</v>
      </c>
      <c r="F199" s="68">
        <v>833350.73349900008</v>
      </c>
      <c r="G199" s="68">
        <v>-77605.855800999969</v>
      </c>
      <c r="H199" s="68">
        <v>75316.786376000004</v>
      </c>
      <c r="I199" s="68">
        <v>144203.90294999999</v>
      </c>
      <c r="J199" s="68">
        <f t="shared" si="21"/>
        <v>219520.68932599999</v>
      </c>
      <c r="K199" s="68">
        <f t="shared" si="22"/>
        <v>-68887.116573999985</v>
      </c>
      <c r="L199" s="68">
        <v>142888</v>
      </c>
      <c r="M199" s="68">
        <v>188549</v>
      </c>
      <c r="N199" s="70">
        <f t="shared" si="19"/>
        <v>-45661</v>
      </c>
      <c r="O199" s="68">
        <v>0</v>
      </c>
      <c r="P199" s="68">
        <v>4463</v>
      </c>
      <c r="Q199" s="70">
        <f t="shared" si="20"/>
        <v>-4463</v>
      </c>
    </row>
    <row r="200" spans="1:17" s="69" customFormat="1" x14ac:dyDescent="0.45">
      <c r="A200" s="67" t="s">
        <v>157</v>
      </c>
      <c r="B200" s="67">
        <v>11157</v>
      </c>
      <c r="C200" s="67" t="s">
        <v>32</v>
      </c>
      <c r="D200" s="68">
        <v>135136.144986</v>
      </c>
      <c r="E200" s="68">
        <v>150546.30137100001</v>
      </c>
      <c r="F200" s="68">
        <v>285682.44635700004</v>
      </c>
      <c r="G200" s="68">
        <v>-15410.156385000009</v>
      </c>
      <c r="H200" s="68">
        <v>17198.835060000001</v>
      </c>
      <c r="I200" s="68">
        <v>240.87001100000001</v>
      </c>
      <c r="J200" s="68">
        <f t="shared" si="21"/>
        <v>17439.705071</v>
      </c>
      <c r="K200" s="68">
        <f t="shared" si="22"/>
        <v>16957.965049000002</v>
      </c>
      <c r="L200" s="68">
        <v>219612</v>
      </c>
      <c r="M200" s="68">
        <v>283385</v>
      </c>
      <c r="N200" s="70">
        <f t="shared" si="19"/>
        <v>-63773</v>
      </c>
      <c r="O200" s="68">
        <v>2758</v>
      </c>
      <c r="P200" s="68">
        <v>9800</v>
      </c>
      <c r="Q200" s="70">
        <f t="shared" si="20"/>
        <v>-7042</v>
      </c>
    </row>
    <row r="201" spans="1:17" s="69" customFormat="1" x14ac:dyDescent="0.45">
      <c r="A201" s="67" t="s">
        <v>174</v>
      </c>
      <c r="B201" s="67">
        <v>11188</v>
      </c>
      <c r="C201" s="67" t="s">
        <v>32</v>
      </c>
      <c r="D201" s="68">
        <v>967070.948645</v>
      </c>
      <c r="E201" s="68">
        <v>1120618.3027649999</v>
      </c>
      <c r="F201" s="68">
        <v>2087689.25141</v>
      </c>
      <c r="G201" s="68">
        <v>-153547.35411999992</v>
      </c>
      <c r="H201" s="68">
        <v>0</v>
      </c>
      <c r="I201" s="68">
        <v>36615.97408</v>
      </c>
      <c r="J201" s="68">
        <f t="shared" si="21"/>
        <v>36615.97408</v>
      </c>
      <c r="K201" s="68">
        <f t="shared" si="22"/>
        <v>-36615.97408</v>
      </c>
      <c r="L201" s="68">
        <v>265499</v>
      </c>
      <c r="M201" s="68">
        <v>984063</v>
      </c>
      <c r="N201" s="70">
        <f t="shared" si="19"/>
        <v>-718564</v>
      </c>
      <c r="O201" s="68">
        <v>7601</v>
      </c>
      <c r="P201" s="68">
        <v>54424</v>
      </c>
      <c r="Q201" s="70">
        <f t="shared" si="20"/>
        <v>-46823</v>
      </c>
    </row>
    <row r="202" spans="1:17" s="69" customFormat="1" x14ac:dyDescent="0.45">
      <c r="A202" s="67" t="s">
        <v>187</v>
      </c>
      <c r="B202" s="67">
        <v>11222</v>
      </c>
      <c r="C202" s="67" t="s">
        <v>32</v>
      </c>
      <c r="D202" s="68">
        <v>285587.42786900001</v>
      </c>
      <c r="E202" s="68">
        <v>227734.12881200001</v>
      </c>
      <c r="F202" s="68">
        <v>513321.55668100005</v>
      </c>
      <c r="G202" s="68">
        <v>57853.299056999997</v>
      </c>
      <c r="H202" s="68">
        <v>38139.906414999998</v>
      </c>
      <c r="I202" s="68">
        <v>40234.507590000001</v>
      </c>
      <c r="J202" s="68">
        <f t="shared" si="21"/>
        <v>78374.414004999999</v>
      </c>
      <c r="K202" s="68">
        <f t="shared" si="22"/>
        <v>-2094.6011750000034</v>
      </c>
      <c r="L202" s="68">
        <v>8445</v>
      </c>
      <c r="M202" s="68">
        <v>7955</v>
      </c>
      <c r="N202" s="70">
        <f t="shared" si="19"/>
        <v>490</v>
      </c>
      <c r="O202" s="68">
        <v>81</v>
      </c>
      <c r="P202" s="68">
        <v>84</v>
      </c>
      <c r="Q202" s="70">
        <f t="shared" si="20"/>
        <v>-3</v>
      </c>
    </row>
    <row r="203" spans="1:17" s="69" customFormat="1" x14ac:dyDescent="0.45">
      <c r="A203" s="67" t="s">
        <v>196</v>
      </c>
      <c r="B203" s="67">
        <v>11239</v>
      </c>
      <c r="C203" s="67" t="s">
        <v>32</v>
      </c>
      <c r="D203" s="68">
        <v>120660.56006</v>
      </c>
      <c r="E203" s="68">
        <v>117406.053973</v>
      </c>
      <c r="F203" s="68">
        <v>238066.61403300002</v>
      </c>
      <c r="G203" s="68">
        <v>3254.5060870000016</v>
      </c>
      <c r="H203" s="68">
        <v>10063.703890000001</v>
      </c>
      <c r="I203" s="68">
        <v>17724.978449999999</v>
      </c>
      <c r="J203" s="68">
        <f t="shared" si="21"/>
        <v>27788.682339999999</v>
      </c>
      <c r="K203" s="68">
        <f t="shared" si="22"/>
        <v>-7661.274559999998</v>
      </c>
      <c r="L203" s="68">
        <v>150374</v>
      </c>
      <c r="M203" s="68">
        <v>129338</v>
      </c>
      <c r="N203" s="70">
        <f t="shared" si="19"/>
        <v>21036</v>
      </c>
      <c r="O203" s="68">
        <v>9</v>
      </c>
      <c r="P203" s="68">
        <v>2784</v>
      </c>
      <c r="Q203" s="70">
        <f t="shared" si="20"/>
        <v>-2775</v>
      </c>
    </row>
    <row r="204" spans="1:17" s="69" customFormat="1" x14ac:dyDescent="0.45">
      <c r="A204" s="67" t="s">
        <v>199</v>
      </c>
      <c r="B204" s="67">
        <v>11258</v>
      </c>
      <c r="C204" s="67" t="s">
        <v>32</v>
      </c>
      <c r="D204" s="68">
        <v>97867.452579000004</v>
      </c>
      <c r="E204" s="68">
        <v>101586.940001</v>
      </c>
      <c r="F204" s="68">
        <v>199454.39257999999</v>
      </c>
      <c r="G204" s="68">
        <v>-3719.4874219999911</v>
      </c>
      <c r="H204" s="68">
        <v>2879.98</v>
      </c>
      <c r="I204" s="68">
        <v>2884.8746700000002</v>
      </c>
      <c r="J204" s="68">
        <f t="shared" si="21"/>
        <v>5764.8546700000006</v>
      </c>
      <c r="K204" s="68">
        <f t="shared" si="22"/>
        <v>-4.8946700000001329</v>
      </c>
      <c r="L204" s="68">
        <v>61998</v>
      </c>
      <c r="M204" s="68">
        <v>30828</v>
      </c>
      <c r="N204" s="70">
        <f t="shared" si="19"/>
        <v>31170</v>
      </c>
      <c r="O204" s="68">
        <v>49999</v>
      </c>
      <c r="P204" s="68">
        <v>0</v>
      </c>
      <c r="Q204" s="70">
        <f t="shared" si="20"/>
        <v>49999</v>
      </c>
    </row>
    <row r="205" spans="1:17" s="69" customFormat="1" x14ac:dyDescent="0.45">
      <c r="A205" s="67" t="s">
        <v>227</v>
      </c>
      <c r="B205" s="67">
        <v>11304</v>
      </c>
      <c r="C205" s="67" t="s">
        <v>32</v>
      </c>
      <c r="D205" s="68">
        <v>195121.62741799999</v>
      </c>
      <c r="E205" s="68">
        <v>159227.95521499999</v>
      </c>
      <c r="F205" s="68">
        <v>354349.58263299998</v>
      </c>
      <c r="G205" s="68">
        <v>35893.672202999995</v>
      </c>
      <c r="H205" s="68">
        <v>341.4</v>
      </c>
      <c r="I205" s="68">
        <v>276.17309999999998</v>
      </c>
      <c r="J205" s="68">
        <f t="shared" si="21"/>
        <v>617.57309999999995</v>
      </c>
      <c r="K205" s="68">
        <f t="shared" si="22"/>
        <v>65.226900000000001</v>
      </c>
      <c r="L205" s="68">
        <v>1361</v>
      </c>
      <c r="M205" s="68">
        <v>304</v>
      </c>
      <c r="N205" s="70">
        <f t="shared" si="19"/>
        <v>1057</v>
      </c>
      <c r="O205" s="68">
        <v>0</v>
      </c>
      <c r="P205" s="68">
        <v>0</v>
      </c>
      <c r="Q205" s="70">
        <f t="shared" si="20"/>
        <v>0</v>
      </c>
    </row>
    <row r="206" spans="1:17" s="69" customFormat="1" x14ac:dyDescent="0.45">
      <c r="A206" s="67" t="s">
        <v>231</v>
      </c>
      <c r="B206" s="67">
        <v>11305</v>
      </c>
      <c r="C206" s="67" t="s">
        <v>32</v>
      </c>
      <c r="D206" s="68">
        <v>227192.14018399999</v>
      </c>
      <c r="E206" s="68">
        <v>264326.35599000001</v>
      </c>
      <c r="F206" s="68">
        <v>491518.49617399997</v>
      </c>
      <c r="G206" s="68">
        <v>-37134.215806000022</v>
      </c>
      <c r="H206" s="68">
        <v>22097.612385</v>
      </c>
      <c r="I206" s="68">
        <v>21206.529035</v>
      </c>
      <c r="J206" s="68">
        <f t="shared" si="21"/>
        <v>43304.14142</v>
      </c>
      <c r="K206" s="68">
        <f t="shared" si="22"/>
        <v>891.08335000000079</v>
      </c>
      <c r="L206" s="68">
        <v>25400</v>
      </c>
      <c r="M206" s="68">
        <v>94204</v>
      </c>
      <c r="N206" s="70">
        <f t="shared" si="19"/>
        <v>-68804</v>
      </c>
      <c r="O206" s="68">
        <v>382</v>
      </c>
      <c r="P206" s="68">
        <v>696</v>
      </c>
      <c r="Q206" s="70">
        <f t="shared" si="20"/>
        <v>-314</v>
      </c>
    </row>
    <row r="207" spans="1:17" s="69" customFormat="1" x14ac:dyDescent="0.45">
      <c r="A207" s="67" t="s">
        <v>289</v>
      </c>
      <c r="B207" s="67">
        <v>11381</v>
      </c>
      <c r="C207" s="67" t="s">
        <v>32</v>
      </c>
      <c r="D207" s="68">
        <v>115840.02138000001</v>
      </c>
      <c r="E207" s="68">
        <v>130141.41004</v>
      </c>
      <c r="F207" s="68">
        <v>245981.43142000001</v>
      </c>
      <c r="G207" s="68">
        <v>-14301.388659999997</v>
      </c>
      <c r="H207" s="68">
        <v>31859.681820000002</v>
      </c>
      <c r="I207" s="68">
        <v>37036.607900000003</v>
      </c>
      <c r="J207" s="68">
        <f t="shared" si="21"/>
        <v>68896.289720000001</v>
      </c>
      <c r="K207" s="68">
        <f t="shared" si="22"/>
        <v>-5176.9260800000011</v>
      </c>
      <c r="L207" s="68">
        <v>851</v>
      </c>
      <c r="M207" s="68">
        <v>114638</v>
      </c>
      <c r="N207" s="70">
        <f t="shared" si="19"/>
        <v>-113787</v>
      </c>
      <c r="O207" s="68">
        <v>0</v>
      </c>
      <c r="P207" s="68">
        <v>0</v>
      </c>
      <c r="Q207" s="70">
        <f t="shared" si="20"/>
        <v>0</v>
      </c>
    </row>
    <row r="208" spans="1:17" s="69" customFormat="1" x14ac:dyDescent="0.45">
      <c r="A208" s="67" t="s">
        <v>429</v>
      </c>
      <c r="B208" s="67">
        <v>11691</v>
      </c>
      <c r="C208" s="67" t="s">
        <v>32</v>
      </c>
      <c r="D208" s="68">
        <v>40492.618869999998</v>
      </c>
      <c r="E208" s="68">
        <v>57537.326522000003</v>
      </c>
      <c r="F208" s="68">
        <v>98029.945391999994</v>
      </c>
      <c r="G208" s="68">
        <v>-17044.707652000005</v>
      </c>
      <c r="H208" s="68">
        <v>4680.5638799999997</v>
      </c>
      <c r="I208" s="68">
        <v>1.9999999999999999E-6</v>
      </c>
      <c r="J208" s="68">
        <f t="shared" si="21"/>
        <v>4680.5638819999995</v>
      </c>
      <c r="K208" s="68">
        <f t="shared" si="22"/>
        <v>4680.5638779999999</v>
      </c>
      <c r="L208" s="68">
        <v>0</v>
      </c>
      <c r="M208" s="68">
        <v>0</v>
      </c>
      <c r="N208" s="70">
        <f t="shared" si="19"/>
        <v>0</v>
      </c>
      <c r="O208" s="68">
        <v>0</v>
      </c>
      <c r="P208" s="68">
        <v>0</v>
      </c>
      <c r="Q208" s="70">
        <f t="shared" si="20"/>
        <v>0</v>
      </c>
    </row>
    <row r="209" spans="1:17" s="69" customFormat="1" x14ac:dyDescent="0.45">
      <c r="A209" s="67" t="s">
        <v>496</v>
      </c>
      <c r="B209" s="67">
        <v>11842</v>
      </c>
      <c r="C209" s="67" t="s">
        <v>32</v>
      </c>
      <c r="D209" s="68">
        <v>416740.47094600002</v>
      </c>
      <c r="E209" s="68">
        <v>204212.227992</v>
      </c>
      <c r="F209" s="68">
        <v>620952.69893800002</v>
      </c>
      <c r="G209" s="68">
        <v>212528.24295400002</v>
      </c>
      <c r="H209" s="68">
        <v>89422.436031999998</v>
      </c>
      <c r="I209" s="68">
        <v>35298.233649000002</v>
      </c>
      <c r="J209" s="68">
        <f t="shared" si="21"/>
        <v>124720.669681</v>
      </c>
      <c r="K209" s="68">
        <f t="shared" si="22"/>
        <v>54124.202382999996</v>
      </c>
      <c r="L209" s="68">
        <v>523693</v>
      </c>
      <c r="M209" s="68">
        <v>157813</v>
      </c>
      <c r="N209" s="70">
        <f t="shared" si="19"/>
        <v>365880</v>
      </c>
      <c r="O209" s="68">
        <v>25922</v>
      </c>
      <c r="P209" s="68">
        <v>7506</v>
      </c>
      <c r="Q209" s="70">
        <f t="shared" si="20"/>
        <v>18416</v>
      </c>
    </row>
    <row r="210" spans="1:17" s="69" customFormat="1" x14ac:dyDescent="0.45">
      <c r="A210" s="67" t="s">
        <v>590</v>
      </c>
      <c r="B210" s="67">
        <v>11921</v>
      </c>
      <c r="C210" s="67" t="s">
        <v>32</v>
      </c>
      <c r="D210" s="68">
        <v>6849.9736899999998</v>
      </c>
      <c r="E210" s="68">
        <v>0</v>
      </c>
      <c r="F210" s="68">
        <v>6849.9736899999998</v>
      </c>
      <c r="G210" s="68">
        <v>6849.9736899999998</v>
      </c>
      <c r="H210" s="68">
        <v>6849.9736899999998</v>
      </c>
      <c r="I210" s="68">
        <v>0</v>
      </c>
      <c r="J210" s="68">
        <f t="shared" si="21"/>
        <v>6849.9736899999998</v>
      </c>
      <c r="K210" s="68">
        <f t="shared" si="22"/>
        <v>6849.9736899999998</v>
      </c>
      <c r="L210" s="68">
        <v>33732</v>
      </c>
      <c r="M210" s="68">
        <v>0</v>
      </c>
      <c r="N210" s="70">
        <f t="shared" si="19"/>
        <v>33732</v>
      </c>
      <c r="O210" s="68">
        <v>33732</v>
      </c>
      <c r="P210" s="68">
        <v>0</v>
      </c>
      <c r="Q210" s="70">
        <f t="shared" si="20"/>
        <v>33732</v>
      </c>
    </row>
    <row r="211" spans="1:17" s="69" customFormat="1" x14ac:dyDescent="0.45">
      <c r="A211" s="67" t="s">
        <v>167</v>
      </c>
      <c r="B211" s="67">
        <v>11172</v>
      </c>
      <c r="C211" s="67" t="s">
        <v>32</v>
      </c>
      <c r="D211" s="68">
        <v>1147784.3002210001</v>
      </c>
      <c r="E211" s="68">
        <v>1811583.1200890001</v>
      </c>
      <c r="F211" s="68">
        <v>2959367.42031</v>
      </c>
      <c r="G211" s="68">
        <v>-663798.81986799999</v>
      </c>
      <c r="H211" s="68">
        <v>87761.424132</v>
      </c>
      <c r="I211" s="68">
        <v>73246.772366999998</v>
      </c>
      <c r="J211" s="68">
        <f t="shared" si="21"/>
        <v>161008.19649900001</v>
      </c>
      <c r="K211" s="68">
        <f t="shared" si="22"/>
        <v>14514.651765000002</v>
      </c>
      <c r="L211" s="68">
        <v>218549</v>
      </c>
      <c r="M211" s="68">
        <v>1509864</v>
      </c>
      <c r="N211" s="70">
        <f t="shared" si="19"/>
        <v>-1291315</v>
      </c>
      <c r="O211" s="68">
        <v>0</v>
      </c>
      <c r="P211" s="68">
        <v>58947</v>
      </c>
      <c r="Q211" s="70">
        <f t="shared" si="20"/>
        <v>-58947</v>
      </c>
    </row>
    <row r="212" spans="1:17" s="69" customFormat="1" x14ac:dyDescent="0.45">
      <c r="A212" s="67" t="s">
        <v>184</v>
      </c>
      <c r="B212" s="67">
        <v>11196</v>
      </c>
      <c r="C212" s="67" t="s">
        <v>32</v>
      </c>
      <c r="D212" s="68">
        <v>136724.40630800001</v>
      </c>
      <c r="E212" s="68">
        <v>169663.658226</v>
      </c>
      <c r="F212" s="68">
        <v>306388.064534</v>
      </c>
      <c r="G212" s="68">
        <v>-32939.251917999994</v>
      </c>
      <c r="H212" s="68">
        <v>0</v>
      </c>
      <c r="I212" s="68">
        <v>0</v>
      </c>
      <c r="J212" s="68">
        <f t="shared" si="21"/>
        <v>0</v>
      </c>
      <c r="K212" s="68">
        <f t="shared" si="22"/>
        <v>0</v>
      </c>
      <c r="L212" s="68">
        <v>0</v>
      </c>
      <c r="M212" s="68">
        <v>335776</v>
      </c>
      <c r="N212" s="70">
        <f t="shared" si="19"/>
        <v>-335776</v>
      </c>
      <c r="O212" s="68">
        <v>0</v>
      </c>
      <c r="P212" s="68">
        <v>0</v>
      </c>
      <c r="Q212" s="70">
        <f t="shared" si="20"/>
        <v>0</v>
      </c>
    </row>
    <row r="213" spans="1:17" s="69" customFormat="1" x14ac:dyDescent="0.45">
      <c r="A213" s="67" t="s">
        <v>516</v>
      </c>
      <c r="B213" s="67">
        <v>11888</v>
      </c>
      <c r="C213" s="67" t="s">
        <v>32</v>
      </c>
      <c r="D213" s="68">
        <v>601878.22421100002</v>
      </c>
      <c r="E213" s="68">
        <v>189958.92147500001</v>
      </c>
      <c r="F213" s="68">
        <v>791837.145686</v>
      </c>
      <c r="G213" s="68">
        <v>411919.30273600004</v>
      </c>
      <c r="H213" s="68">
        <v>85021.454905000006</v>
      </c>
      <c r="I213" s="68">
        <v>70485.938704999993</v>
      </c>
      <c r="J213" s="68">
        <f t="shared" si="21"/>
        <v>155507.39361</v>
      </c>
      <c r="K213" s="68">
        <f t="shared" si="22"/>
        <v>14535.516200000013</v>
      </c>
      <c r="L213" s="68">
        <v>806726</v>
      </c>
      <c r="M213" s="68">
        <v>142869</v>
      </c>
      <c r="N213" s="70">
        <f t="shared" si="19"/>
        <v>663857</v>
      </c>
      <c r="O213" s="68">
        <v>0</v>
      </c>
      <c r="P213" s="68">
        <v>0</v>
      </c>
      <c r="Q213" s="70">
        <f t="shared" si="20"/>
        <v>0</v>
      </c>
    </row>
    <row r="214" spans="1:17" s="69" customFormat="1" x14ac:dyDescent="0.45">
      <c r="A214" s="67" t="s">
        <v>587</v>
      </c>
      <c r="B214" s="67">
        <v>11907</v>
      </c>
      <c r="C214" s="67" t="s">
        <v>32</v>
      </c>
      <c r="D214" s="68">
        <v>0</v>
      </c>
      <c r="E214" s="68">
        <v>0</v>
      </c>
      <c r="F214" s="68">
        <v>0</v>
      </c>
      <c r="G214" s="68">
        <v>0</v>
      </c>
      <c r="H214" s="68">
        <v>0</v>
      </c>
      <c r="I214" s="68">
        <v>0</v>
      </c>
      <c r="J214" s="68">
        <v>0</v>
      </c>
      <c r="K214" s="68">
        <v>0</v>
      </c>
      <c r="L214" s="68">
        <v>311776</v>
      </c>
      <c r="M214" s="68">
        <v>0</v>
      </c>
      <c r="N214" s="70">
        <f t="shared" si="19"/>
        <v>311776</v>
      </c>
      <c r="O214" s="68">
        <v>311776</v>
      </c>
      <c r="P214" s="68">
        <v>0</v>
      </c>
      <c r="Q214" s="70">
        <f t="shared" si="20"/>
        <v>311776</v>
      </c>
    </row>
  </sheetData>
  <autoFilter ref="A3:Q214"/>
  <mergeCells count="6">
    <mergeCell ref="D1:K1"/>
    <mergeCell ref="L1:Q1"/>
    <mergeCell ref="D2:G2"/>
    <mergeCell ref="H2:K2"/>
    <mergeCell ref="L2:N2"/>
    <mergeCell ref="O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rightToLeft="1" workbookViewId="0">
      <selection activeCell="A3" sqref="A3:XFD213"/>
    </sheetView>
  </sheetViews>
  <sheetFormatPr defaultRowHeight="18" x14ac:dyDescent="0.45"/>
  <cols>
    <col min="1" max="1" width="43.42578125" bestFit="1" customWidth="1"/>
    <col min="2" max="2" width="17.85546875" bestFit="1" customWidth="1"/>
    <col min="3" max="3" width="26" bestFit="1" customWidth="1"/>
    <col min="4" max="4" width="7.5703125" bestFit="1" customWidth="1"/>
    <col min="5" max="5" width="8" bestFit="1" customWidth="1"/>
    <col min="6" max="6" width="6.28515625" bestFit="1" customWidth="1"/>
    <col min="7" max="7" width="30" bestFit="1" customWidth="1"/>
    <col min="8" max="8" width="29.85546875" bestFit="1" customWidth="1"/>
    <col min="9" max="9" width="7.5703125" bestFit="1" customWidth="1"/>
    <col min="10" max="10" width="8" bestFit="1" customWidth="1"/>
    <col min="11" max="11" width="6.28515625" customWidth="1"/>
    <col min="12" max="12" width="18.28515625" style="18" hidden="1" customWidth="1"/>
    <col min="13" max="13" width="16.140625" style="18" hidden="1" customWidth="1"/>
    <col min="14" max="15" width="18.28515625" style="18" hidden="1" customWidth="1"/>
    <col min="16" max="17" width="17.28515625" style="18" hidden="1" customWidth="1"/>
    <col min="18" max="19" width="23" style="18" hidden="1" customWidth="1"/>
    <col min="20" max="20" width="25.28515625" style="18" hidden="1" customWidth="1"/>
    <col min="21" max="21" width="27.85546875" style="18" hidden="1" customWidth="1"/>
  </cols>
  <sheetData>
    <row r="1" spans="1:21" x14ac:dyDescent="0.25">
      <c r="A1" s="57" t="s">
        <v>534</v>
      </c>
      <c r="B1" s="57" t="s">
        <v>1</v>
      </c>
      <c r="C1" s="58" t="s">
        <v>3</v>
      </c>
      <c r="D1" s="53" t="s">
        <v>601</v>
      </c>
      <c r="E1" s="53"/>
      <c r="F1" s="53"/>
      <c r="G1" s="59" t="s">
        <v>548</v>
      </c>
      <c r="H1" s="59" t="s">
        <v>549</v>
      </c>
      <c r="I1" s="53" t="s">
        <v>605</v>
      </c>
      <c r="J1" s="53"/>
      <c r="K1" s="53"/>
      <c r="L1" s="31"/>
      <c r="M1" s="30"/>
      <c r="N1" s="54" t="s">
        <v>550</v>
      </c>
      <c r="O1" s="54"/>
      <c r="P1" s="55" t="s">
        <v>551</v>
      </c>
      <c r="Q1" s="56"/>
      <c r="R1" s="2"/>
      <c r="S1" s="2"/>
      <c r="T1" s="2"/>
      <c r="U1" s="2"/>
    </row>
    <row r="2" spans="1:21" ht="78.75" x14ac:dyDescent="0.25">
      <c r="A2" s="57"/>
      <c r="B2" s="57"/>
      <c r="C2" s="58"/>
      <c r="D2" s="49" t="s">
        <v>552</v>
      </c>
      <c r="E2" s="49" t="s">
        <v>553</v>
      </c>
      <c r="F2" s="49" t="s">
        <v>554</v>
      </c>
      <c r="G2" s="59"/>
      <c r="H2" s="59"/>
      <c r="I2" s="49" t="s">
        <v>552</v>
      </c>
      <c r="J2" s="49" t="s">
        <v>553</v>
      </c>
      <c r="K2" s="49" t="s">
        <v>554</v>
      </c>
      <c r="L2" s="24" t="s">
        <v>555</v>
      </c>
      <c r="M2" s="25" t="s">
        <v>556</v>
      </c>
      <c r="N2" s="25" t="s">
        <v>546</v>
      </c>
      <c r="O2" s="25" t="s">
        <v>547</v>
      </c>
      <c r="P2" s="25" t="s">
        <v>546</v>
      </c>
      <c r="Q2" s="25" t="s">
        <v>547</v>
      </c>
      <c r="R2" s="26" t="s">
        <v>557</v>
      </c>
      <c r="S2" s="26" t="s">
        <v>558</v>
      </c>
      <c r="T2" s="32" t="s">
        <v>559</v>
      </c>
      <c r="U2" s="32" t="s">
        <v>560</v>
      </c>
    </row>
    <row r="3" spans="1:21" s="73" customFormat="1" x14ac:dyDescent="0.45">
      <c r="A3" s="67" t="s">
        <v>17</v>
      </c>
      <c r="B3" s="67">
        <v>10581</v>
      </c>
      <c r="C3" s="67" t="s">
        <v>19</v>
      </c>
      <c r="D3" s="27">
        <f>(L3/2)/S3</f>
        <v>0.24709341074935939</v>
      </c>
      <c r="E3" s="27">
        <f t="shared" ref="E3:E34" si="0">(N3)/S3</f>
        <v>0.98991575258549935</v>
      </c>
      <c r="F3" s="27">
        <f t="shared" ref="F3:F34" si="1">(O3)/S3</f>
        <v>0.81698548125115567</v>
      </c>
      <c r="G3" s="71">
        <f>T3/10^6</f>
        <v>5510801.7229289999</v>
      </c>
      <c r="H3" s="71">
        <f>U3/10^6</f>
        <v>6121934.7842800003</v>
      </c>
      <c r="I3" s="27">
        <f t="shared" ref="I3:I34" si="2">(M3/2)/R3</f>
        <v>1.0316472144829242E-2</v>
      </c>
      <c r="J3" s="27">
        <f t="shared" ref="J3:J34" si="3">(P3)/R3</f>
        <v>7.2854075036818247E-2</v>
      </c>
      <c r="K3" s="27">
        <f t="shared" ref="K3:K34" si="4">(Q3)/R3</f>
        <v>7.5806331600665439E-2</v>
      </c>
      <c r="L3" s="68">
        <v>18108076.380943</v>
      </c>
      <c r="M3" s="72">
        <v>753050.99646000005</v>
      </c>
      <c r="N3" s="72">
        <v>36272659</v>
      </c>
      <c r="O3" s="72">
        <v>29936119</v>
      </c>
      <c r="P3" s="72">
        <v>2658992</v>
      </c>
      <c r="Q3" s="72">
        <v>2766742</v>
      </c>
      <c r="R3" s="72">
        <v>36497505.440241002</v>
      </c>
      <c r="S3" s="72">
        <v>36642167.684736505</v>
      </c>
      <c r="T3" s="72">
        <v>5510801722929</v>
      </c>
      <c r="U3" s="72">
        <v>6121934784280</v>
      </c>
    </row>
    <row r="4" spans="1:21" s="73" customFormat="1" x14ac:dyDescent="0.45">
      <c r="A4" s="67" t="s">
        <v>20</v>
      </c>
      <c r="B4" s="67">
        <v>10589</v>
      </c>
      <c r="C4" s="67" t="s">
        <v>22</v>
      </c>
      <c r="D4" s="27">
        <f t="shared" ref="D4:D34" si="5">(L4/2)/S4</f>
        <v>0.69332722621462184</v>
      </c>
      <c r="E4" s="27">
        <f t="shared" si="0"/>
        <v>8.4474835700644138E-2</v>
      </c>
      <c r="F4" s="27">
        <f t="shared" si="1"/>
        <v>0.28288677745553636</v>
      </c>
      <c r="G4" s="71">
        <f t="shared" ref="G4:G66" si="6">T4/10^6</f>
        <v>1500058.5179590001</v>
      </c>
      <c r="H4" s="71">
        <f t="shared" ref="H4:H66" si="7">U4/10^6</f>
        <v>1548373.2111440001</v>
      </c>
      <c r="I4" s="27">
        <f t="shared" si="2"/>
        <v>0.31018921699458735</v>
      </c>
      <c r="J4" s="27">
        <f t="shared" si="3"/>
        <v>0</v>
      </c>
      <c r="K4" s="27">
        <f t="shared" si="4"/>
        <v>9.7483553484395579E-5</v>
      </c>
      <c r="L4" s="68">
        <v>2525201.5694399998</v>
      </c>
      <c r="M4" s="72">
        <v>1018228.67438</v>
      </c>
      <c r="N4" s="72">
        <v>153835</v>
      </c>
      <c r="O4" s="72">
        <v>515158</v>
      </c>
      <c r="P4" s="72">
        <v>0</v>
      </c>
      <c r="Q4" s="72">
        <v>160</v>
      </c>
      <c r="R4" s="72">
        <v>1641302.499560724</v>
      </c>
      <c r="S4" s="72">
        <v>1821074.864769781</v>
      </c>
      <c r="T4" s="72">
        <v>1500058517959</v>
      </c>
      <c r="U4" s="72">
        <v>1548373211144</v>
      </c>
    </row>
    <row r="5" spans="1:21" s="73" customFormat="1" x14ac:dyDescent="0.45">
      <c r="A5" s="67" t="s">
        <v>23</v>
      </c>
      <c r="B5" s="67">
        <v>10591</v>
      </c>
      <c r="C5" s="67" t="s">
        <v>22</v>
      </c>
      <c r="D5" s="27">
        <f t="shared" si="5"/>
        <v>0.88629273846976908</v>
      </c>
      <c r="E5" s="27">
        <f t="shared" si="0"/>
        <v>0.12829629838280793</v>
      </c>
      <c r="F5" s="27">
        <f t="shared" si="1"/>
        <v>0.3394489361511715</v>
      </c>
      <c r="G5" s="71">
        <f t="shared" si="6"/>
        <v>1516647.0321839999</v>
      </c>
      <c r="H5" s="71">
        <f t="shared" si="7"/>
        <v>1674756.9030869999</v>
      </c>
      <c r="I5" s="27">
        <f t="shared" si="2"/>
        <v>4.2698728590391609E-2</v>
      </c>
      <c r="J5" s="27">
        <f t="shared" si="3"/>
        <v>3.8919695278713082E-3</v>
      </c>
      <c r="K5" s="27">
        <f t="shared" si="4"/>
        <v>5.3962130695634943E-3</v>
      </c>
      <c r="L5" s="68">
        <v>3503161.0304760002</v>
      </c>
      <c r="M5" s="72">
        <v>143346.85402</v>
      </c>
      <c r="N5" s="72">
        <v>253552</v>
      </c>
      <c r="O5" s="72">
        <v>670853</v>
      </c>
      <c r="P5" s="72">
        <v>6533</v>
      </c>
      <c r="Q5" s="72">
        <v>9058</v>
      </c>
      <c r="R5" s="72">
        <v>1678584.5709262758</v>
      </c>
      <c r="S5" s="72">
        <v>1976300.1988058661</v>
      </c>
      <c r="T5" s="72">
        <v>1516647032184</v>
      </c>
      <c r="U5" s="72">
        <v>1674756903087</v>
      </c>
    </row>
    <row r="6" spans="1:21" s="73" customFormat="1" x14ac:dyDescent="0.45">
      <c r="A6" s="67" t="s">
        <v>24</v>
      </c>
      <c r="B6" s="67">
        <v>10596</v>
      </c>
      <c r="C6" s="67" t="s">
        <v>22</v>
      </c>
      <c r="D6" s="27">
        <f t="shared" si="5"/>
        <v>0.33095326004678127</v>
      </c>
      <c r="E6" s="27">
        <f t="shared" si="0"/>
        <v>5.9447954877237419E-2</v>
      </c>
      <c r="F6" s="27">
        <f t="shared" si="1"/>
        <v>0.24353284924761748</v>
      </c>
      <c r="G6" s="71">
        <f t="shared" si="6"/>
        <v>3788719.1981270001</v>
      </c>
      <c r="H6" s="71">
        <f t="shared" si="7"/>
        <v>3794690.4438100001</v>
      </c>
      <c r="I6" s="27">
        <f t="shared" si="2"/>
        <v>5.4366921661687509E-2</v>
      </c>
      <c r="J6" s="27">
        <f t="shared" si="3"/>
        <v>5.9104882321857682E-3</v>
      </c>
      <c r="K6" s="27">
        <f t="shared" si="4"/>
        <v>5.8053501168116948E-3</v>
      </c>
      <c r="L6" s="68">
        <v>2968360.3886510003</v>
      </c>
      <c r="M6" s="72">
        <v>415748.416837</v>
      </c>
      <c r="N6" s="72">
        <v>266598</v>
      </c>
      <c r="O6" s="72">
        <v>1092138</v>
      </c>
      <c r="P6" s="72">
        <v>22599</v>
      </c>
      <c r="Q6" s="72">
        <v>22197</v>
      </c>
      <c r="R6" s="72">
        <v>3823542.0006314139</v>
      </c>
      <c r="S6" s="72">
        <v>4484561.3368960517</v>
      </c>
      <c r="T6" s="72">
        <v>3788719198127</v>
      </c>
      <c r="U6" s="72">
        <v>3794690443810</v>
      </c>
    </row>
    <row r="7" spans="1:21" s="73" customFormat="1" x14ac:dyDescent="0.45">
      <c r="A7" s="67" t="s">
        <v>26</v>
      </c>
      <c r="B7" s="67">
        <v>10600</v>
      </c>
      <c r="C7" s="67" t="s">
        <v>22</v>
      </c>
      <c r="D7" s="27">
        <f t="shared" si="5"/>
        <v>0.20995595738176334</v>
      </c>
      <c r="E7" s="27">
        <f t="shared" si="0"/>
        <v>0.62266853484903206</v>
      </c>
      <c r="F7" s="27">
        <f t="shared" si="1"/>
        <v>0.28940128141262994</v>
      </c>
      <c r="G7" s="71">
        <f t="shared" si="6"/>
        <v>26115471.675218001</v>
      </c>
      <c r="H7" s="71">
        <f t="shared" si="7"/>
        <v>28313548.958078999</v>
      </c>
      <c r="I7" s="27">
        <f t="shared" si="2"/>
        <v>4.8049140237835302E-3</v>
      </c>
      <c r="J7" s="27">
        <f t="shared" si="3"/>
        <v>1.4022156418589378E-2</v>
      </c>
      <c r="K7" s="27">
        <f t="shared" si="4"/>
        <v>2.0003030214840751E-2</v>
      </c>
      <c r="L7" s="68">
        <v>12497953.905104</v>
      </c>
      <c r="M7" s="72">
        <v>330283.953637</v>
      </c>
      <c r="N7" s="72">
        <v>18532655</v>
      </c>
      <c r="O7" s="72">
        <v>8613530</v>
      </c>
      <c r="P7" s="72">
        <v>481933</v>
      </c>
      <c r="Q7" s="72">
        <v>687492</v>
      </c>
      <c r="R7" s="72">
        <v>34369392.667813517</v>
      </c>
      <c r="S7" s="72">
        <v>29763275.262485038</v>
      </c>
      <c r="T7" s="72">
        <v>26115471675218</v>
      </c>
      <c r="U7" s="72">
        <v>28313548958079</v>
      </c>
    </row>
    <row r="8" spans="1:21" s="73" customFormat="1" x14ac:dyDescent="0.45">
      <c r="A8" s="67" t="s">
        <v>28</v>
      </c>
      <c r="B8" s="67">
        <v>10616</v>
      </c>
      <c r="C8" s="67" t="s">
        <v>22</v>
      </c>
      <c r="D8" s="27">
        <f t="shared" si="5"/>
        <v>0.48616173420322945</v>
      </c>
      <c r="E8" s="27">
        <f t="shared" si="0"/>
        <v>0.1681802784247253</v>
      </c>
      <c r="F8" s="27">
        <f t="shared" si="1"/>
        <v>0.47225072431233361</v>
      </c>
      <c r="G8" s="71">
        <f t="shared" si="6"/>
        <v>6249236.8830230003</v>
      </c>
      <c r="H8" s="71">
        <f t="shared" si="7"/>
        <v>7019675.6253660005</v>
      </c>
      <c r="I8" s="27">
        <f t="shared" si="2"/>
        <v>4.8892779059797047E-2</v>
      </c>
      <c r="J8" s="27">
        <f t="shared" si="3"/>
        <v>3.0783848122276566E-3</v>
      </c>
      <c r="K8" s="27">
        <f t="shared" si="4"/>
        <v>2.4021300797812069E-2</v>
      </c>
      <c r="L8" s="68">
        <v>8575869.5435409993</v>
      </c>
      <c r="M8" s="72">
        <v>752708.55547300004</v>
      </c>
      <c r="N8" s="72">
        <v>1483346</v>
      </c>
      <c r="O8" s="72">
        <v>4165240</v>
      </c>
      <c r="P8" s="72">
        <v>23696</v>
      </c>
      <c r="Q8" s="72">
        <v>184905</v>
      </c>
      <c r="R8" s="72">
        <v>7697543.1745495517</v>
      </c>
      <c r="S8" s="72">
        <v>8819975.8847701102</v>
      </c>
      <c r="T8" s="72">
        <v>6249236883023</v>
      </c>
      <c r="U8" s="72">
        <v>7019675625366</v>
      </c>
    </row>
    <row r="9" spans="1:21" s="73" customFormat="1" x14ac:dyDescent="0.45">
      <c r="A9" s="67" t="s">
        <v>30</v>
      </c>
      <c r="B9" s="67">
        <v>10615</v>
      </c>
      <c r="C9" s="67" t="s">
        <v>32</v>
      </c>
      <c r="D9" s="27">
        <f t="shared" si="5"/>
        <v>0.55090317349616058</v>
      </c>
      <c r="E9" s="27">
        <f t="shared" si="0"/>
        <v>2.612917237794778E-3</v>
      </c>
      <c r="F9" s="27">
        <f t="shared" si="1"/>
        <v>4.0571913085636603E-2</v>
      </c>
      <c r="G9" s="71">
        <f t="shared" si="6"/>
        <v>320859.529155</v>
      </c>
      <c r="H9" s="71">
        <f t="shared" si="7"/>
        <v>334388.019226</v>
      </c>
      <c r="I9" s="27">
        <f t="shared" si="2"/>
        <v>6.0906629467071392E-2</v>
      </c>
      <c r="J9" s="27">
        <f t="shared" si="3"/>
        <v>0</v>
      </c>
      <c r="K9" s="27">
        <f t="shared" si="4"/>
        <v>9.846555212306941E-4</v>
      </c>
      <c r="L9" s="68">
        <v>829859.76728100004</v>
      </c>
      <c r="M9" s="72">
        <v>94515.622793000002</v>
      </c>
      <c r="N9" s="72">
        <v>1968</v>
      </c>
      <c r="O9" s="72">
        <v>30558</v>
      </c>
      <c r="P9" s="72">
        <v>0</v>
      </c>
      <c r="Q9" s="72">
        <v>764</v>
      </c>
      <c r="R9" s="72">
        <v>775905.87116710341</v>
      </c>
      <c r="S9" s="72">
        <v>753181.14616631775</v>
      </c>
      <c r="T9" s="72">
        <v>320859529155</v>
      </c>
      <c r="U9" s="72">
        <v>334388019226</v>
      </c>
    </row>
    <row r="10" spans="1:21" s="73" customFormat="1" x14ac:dyDescent="0.45">
      <c r="A10" s="67" t="s">
        <v>33</v>
      </c>
      <c r="B10" s="67">
        <v>10630</v>
      </c>
      <c r="C10" s="67" t="s">
        <v>22</v>
      </c>
      <c r="D10" s="27">
        <f t="shared" si="5"/>
        <v>0.68288015780668843</v>
      </c>
      <c r="E10" s="27">
        <f t="shared" si="0"/>
        <v>2.0539288953506211E-2</v>
      </c>
      <c r="F10" s="27">
        <f t="shared" si="1"/>
        <v>8.7816454455127826E-2</v>
      </c>
      <c r="G10" s="71">
        <f t="shared" si="6"/>
        <v>450735.93903299997</v>
      </c>
      <c r="H10" s="71">
        <f t="shared" si="7"/>
        <v>464588.06776499999</v>
      </c>
      <c r="I10" s="27">
        <f t="shared" si="2"/>
        <v>1.8159250212859794E-2</v>
      </c>
      <c r="J10" s="27">
        <f t="shared" si="3"/>
        <v>0</v>
      </c>
      <c r="K10" s="27">
        <f t="shared" si="4"/>
        <v>8.7063675458444144E-3</v>
      </c>
      <c r="L10" s="68">
        <v>757777.18459299998</v>
      </c>
      <c r="M10" s="72">
        <v>17336.700636000001</v>
      </c>
      <c r="N10" s="72">
        <v>11396</v>
      </c>
      <c r="O10" s="72">
        <v>48724</v>
      </c>
      <c r="P10" s="72">
        <v>0</v>
      </c>
      <c r="Q10" s="72">
        <v>4156</v>
      </c>
      <c r="R10" s="72">
        <v>477351.77479196549</v>
      </c>
      <c r="S10" s="72">
        <v>554839.07090438087</v>
      </c>
      <c r="T10" s="72">
        <v>450735939033</v>
      </c>
      <c r="U10" s="72">
        <v>464588067765</v>
      </c>
    </row>
    <row r="11" spans="1:21" s="73" customFormat="1" x14ac:dyDescent="0.45">
      <c r="A11" s="67" t="s">
        <v>35</v>
      </c>
      <c r="B11" s="67">
        <v>10639</v>
      </c>
      <c r="C11" s="67" t="s">
        <v>19</v>
      </c>
      <c r="D11" s="27">
        <f t="shared" si="5"/>
        <v>3.5299570977174802E-2</v>
      </c>
      <c r="E11" s="27">
        <f t="shared" si="0"/>
        <v>1.1361845201314504</v>
      </c>
      <c r="F11" s="27">
        <f t="shared" si="1"/>
        <v>1.0890501837045368</v>
      </c>
      <c r="G11" s="71">
        <f t="shared" si="6"/>
        <v>6384149.536758</v>
      </c>
      <c r="H11" s="71">
        <f t="shared" si="7"/>
        <v>6284877.8187330002</v>
      </c>
      <c r="I11" s="27">
        <f t="shared" si="2"/>
        <v>7.7076741413557458E-4</v>
      </c>
      <c r="J11" s="27">
        <f t="shared" si="3"/>
        <v>0.12018654812060581</v>
      </c>
      <c r="K11" s="27">
        <f t="shared" si="4"/>
        <v>7.2079143847814248E-2</v>
      </c>
      <c r="L11" s="68">
        <v>4326598.3044410003</v>
      </c>
      <c r="M11" s="72">
        <v>92440.299010000002</v>
      </c>
      <c r="N11" s="72">
        <v>69629940</v>
      </c>
      <c r="O11" s="72">
        <v>66741359</v>
      </c>
      <c r="P11" s="72">
        <v>7207155</v>
      </c>
      <c r="Q11" s="72">
        <v>4322327</v>
      </c>
      <c r="R11" s="72">
        <v>59966403.168245614</v>
      </c>
      <c r="S11" s="72">
        <v>61284006.925164044</v>
      </c>
      <c r="T11" s="72">
        <v>6384149536758</v>
      </c>
      <c r="U11" s="72">
        <v>6284877818733</v>
      </c>
    </row>
    <row r="12" spans="1:21" s="73" customFormat="1" x14ac:dyDescent="0.45">
      <c r="A12" s="67" t="s">
        <v>37</v>
      </c>
      <c r="B12" s="67">
        <v>10706</v>
      </c>
      <c r="C12" s="67" t="s">
        <v>22</v>
      </c>
      <c r="D12" s="27">
        <f t="shared" si="5"/>
        <v>0.92026183547598495</v>
      </c>
      <c r="E12" s="27">
        <f t="shared" si="0"/>
        <v>0.13639109202761288</v>
      </c>
      <c r="F12" s="27">
        <f t="shared" si="1"/>
        <v>0.393437323685838</v>
      </c>
      <c r="G12" s="71">
        <f t="shared" si="6"/>
        <v>12748969.747858999</v>
      </c>
      <c r="H12" s="71">
        <f t="shared" si="7"/>
        <v>13757562.174800999</v>
      </c>
      <c r="I12" s="27">
        <f t="shared" si="2"/>
        <v>8.7100017496750583E-3</v>
      </c>
      <c r="J12" s="27">
        <f t="shared" si="3"/>
        <v>1.3036228347102392E-3</v>
      </c>
      <c r="K12" s="27">
        <f t="shared" si="4"/>
        <v>9.7045385860689212E-3</v>
      </c>
      <c r="L12" s="68">
        <v>28673237.278764002</v>
      </c>
      <c r="M12" s="72">
        <v>231322.79716800002</v>
      </c>
      <c r="N12" s="72">
        <v>2124816</v>
      </c>
      <c r="O12" s="72">
        <v>6129300</v>
      </c>
      <c r="P12" s="72">
        <v>17311</v>
      </c>
      <c r="Q12" s="72">
        <v>128868</v>
      </c>
      <c r="R12" s="72">
        <v>13279147.57173441</v>
      </c>
      <c r="S12" s="72">
        <v>15578847.330951961</v>
      </c>
      <c r="T12" s="72">
        <v>12748969747859</v>
      </c>
      <c r="U12" s="72">
        <v>13757562174801</v>
      </c>
    </row>
    <row r="13" spans="1:21" s="73" customFormat="1" x14ac:dyDescent="0.45">
      <c r="A13" s="67" t="s">
        <v>39</v>
      </c>
      <c r="B13" s="67">
        <v>10720</v>
      </c>
      <c r="C13" s="67" t="s">
        <v>19</v>
      </c>
      <c r="D13" s="27">
        <f t="shared" si="5"/>
        <v>0.19084066511409412</v>
      </c>
      <c r="E13" s="27">
        <f t="shared" si="0"/>
        <v>2.6493080695846591E-2</v>
      </c>
      <c r="F13" s="27">
        <f t="shared" si="1"/>
        <v>0.76341177239845215</v>
      </c>
      <c r="G13" s="71">
        <f t="shared" si="6"/>
        <v>345841.14730999997</v>
      </c>
      <c r="H13" s="71">
        <f t="shared" si="7"/>
        <v>322425.84571999998</v>
      </c>
      <c r="I13" s="27">
        <f t="shared" si="2"/>
        <v>2.1456878343362355E-2</v>
      </c>
      <c r="J13" s="27">
        <f t="shared" si="3"/>
        <v>0</v>
      </c>
      <c r="K13" s="27">
        <f t="shared" si="4"/>
        <v>6.4179240522089426E-2</v>
      </c>
      <c r="L13" s="68">
        <v>771629.8561770001</v>
      </c>
      <c r="M13" s="72">
        <v>64457.653240999993</v>
      </c>
      <c r="N13" s="72">
        <v>53560</v>
      </c>
      <c r="O13" s="72">
        <v>1543359</v>
      </c>
      <c r="P13" s="72">
        <v>0</v>
      </c>
      <c r="Q13" s="72">
        <v>96399</v>
      </c>
      <c r="R13" s="72">
        <v>1502027.7462900339</v>
      </c>
      <c r="S13" s="72">
        <v>2021659.94264294</v>
      </c>
      <c r="T13" s="72">
        <v>345841147310</v>
      </c>
      <c r="U13" s="72">
        <v>322425845720</v>
      </c>
    </row>
    <row r="14" spans="1:21" s="73" customFormat="1" x14ac:dyDescent="0.45">
      <c r="A14" s="67" t="s">
        <v>41</v>
      </c>
      <c r="B14" s="67">
        <v>10719</v>
      </c>
      <c r="C14" s="67" t="s">
        <v>22</v>
      </c>
      <c r="D14" s="27">
        <f t="shared" si="5"/>
        <v>0.22605189412127771</v>
      </c>
      <c r="E14" s="27">
        <f t="shared" si="0"/>
        <v>2.6359740237301449E-2</v>
      </c>
      <c r="F14" s="27">
        <f t="shared" si="1"/>
        <v>0.31425170259089868</v>
      </c>
      <c r="G14" s="71">
        <f t="shared" si="6"/>
        <v>2367823.453987</v>
      </c>
      <c r="H14" s="71">
        <f t="shared" si="7"/>
        <v>2535087.4641809999</v>
      </c>
      <c r="I14" s="27">
        <f t="shared" si="2"/>
        <v>3.7618492814319349E-3</v>
      </c>
      <c r="J14" s="27">
        <f t="shared" si="3"/>
        <v>0</v>
      </c>
      <c r="K14" s="27">
        <f t="shared" si="4"/>
        <v>1.1791469338427807E-2</v>
      </c>
      <c r="L14" s="68">
        <v>1410265.5661090002</v>
      </c>
      <c r="M14" s="72">
        <v>18410.665549999998</v>
      </c>
      <c r="N14" s="72">
        <v>82225</v>
      </c>
      <c r="O14" s="72">
        <v>980258</v>
      </c>
      <c r="P14" s="72">
        <v>0</v>
      </c>
      <c r="Q14" s="72">
        <v>28854</v>
      </c>
      <c r="R14" s="72">
        <v>2447023.281989655</v>
      </c>
      <c r="S14" s="72">
        <v>3119340.299250904</v>
      </c>
      <c r="T14" s="72">
        <v>2367823453987</v>
      </c>
      <c r="U14" s="72">
        <v>2535087464181</v>
      </c>
    </row>
    <row r="15" spans="1:21" s="73" customFormat="1" x14ac:dyDescent="0.45">
      <c r="A15" s="67" t="s">
        <v>43</v>
      </c>
      <c r="B15" s="67">
        <v>10743</v>
      </c>
      <c r="C15" s="67" t="s">
        <v>22</v>
      </c>
      <c r="D15" s="27">
        <f t="shared" si="5"/>
        <v>1.56406093942502</v>
      </c>
      <c r="E15" s="27">
        <f t="shared" si="0"/>
        <v>0.27906954773160308</v>
      </c>
      <c r="F15" s="27">
        <f t="shared" si="1"/>
        <v>0.58266883975220074</v>
      </c>
      <c r="G15" s="71">
        <f t="shared" si="6"/>
        <v>3683215.4039059998</v>
      </c>
      <c r="H15" s="71">
        <f t="shared" si="7"/>
        <v>5295615.6596929999</v>
      </c>
      <c r="I15" s="27">
        <f t="shared" si="2"/>
        <v>0.19785751117634398</v>
      </c>
      <c r="J15" s="27">
        <f t="shared" si="3"/>
        <v>5.2943324689826562E-3</v>
      </c>
      <c r="K15" s="27">
        <f t="shared" si="4"/>
        <v>1.7957464547498352E-2</v>
      </c>
      <c r="L15" s="68">
        <v>19646289.458951</v>
      </c>
      <c r="M15" s="72">
        <v>2035928.336011</v>
      </c>
      <c r="N15" s="72">
        <v>1752707</v>
      </c>
      <c r="O15" s="72">
        <v>3659474</v>
      </c>
      <c r="P15" s="72">
        <v>27239</v>
      </c>
      <c r="Q15" s="72">
        <v>92390</v>
      </c>
      <c r="R15" s="72">
        <v>5144935.6759482408</v>
      </c>
      <c r="S15" s="72">
        <v>6280538.3613036741</v>
      </c>
      <c r="T15" s="72">
        <v>3683215403906</v>
      </c>
      <c r="U15" s="72">
        <v>5295615659693</v>
      </c>
    </row>
    <row r="16" spans="1:21" s="73" customFormat="1" x14ac:dyDescent="0.45">
      <c r="A16" s="67" t="s">
        <v>45</v>
      </c>
      <c r="B16" s="67">
        <v>10748</v>
      </c>
      <c r="C16" s="67" t="s">
        <v>19</v>
      </c>
      <c r="D16" s="27">
        <f t="shared" si="5"/>
        <v>0.11818616896206707</v>
      </c>
      <c r="E16" s="27">
        <f t="shared" si="0"/>
        <v>1.1646802505058369</v>
      </c>
      <c r="F16" s="27">
        <f t="shared" si="1"/>
        <v>1.6034027139685909</v>
      </c>
      <c r="G16" s="71">
        <f t="shared" si="6"/>
        <v>3170729.6039459999</v>
      </c>
      <c r="H16" s="71">
        <f t="shared" si="7"/>
        <v>3210292.8834739998</v>
      </c>
      <c r="I16" s="27">
        <f t="shared" si="2"/>
        <v>0</v>
      </c>
      <c r="J16" s="27">
        <f t="shared" si="3"/>
        <v>0.16252001605140101</v>
      </c>
      <c r="K16" s="27">
        <f t="shared" si="4"/>
        <v>0.22241818166928179</v>
      </c>
      <c r="L16" s="68">
        <v>3582615.044526</v>
      </c>
      <c r="M16" s="72">
        <v>0</v>
      </c>
      <c r="N16" s="72">
        <v>17652662</v>
      </c>
      <c r="O16" s="72">
        <v>24302229</v>
      </c>
      <c r="P16" s="72">
        <v>1703072</v>
      </c>
      <c r="Q16" s="72">
        <v>2330754</v>
      </c>
      <c r="R16" s="72">
        <v>10479152.299993381</v>
      </c>
      <c r="S16" s="72">
        <v>15156659.514345849</v>
      </c>
      <c r="T16" s="72">
        <v>3170729603946</v>
      </c>
      <c r="U16" s="72">
        <v>3210292883474</v>
      </c>
    </row>
    <row r="17" spans="1:21" s="73" customFormat="1" x14ac:dyDescent="0.45">
      <c r="A17" s="67" t="s">
        <v>47</v>
      </c>
      <c r="B17" s="67">
        <v>10762</v>
      </c>
      <c r="C17" s="67" t="s">
        <v>32</v>
      </c>
      <c r="D17" s="27">
        <f t="shared" si="5"/>
        <v>0.51964531859695184</v>
      </c>
      <c r="E17" s="27">
        <f t="shared" si="0"/>
        <v>0.35235819007404501</v>
      </c>
      <c r="F17" s="27">
        <f t="shared" si="1"/>
        <v>0.40591519337387388</v>
      </c>
      <c r="G17" s="71">
        <f t="shared" si="6"/>
        <v>1904155.746209</v>
      </c>
      <c r="H17" s="71">
        <f t="shared" si="7"/>
        <v>2064104.4570470001</v>
      </c>
      <c r="I17" s="27">
        <f t="shared" si="2"/>
        <v>2.2696312273934299E-2</v>
      </c>
      <c r="J17" s="27">
        <f t="shared" si="3"/>
        <v>2.1787602006285104E-2</v>
      </c>
      <c r="K17" s="27">
        <f t="shared" si="4"/>
        <v>1.3795723158495305E-2</v>
      </c>
      <c r="L17" s="68">
        <v>3645036.5664729998</v>
      </c>
      <c r="M17" s="72">
        <v>153685.217007</v>
      </c>
      <c r="N17" s="72">
        <v>1235803</v>
      </c>
      <c r="O17" s="72">
        <v>1423640</v>
      </c>
      <c r="P17" s="72">
        <v>73766</v>
      </c>
      <c r="Q17" s="72">
        <v>46708</v>
      </c>
      <c r="R17" s="72">
        <v>3385686.9598921719</v>
      </c>
      <c r="S17" s="72">
        <v>3507235.0659432854</v>
      </c>
      <c r="T17" s="72">
        <v>1904155746209</v>
      </c>
      <c r="U17" s="72">
        <v>2064104457047</v>
      </c>
    </row>
    <row r="18" spans="1:21" s="73" customFormat="1" x14ac:dyDescent="0.45">
      <c r="A18" s="67" t="s">
        <v>49</v>
      </c>
      <c r="B18" s="67">
        <v>10753</v>
      </c>
      <c r="C18" s="67" t="s">
        <v>22</v>
      </c>
      <c r="D18" s="27">
        <f t="shared" si="5"/>
        <v>1.9194251918711547</v>
      </c>
      <c r="E18" s="27">
        <f t="shared" si="0"/>
        <v>0.17747389930598859</v>
      </c>
      <c r="F18" s="27">
        <f t="shared" si="1"/>
        <v>0.17434512870341029</v>
      </c>
      <c r="G18" s="71">
        <f t="shared" si="6"/>
        <v>539116.27857800003</v>
      </c>
      <c r="H18" s="71">
        <f t="shared" si="7"/>
        <v>581312.83593299997</v>
      </c>
      <c r="I18" s="27">
        <f t="shared" si="2"/>
        <v>1.4287742271720447E-2</v>
      </c>
      <c r="J18" s="27">
        <f t="shared" si="3"/>
        <v>1.7375748737667623E-3</v>
      </c>
      <c r="K18" s="27">
        <f t="shared" si="4"/>
        <v>8.9767140562919939E-3</v>
      </c>
      <c r="L18" s="68">
        <v>2633038.3303660001</v>
      </c>
      <c r="M18" s="72">
        <v>18896.009741000002</v>
      </c>
      <c r="N18" s="72">
        <v>121728</v>
      </c>
      <c r="O18" s="72">
        <v>119582</v>
      </c>
      <c r="P18" s="72">
        <v>1149</v>
      </c>
      <c r="Q18" s="72">
        <v>5936</v>
      </c>
      <c r="R18" s="72">
        <v>661266.46819493105</v>
      </c>
      <c r="S18" s="72">
        <v>685892.40714278072</v>
      </c>
      <c r="T18" s="72">
        <v>539116278578</v>
      </c>
      <c r="U18" s="72">
        <v>581312835933</v>
      </c>
    </row>
    <row r="19" spans="1:21" s="73" customFormat="1" x14ac:dyDescent="0.45">
      <c r="A19" s="67" t="s">
        <v>51</v>
      </c>
      <c r="B19" s="67">
        <v>10782</v>
      </c>
      <c r="C19" s="67" t="s">
        <v>22</v>
      </c>
      <c r="D19" s="27">
        <f t="shared" si="5"/>
        <v>0.63265826578877304</v>
      </c>
      <c r="E19" s="27">
        <f t="shared" si="0"/>
        <v>0.18948029100263447</v>
      </c>
      <c r="F19" s="27">
        <f t="shared" si="1"/>
        <v>0.6930268927944695</v>
      </c>
      <c r="G19" s="71">
        <f t="shared" si="6"/>
        <v>1023596.912957</v>
      </c>
      <c r="H19" s="71">
        <f t="shared" si="7"/>
        <v>1108532.015806</v>
      </c>
      <c r="I19" s="27">
        <f t="shared" si="2"/>
        <v>5.4438524464194567E-2</v>
      </c>
      <c r="J19" s="27">
        <f t="shared" si="3"/>
        <v>4.889788881961679E-3</v>
      </c>
      <c r="K19" s="27">
        <f t="shared" si="4"/>
        <v>1.8873307797100246E-2</v>
      </c>
      <c r="L19" s="68">
        <v>1696161.284129</v>
      </c>
      <c r="M19" s="72">
        <v>117632.36887599999</v>
      </c>
      <c r="N19" s="72">
        <v>253999</v>
      </c>
      <c r="O19" s="72">
        <v>929005</v>
      </c>
      <c r="P19" s="72">
        <v>5283</v>
      </c>
      <c r="Q19" s="72">
        <v>20391</v>
      </c>
      <c r="R19" s="72">
        <v>1080414.743362207</v>
      </c>
      <c r="S19" s="72">
        <v>1340503.5355179419</v>
      </c>
      <c r="T19" s="72">
        <v>1023596912957</v>
      </c>
      <c r="U19" s="72">
        <v>1108532015806</v>
      </c>
    </row>
    <row r="20" spans="1:21" s="73" customFormat="1" x14ac:dyDescent="0.45">
      <c r="A20" s="67" t="s">
        <v>53</v>
      </c>
      <c r="B20" s="67">
        <v>10766</v>
      </c>
      <c r="C20" s="67" t="s">
        <v>19</v>
      </c>
      <c r="D20" s="27">
        <f t="shared" si="5"/>
        <v>1.8216350625939595E-2</v>
      </c>
      <c r="E20" s="27">
        <f t="shared" si="0"/>
        <v>0.80605103006196055</v>
      </c>
      <c r="F20" s="27">
        <f t="shared" si="1"/>
        <v>1.2644633349000602</v>
      </c>
      <c r="G20" s="71">
        <f t="shared" si="6"/>
        <v>3832303.1687929998</v>
      </c>
      <c r="H20" s="71">
        <f t="shared" si="7"/>
        <v>3316399.9730540002</v>
      </c>
      <c r="I20" s="27">
        <f t="shared" si="2"/>
        <v>9.5800992144852142E-3</v>
      </c>
      <c r="J20" s="27">
        <f t="shared" si="3"/>
        <v>4.6912602300734962E-2</v>
      </c>
      <c r="K20" s="27">
        <f t="shared" si="4"/>
        <v>0.23528500764536428</v>
      </c>
      <c r="L20" s="68">
        <v>1875079.9205109999</v>
      </c>
      <c r="M20" s="72">
        <v>671565.88996299997</v>
      </c>
      <c r="N20" s="72">
        <v>41484986</v>
      </c>
      <c r="O20" s="72">
        <v>65078068</v>
      </c>
      <c r="P20" s="72">
        <v>1644289</v>
      </c>
      <c r="Q20" s="72">
        <v>8246751</v>
      </c>
      <c r="R20" s="72">
        <v>35050048.800516859</v>
      </c>
      <c r="S20" s="72">
        <v>51466947.442286722</v>
      </c>
      <c r="T20" s="72">
        <v>3832303168793</v>
      </c>
      <c r="U20" s="72">
        <v>3316399973054</v>
      </c>
    </row>
    <row r="21" spans="1:21" s="73" customFormat="1" x14ac:dyDescent="0.45">
      <c r="A21" s="67" t="s">
        <v>56</v>
      </c>
      <c r="B21" s="67">
        <v>10767</v>
      </c>
      <c r="C21" s="67" t="s">
        <v>32</v>
      </c>
      <c r="D21" s="27">
        <f t="shared" si="5"/>
        <v>0.58412319971279691</v>
      </c>
      <c r="E21" s="27">
        <f t="shared" si="0"/>
        <v>8.6515162952845465E-3</v>
      </c>
      <c r="F21" s="27">
        <f t="shared" si="1"/>
        <v>2.6098863124310461E-2</v>
      </c>
      <c r="G21" s="71">
        <f t="shared" si="6"/>
        <v>240831.36314</v>
      </c>
      <c r="H21" s="71">
        <f t="shared" si="7"/>
        <v>270533.525945</v>
      </c>
      <c r="I21" s="27">
        <f t="shared" si="2"/>
        <v>1.2813220447236869E-2</v>
      </c>
      <c r="J21" s="27">
        <f t="shared" si="3"/>
        <v>0</v>
      </c>
      <c r="K21" s="27">
        <f t="shared" si="4"/>
        <v>1.162334047217322E-3</v>
      </c>
      <c r="L21" s="68">
        <v>477614.25555200002</v>
      </c>
      <c r="M21" s="72">
        <v>10737.082635999999</v>
      </c>
      <c r="N21" s="72">
        <v>3537</v>
      </c>
      <c r="O21" s="72">
        <v>10670</v>
      </c>
      <c r="P21" s="72">
        <v>0</v>
      </c>
      <c r="Q21" s="72">
        <v>487</v>
      </c>
      <c r="R21" s="72">
        <v>418984.54335558618</v>
      </c>
      <c r="S21" s="72">
        <v>408830.06854276161</v>
      </c>
      <c r="T21" s="72">
        <v>240831363140</v>
      </c>
      <c r="U21" s="72">
        <v>270533525945</v>
      </c>
    </row>
    <row r="22" spans="1:21" s="73" customFormat="1" x14ac:dyDescent="0.45">
      <c r="A22" s="67" t="s">
        <v>54</v>
      </c>
      <c r="B22" s="67">
        <v>10764</v>
      </c>
      <c r="C22" s="67" t="s">
        <v>22</v>
      </c>
      <c r="D22" s="27">
        <f t="shared" si="5"/>
        <v>1.3177516165104488</v>
      </c>
      <c r="E22" s="27">
        <f t="shared" si="0"/>
        <v>0.37244250145421459</v>
      </c>
      <c r="F22" s="27">
        <f t="shared" si="1"/>
        <v>2.5384033536498478E-2</v>
      </c>
      <c r="G22" s="71">
        <f t="shared" si="6"/>
        <v>1700359.2064120001</v>
      </c>
      <c r="H22" s="71">
        <f t="shared" si="7"/>
        <v>1824741.222725</v>
      </c>
      <c r="I22" s="27">
        <f t="shared" si="2"/>
        <v>2.4571689962807203E-2</v>
      </c>
      <c r="J22" s="27">
        <f t="shared" si="3"/>
        <v>1.564901289219416E-5</v>
      </c>
      <c r="K22" s="27">
        <f t="shared" si="4"/>
        <v>0</v>
      </c>
      <c r="L22" s="68">
        <v>4486184.5550220003</v>
      </c>
      <c r="M22" s="72">
        <v>91070.154242999997</v>
      </c>
      <c r="N22" s="72">
        <v>633976</v>
      </c>
      <c r="O22" s="72">
        <v>43209</v>
      </c>
      <c r="P22" s="72">
        <v>29</v>
      </c>
      <c r="Q22" s="72">
        <v>0</v>
      </c>
      <c r="R22" s="72">
        <v>1853152.029446241</v>
      </c>
      <c r="S22" s="72">
        <v>1702211.744160827</v>
      </c>
      <c r="T22" s="72">
        <v>1700359206412</v>
      </c>
      <c r="U22" s="72">
        <v>1824741222725</v>
      </c>
    </row>
    <row r="23" spans="1:21" s="73" customFormat="1" x14ac:dyDescent="0.45">
      <c r="A23" s="67" t="s">
        <v>59</v>
      </c>
      <c r="B23" s="67">
        <v>10765</v>
      </c>
      <c r="C23" s="67" t="s">
        <v>19</v>
      </c>
      <c r="D23" s="27">
        <f t="shared" si="5"/>
        <v>1.715021310145573E-2</v>
      </c>
      <c r="E23" s="27">
        <f t="shared" si="0"/>
        <v>1.4457505075212569</v>
      </c>
      <c r="F23" s="27">
        <f t="shared" si="1"/>
        <v>1.1037098997131807</v>
      </c>
      <c r="G23" s="71">
        <f t="shared" si="6"/>
        <v>12433253.621266</v>
      </c>
      <c r="H23" s="71">
        <f t="shared" si="7"/>
        <v>12721825.537203999</v>
      </c>
      <c r="I23" s="27">
        <f t="shared" si="2"/>
        <v>2.732782436468913E-4</v>
      </c>
      <c r="J23" s="27">
        <f t="shared" si="3"/>
        <v>0.2280096681041679</v>
      </c>
      <c r="K23" s="27">
        <f t="shared" si="4"/>
        <v>0.16607958893923763</v>
      </c>
      <c r="L23" s="68">
        <v>5325621.782044</v>
      </c>
      <c r="M23" s="72">
        <v>96089.343949999995</v>
      </c>
      <c r="N23" s="72">
        <v>224473024</v>
      </c>
      <c r="O23" s="72">
        <v>171366427</v>
      </c>
      <c r="P23" s="72">
        <v>40086066</v>
      </c>
      <c r="Q23" s="72">
        <v>29198224</v>
      </c>
      <c r="R23" s="72">
        <v>175808623.96451709</v>
      </c>
      <c r="S23" s="72">
        <v>155264011.89708701</v>
      </c>
      <c r="T23" s="72">
        <v>12433253621266</v>
      </c>
      <c r="U23" s="72">
        <v>12721825537204</v>
      </c>
    </row>
    <row r="24" spans="1:21" s="73" customFormat="1" x14ac:dyDescent="0.45">
      <c r="A24" s="67" t="s">
        <v>57</v>
      </c>
      <c r="B24" s="67">
        <v>10771</v>
      </c>
      <c r="C24" s="67" t="s">
        <v>22</v>
      </c>
      <c r="D24" s="27">
        <f t="shared" si="5"/>
        <v>0.28213770224533369</v>
      </c>
      <c r="E24" s="27">
        <f t="shared" si="0"/>
        <v>7.4626699147556902E-2</v>
      </c>
      <c r="F24" s="27">
        <f t="shared" si="1"/>
        <v>0.44822741683957257</v>
      </c>
      <c r="G24" s="71">
        <f t="shared" si="6"/>
        <v>574960.84009099996</v>
      </c>
      <c r="H24" s="71">
        <f t="shared" si="7"/>
        <v>616074.56247</v>
      </c>
      <c r="I24" s="27">
        <f t="shared" si="2"/>
        <v>6.6093434353999087E-2</v>
      </c>
      <c r="J24" s="27">
        <f t="shared" si="3"/>
        <v>1.4033040449661275E-2</v>
      </c>
      <c r="K24" s="27">
        <f t="shared" si="4"/>
        <v>0.13455876164603084</v>
      </c>
      <c r="L24" s="68">
        <v>516906.08914</v>
      </c>
      <c r="M24" s="72">
        <v>97955.339944000007</v>
      </c>
      <c r="N24" s="72">
        <v>68362</v>
      </c>
      <c r="O24" s="72">
        <v>410600</v>
      </c>
      <c r="P24" s="72">
        <v>10399</v>
      </c>
      <c r="Q24" s="72">
        <v>99713</v>
      </c>
      <c r="R24" s="72">
        <v>741036.84353386203</v>
      </c>
      <c r="S24" s="72">
        <v>916052.84410114517</v>
      </c>
      <c r="T24" s="72">
        <v>574960840091</v>
      </c>
      <c r="U24" s="72">
        <v>616074562470</v>
      </c>
    </row>
    <row r="25" spans="1:21" s="73" customFormat="1" x14ac:dyDescent="0.45">
      <c r="A25" s="67" t="s">
        <v>60</v>
      </c>
      <c r="B25" s="67">
        <v>10763</v>
      </c>
      <c r="C25" s="67" t="s">
        <v>32</v>
      </c>
      <c r="D25" s="27">
        <f t="shared" si="5"/>
        <v>4.1483447758963194</v>
      </c>
      <c r="E25" s="27">
        <f t="shared" si="0"/>
        <v>0</v>
      </c>
      <c r="F25" s="27">
        <f t="shared" si="1"/>
        <v>0.14666128630739411</v>
      </c>
      <c r="G25" s="71">
        <f t="shared" si="6"/>
        <v>97283.144807999997</v>
      </c>
      <c r="H25" s="71">
        <f t="shared" si="7"/>
        <v>98113.832511000001</v>
      </c>
      <c r="I25" s="27">
        <f t="shared" si="2"/>
        <v>0.2622187228538308</v>
      </c>
      <c r="J25" s="27">
        <f t="shared" si="3"/>
        <v>0</v>
      </c>
      <c r="K25" s="27">
        <f t="shared" si="4"/>
        <v>0</v>
      </c>
      <c r="L25" s="68">
        <v>1025451.878215</v>
      </c>
      <c r="M25" s="72">
        <v>49627.075431999998</v>
      </c>
      <c r="N25" s="72">
        <v>0</v>
      </c>
      <c r="O25" s="72">
        <v>18127</v>
      </c>
      <c r="P25" s="72">
        <v>0</v>
      </c>
      <c r="Q25" s="72">
        <v>0</v>
      </c>
      <c r="R25" s="72">
        <v>94629.160900275863</v>
      </c>
      <c r="S25" s="72">
        <v>123597.7159098877</v>
      </c>
      <c r="T25" s="72">
        <v>97283144808</v>
      </c>
      <c r="U25" s="72">
        <v>98113832511</v>
      </c>
    </row>
    <row r="26" spans="1:21" s="73" customFormat="1" x14ac:dyDescent="0.45">
      <c r="A26" s="67" t="s">
        <v>62</v>
      </c>
      <c r="B26" s="67">
        <v>10778</v>
      </c>
      <c r="C26" s="67" t="s">
        <v>19</v>
      </c>
      <c r="D26" s="27">
        <f t="shared" si="5"/>
        <v>3.6589488607913404E-2</v>
      </c>
      <c r="E26" s="27">
        <f t="shared" si="0"/>
        <v>0.90918575474595631</v>
      </c>
      <c r="F26" s="27">
        <f t="shared" si="1"/>
        <v>0.93613195772736346</v>
      </c>
      <c r="G26" s="71">
        <f t="shared" si="6"/>
        <v>454490.92281299998</v>
      </c>
      <c r="H26" s="71">
        <f t="shared" si="7"/>
        <v>458669.14620299998</v>
      </c>
      <c r="I26" s="27">
        <f t="shared" si="2"/>
        <v>0</v>
      </c>
      <c r="J26" s="27">
        <f t="shared" si="3"/>
        <v>1.3551604974056443E-2</v>
      </c>
      <c r="K26" s="27">
        <f t="shared" si="4"/>
        <v>0.12238963510535014</v>
      </c>
      <c r="L26" s="68">
        <v>239322.18549</v>
      </c>
      <c r="M26" s="72">
        <v>0</v>
      </c>
      <c r="N26" s="72">
        <v>2973372</v>
      </c>
      <c r="O26" s="72">
        <v>3061496</v>
      </c>
      <c r="P26" s="72">
        <v>40541</v>
      </c>
      <c r="Q26" s="72">
        <v>366141</v>
      </c>
      <c r="R26" s="72">
        <v>2991601.3695508968</v>
      </c>
      <c r="S26" s="72">
        <v>3270368.0017850879</v>
      </c>
      <c r="T26" s="72">
        <v>454490922813</v>
      </c>
      <c r="U26" s="72">
        <v>458669146203</v>
      </c>
    </row>
    <row r="27" spans="1:21" s="73" customFormat="1" x14ac:dyDescent="0.45">
      <c r="A27" s="67" t="s">
        <v>64</v>
      </c>
      <c r="B27" s="67">
        <v>10781</v>
      </c>
      <c r="C27" s="67" t="s">
        <v>22</v>
      </c>
      <c r="D27" s="27">
        <f t="shared" si="5"/>
        <v>0.35448272688837051</v>
      </c>
      <c r="E27" s="27">
        <f t="shared" si="0"/>
        <v>5.1020893345324204E-2</v>
      </c>
      <c r="F27" s="27">
        <f t="shared" si="1"/>
        <v>0.35036377344172753</v>
      </c>
      <c r="G27" s="71">
        <f t="shared" si="6"/>
        <v>4010454.8158749999</v>
      </c>
      <c r="H27" s="71">
        <f t="shared" si="7"/>
        <v>4117088.0130139999</v>
      </c>
      <c r="I27" s="27">
        <f t="shared" si="2"/>
        <v>4.9776611610076259E-2</v>
      </c>
      <c r="J27" s="27">
        <f t="shared" si="3"/>
        <v>2.5500575818761338E-4</v>
      </c>
      <c r="K27" s="27">
        <f t="shared" si="4"/>
        <v>8.0564658062327224E-2</v>
      </c>
      <c r="L27" s="68">
        <v>3598513.346111</v>
      </c>
      <c r="M27" s="72">
        <v>411867.760335</v>
      </c>
      <c r="N27" s="72">
        <v>258968</v>
      </c>
      <c r="O27" s="72">
        <v>1778350</v>
      </c>
      <c r="P27" s="72">
        <v>1055</v>
      </c>
      <c r="Q27" s="72">
        <v>333309</v>
      </c>
      <c r="R27" s="72">
        <v>4137161.4801882757</v>
      </c>
      <c r="S27" s="72">
        <v>5075724.5320506142</v>
      </c>
      <c r="T27" s="72">
        <v>4010454815875</v>
      </c>
      <c r="U27" s="72">
        <v>4117088013014</v>
      </c>
    </row>
    <row r="28" spans="1:21" s="73" customFormat="1" x14ac:dyDescent="0.45">
      <c r="A28" s="67" t="s">
        <v>66</v>
      </c>
      <c r="B28" s="67">
        <v>10784</v>
      </c>
      <c r="C28" s="67" t="s">
        <v>19</v>
      </c>
      <c r="D28" s="27">
        <f t="shared" si="5"/>
        <v>4.968777945031546E-2</v>
      </c>
      <c r="E28" s="27">
        <f t="shared" si="0"/>
        <v>1.012467435939683</v>
      </c>
      <c r="F28" s="27">
        <f t="shared" si="1"/>
        <v>1.2255848665853051</v>
      </c>
      <c r="G28" s="71">
        <f t="shared" si="6"/>
        <v>2540118.0585070001</v>
      </c>
      <c r="H28" s="71">
        <f t="shared" si="7"/>
        <v>2704594.0514310002</v>
      </c>
      <c r="I28" s="27">
        <f t="shared" si="2"/>
        <v>1.8370332536847057E-3</v>
      </c>
      <c r="J28" s="27">
        <f t="shared" si="3"/>
        <v>0.10210373450854582</v>
      </c>
      <c r="K28" s="27">
        <f t="shared" si="4"/>
        <v>8.2194963325093753E-2</v>
      </c>
      <c r="L28" s="68">
        <v>2034007.0162069998</v>
      </c>
      <c r="M28" s="72">
        <v>65813.402350000004</v>
      </c>
      <c r="N28" s="72">
        <v>20723062</v>
      </c>
      <c r="O28" s="72">
        <v>25085124</v>
      </c>
      <c r="P28" s="72">
        <v>1828980</v>
      </c>
      <c r="Q28" s="72">
        <v>1472355</v>
      </c>
      <c r="R28" s="72">
        <v>17912958.90207541</v>
      </c>
      <c r="S28" s="72">
        <v>20467880.01706611</v>
      </c>
      <c r="T28" s="72">
        <v>2540118058507</v>
      </c>
      <c r="U28" s="72">
        <v>2704594051431</v>
      </c>
    </row>
    <row r="29" spans="1:21" s="73" customFormat="1" x14ac:dyDescent="0.45">
      <c r="A29" s="67" t="s">
        <v>68</v>
      </c>
      <c r="B29" s="67">
        <v>10789</v>
      </c>
      <c r="C29" s="67" t="s">
        <v>22</v>
      </c>
      <c r="D29" s="27">
        <f t="shared" si="5"/>
        <v>1.4396299107250372</v>
      </c>
      <c r="E29" s="27">
        <f t="shared" si="0"/>
        <v>0.4648219189391492</v>
      </c>
      <c r="F29" s="27">
        <f t="shared" si="1"/>
        <v>0.47317925827067364</v>
      </c>
      <c r="G29" s="71">
        <f t="shared" si="6"/>
        <v>1205822.5717430001</v>
      </c>
      <c r="H29" s="71">
        <f t="shared" si="7"/>
        <v>1206665.5451859999</v>
      </c>
      <c r="I29" s="27">
        <f t="shared" si="2"/>
        <v>4.6561739070299341E-2</v>
      </c>
      <c r="J29" s="27">
        <f t="shared" si="3"/>
        <v>4.664203171368022E-2</v>
      </c>
      <c r="K29" s="27">
        <f t="shared" si="4"/>
        <v>6.7745692840771934E-2</v>
      </c>
      <c r="L29" s="68">
        <v>4214497.4612840004</v>
      </c>
      <c r="M29" s="72">
        <v>148839.336396</v>
      </c>
      <c r="N29" s="72">
        <v>680380</v>
      </c>
      <c r="O29" s="72">
        <v>692613</v>
      </c>
      <c r="P29" s="72">
        <v>74548</v>
      </c>
      <c r="Q29" s="72">
        <v>108278</v>
      </c>
      <c r="R29" s="72">
        <v>1598300.8728613101</v>
      </c>
      <c r="S29" s="72">
        <v>1463743.3655297782</v>
      </c>
      <c r="T29" s="72">
        <v>1205822571743</v>
      </c>
      <c r="U29" s="72">
        <v>1206665545186</v>
      </c>
    </row>
    <row r="30" spans="1:21" s="73" customFormat="1" x14ac:dyDescent="0.45">
      <c r="A30" s="67" t="s">
        <v>70</v>
      </c>
      <c r="B30" s="67">
        <v>10787</v>
      </c>
      <c r="C30" s="67" t="s">
        <v>22</v>
      </c>
      <c r="D30" s="27">
        <f t="shared" si="5"/>
        <v>0.98986417296694751</v>
      </c>
      <c r="E30" s="27">
        <f t="shared" si="0"/>
        <v>0.13304665628429599</v>
      </c>
      <c r="F30" s="27">
        <f t="shared" si="1"/>
        <v>0.77639922922046645</v>
      </c>
      <c r="G30" s="71">
        <f t="shared" si="6"/>
        <v>4868764.0992090004</v>
      </c>
      <c r="H30" s="71">
        <f t="shared" si="7"/>
        <v>4833049.6174600003</v>
      </c>
      <c r="I30" s="27">
        <f t="shared" si="2"/>
        <v>0.10854730112351293</v>
      </c>
      <c r="J30" s="27">
        <f t="shared" si="3"/>
        <v>1.7720294788159841E-4</v>
      </c>
      <c r="K30" s="27">
        <f t="shared" si="4"/>
        <v>8.6309870478967377E-2</v>
      </c>
      <c r="L30" s="68">
        <v>14699640.355176002</v>
      </c>
      <c r="M30" s="72">
        <v>1046251.1630609999</v>
      </c>
      <c r="N30" s="72">
        <v>987882</v>
      </c>
      <c r="O30" s="72">
        <v>5764826</v>
      </c>
      <c r="P30" s="72">
        <v>854</v>
      </c>
      <c r="Q30" s="72">
        <v>415956</v>
      </c>
      <c r="R30" s="72">
        <v>4819332.9186070692</v>
      </c>
      <c r="S30" s="72">
        <v>7425079.4990975177</v>
      </c>
      <c r="T30" s="72">
        <v>4868764099209</v>
      </c>
      <c r="U30" s="72">
        <v>4833049617460</v>
      </c>
    </row>
    <row r="31" spans="1:21" s="73" customFormat="1" x14ac:dyDescent="0.45">
      <c r="A31" s="67" t="s">
        <v>72</v>
      </c>
      <c r="B31" s="67">
        <v>10801</v>
      </c>
      <c r="C31" s="67" t="s">
        <v>22</v>
      </c>
      <c r="D31" s="27">
        <f t="shared" si="5"/>
        <v>0.2976045710618454</v>
      </c>
      <c r="E31" s="27">
        <f t="shared" si="0"/>
        <v>0.28478827894949893</v>
      </c>
      <c r="F31" s="27">
        <f t="shared" si="1"/>
        <v>0.37218940372604165</v>
      </c>
      <c r="G31" s="71">
        <f t="shared" si="6"/>
        <v>1094361.2510899999</v>
      </c>
      <c r="H31" s="71">
        <f t="shared" si="7"/>
        <v>1206375.8573139999</v>
      </c>
      <c r="I31" s="27">
        <f t="shared" si="2"/>
        <v>1.2187270500114988E-3</v>
      </c>
      <c r="J31" s="27">
        <f t="shared" si="3"/>
        <v>3.5410140827470528E-4</v>
      </c>
      <c r="K31" s="27">
        <f t="shared" si="4"/>
        <v>3.9657675534803686E-3</v>
      </c>
      <c r="L31" s="68">
        <v>741557.03214000002</v>
      </c>
      <c r="M31" s="72">
        <v>2897.95</v>
      </c>
      <c r="N31" s="72">
        <v>354811</v>
      </c>
      <c r="O31" s="72">
        <v>463702</v>
      </c>
      <c r="P31" s="72">
        <v>421</v>
      </c>
      <c r="Q31" s="72">
        <v>4715</v>
      </c>
      <c r="R31" s="72">
        <v>1188924.9524627591</v>
      </c>
      <c r="S31" s="72">
        <v>1245876.4149591918</v>
      </c>
      <c r="T31" s="72">
        <v>1094361251090</v>
      </c>
      <c r="U31" s="72">
        <v>1206375857314</v>
      </c>
    </row>
    <row r="32" spans="1:21" s="73" customFormat="1" x14ac:dyDescent="0.45">
      <c r="A32" s="67" t="s">
        <v>74</v>
      </c>
      <c r="B32" s="67">
        <v>10825</v>
      </c>
      <c r="C32" s="67" t="s">
        <v>22</v>
      </c>
      <c r="D32" s="27">
        <f t="shared" si="5"/>
        <v>2.4648479164923294</v>
      </c>
      <c r="E32" s="27">
        <f t="shared" si="0"/>
        <v>0.34686971757208834</v>
      </c>
      <c r="F32" s="27">
        <f t="shared" si="1"/>
        <v>0.17266202227209432</v>
      </c>
      <c r="G32" s="71">
        <f t="shared" si="6"/>
        <v>297825.17179200001</v>
      </c>
      <c r="H32" s="71">
        <f t="shared" si="7"/>
        <v>333491.24427700002</v>
      </c>
      <c r="I32" s="27">
        <f t="shared" si="2"/>
        <v>0</v>
      </c>
      <c r="J32" s="27">
        <f t="shared" si="3"/>
        <v>4.0378921090539081E-2</v>
      </c>
      <c r="K32" s="27">
        <f t="shared" si="4"/>
        <v>0.13402721247181862</v>
      </c>
      <c r="L32" s="68">
        <v>1620190.9705050001</v>
      </c>
      <c r="M32" s="72">
        <v>0</v>
      </c>
      <c r="N32" s="72">
        <v>114002</v>
      </c>
      <c r="O32" s="72">
        <v>56747</v>
      </c>
      <c r="P32" s="72">
        <v>13999</v>
      </c>
      <c r="Q32" s="72">
        <v>46466</v>
      </c>
      <c r="R32" s="72">
        <v>346690.78870658617</v>
      </c>
      <c r="S32" s="72">
        <v>328659.41944415338</v>
      </c>
      <c r="T32" s="72">
        <v>297825171792</v>
      </c>
      <c r="U32" s="72">
        <v>333491244277</v>
      </c>
    </row>
    <row r="33" spans="1:21" s="73" customFormat="1" x14ac:dyDescent="0.45">
      <c r="A33" s="67" t="s">
        <v>76</v>
      </c>
      <c r="B33" s="67">
        <v>10830</v>
      </c>
      <c r="C33" s="67" t="s">
        <v>22</v>
      </c>
      <c r="D33" s="27">
        <f t="shared" si="5"/>
        <v>1.0032310223557919</v>
      </c>
      <c r="E33" s="27">
        <f t="shared" si="0"/>
        <v>0.1839069421929761</v>
      </c>
      <c r="F33" s="27">
        <f t="shared" si="1"/>
        <v>0.45215840565821069</v>
      </c>
      <c r="G33" s="71">
        <f t="shared" si="6"/>
        <v>1232199.5142300001</v>
      </c>
      <c r="H33" s="71">
        <f t="shared" si="7"/>
        <v>1393486.252696</v>
      </c>
      <c r="I33" s="27">
        <f t="shared" si="2"/>
        <v>7.1070267173972732E-2</v>
      </c>
      <c r="J33" s="27">
        <f t="shared" si="3"/>
        <v>2.935567914253227E-3</v>
      </c>
      <c r="K33" s="27">
        <f t="shared" si="4"/>
        <v>2.0082451242920404E-2</v>
      </c>
      <c r="L33" s="68">
        <v>3436375.681227</v>
      </c>
      <c r="M33" s="72">
        <v>201088.73525999999</v>
      </c>
      <c r="N33" s="72">
        <v>314969</v>
      </c>
      <c r="O33" s="72">
        <v>774391</v>
      </c>
      <c r="P33" s="72">
        <v>4153</v>
      </c>
      <c r="Q33" s="72">
        <v>28411</v>
      </c>
      <c r="R33" s="72">
        <v>1414717.7382051721</v>
      </c>
      <c r="S33" s="72">
        <v>1712654.2165520792</v>
      </c>
      <c r="T33" s="72">
        <v>1232199514230</v>
      </c>
      <c r="U33" s="72">
        <v>1393486252696</v>
      </c>
    </row>
    <row r="34" spans="1:21" s="73" customFormat="1" x14ac:dyDescent="0.45">
      <c r="A34" s="67" t="s">
        <v>78</v>
      </c>
      <c r="B34" s="67">
        <v>10835</v>
      </c>
      <c r="C34" s="67" t="s">
        <v>22</v>
      </c>
      <c r="D34" s="27">
        <f t="shared" si="5"/>
        <v>0.80637184398605799</v>
      </c>
      <c r="E34" s="27">
        <f t="shared" si="0"/>
        <v>0.64100495365972232</v>
      </c>
      <c r="F34" s="27">
        <f t="shared" si="1"/>
        <v>0.74675659260262273</v>
      </c>
      <c r="G34" s="71">
        <f t="shared" si="6"/>
        <v>2345127.91206</v>
      </c>
      <c r="H34" s="71">
        <f t="shared" si="7"/>
        <v>1860769.1192129999</v>
      </c>
      <c r="I34" s="27">
        <f t="shared" si="2"/>
        <v>0.16695062816553619</v>
      </c>
      <c r="J34" s="27">
        <f t="shared" si="3"/>
        <v>1.2798998652614586E-2</v>
      </c>
      <c r="K34" s="27">
        <f t="shared" si="4"/>
        <v>0.28968686213833283</v>
      </c>
      <c r="L34" s="68">
        <v>4009561.8039500006</v>
      </c>
      <c r="M34" s="72">
        <v>782407.50315100001</v>
      </c>
      <c r="N34" s="72">
        <v>1593650</v>
      </c>
      <c r="O34" s="72">
        <v>1856567</v>
      </c>
      <c r="P34" s="72">
        <v>29991</v>
      </c>
      <c r="Q34" s="72">
        <v>678803</v>
      </c>
      <c r="R34" s="72">
        <v>2343230.1865172414</v>
      </c>
      <c r="S34" s="72">
        <v>2486174.2345379591</v>
      </c>
      <c r="T34" s="72">
        <v>2345127912060</v>
      </c>
      <c r="U34" s="72">
        <v>1860769119213</v>
      </c>
    </row>
    <row r="35" spans="1:21" s="73" customFormat="1" x14ac:dyDescent="0.45">
      <c r="A35" s="67" t="s">
        <v>80</v>
      </c>
      <c r="B35" s="67">
        <v>10837</v>
      </c>
      <c r="C35" s="67" t="s">
        <v>19</v>
      </c>
      <c r="D35" s="27">
        <f t="shared" ref="D35:D65" si="8">(L35/2)/S35</f>
        <v>3.4229896276999718E-2</v>
      </c>
      <c r="E35" s="27">
        <f t="shared" ref="E35:E65" si="9">(N35)/S35</f>
        <v>4.1165207260761482E-3</v>
      </c>
      <c r="F35" s="27">
        <f t="shared" ref="F35:F65" si="10">(O35)/S35</f>
        <v>0.89741535248015181</v>
      </c>
      <c r="G35" s="71">
        <f t="shared" si="6"/>
        <v>3018173.2218360002</v>
      </c>
      <c r="H35" s="71">
        <f t="shared" si="7"/>
        <v>3180149.0694300001</v>
      </c>
      <c r="I35" s="27">
        <f t="shared" ref="I35:I65" si="11">(M35/2)/R35</f>
        <v>0</v>
      </c>
      <c r="J35" s="27">
        <f t="shared" ref="J35:J65" si="12">(P35)/R35</f>
        <v>3.3476450940253169E-4</v>
      </c>
      <c r="K35" s="27">
        <f t="shared" ref="K35:K65" si="13">(Q35)/R35</f>
        <v>2.1798408385170935E-2</v>
      </c>
      <c r="L35" s="68">
        <v>1251993.8330919999</v>
      </c>
      <c r="M35" s="72">
        <v>0</v>
      </c>
      <c r="N35" s="72">
        <v>75283</v>
      </c>
      <c r="O35" s="72">
        <v>16411947</v>
      </c>
      <c r="P35" s="72">
        <v>4505</v>
      </c>
      <c r="Q35" s="72">
        <v>293346</v>
      </c>
      <c r="R35" s="72">
        <v>13457221.041860929</v>
      </c>
      <c r="S35" s="72">
        <v>18288016.75237998</v>
      </c>
      <c r="T35" s="72">
        <v>3018173221836</v>
      </c>
      <c r="U35" s="72">
        <v>3180149069430</v>
      </c>
    </row>
    <row r="36" spans="1:21" s="73" customFormat="1" x14ac:dyDescent="0.45">
      <c r="A36" s="67" t="s">
        <v>82</v>
      </c>
      <c r="B36" s="67">
        <v>10845</v>
      </c>
      <c r="C36" s="67" t="s">
        <v>19</v>
      </c>
      <c r="D36" s="27">
        <f t="shared" si="8"/>
        <v>0.30830520876207584</v>
      </c>
      <c r="E36" s="27">
        <f t="shared" si="9"/>
        <v>1.2069624362736553</v>
      </c>
      <c r="F36" s="27">
        <f t="shared" si="10"/>
        <v>0.76293025825943184</v>
      </c>
      <c r="G36" s="71">
        <f t="shared" si="6"/>
        <v>3928341.4525910001</v>
      </c>
      <c r="H36" s="71">
        <f t="shared" si="7"/>
        <v>4325786.8261350002</v>
      </c>
      <c r="I36" s="27">
        <f t="shared" si="11"/>
        <v>5.3292105420675168E-3</v>
      </c>
      <c r="J36" s="27">
        <f t="shared" si="12"/>
        <v>0.23801698185493247</v>
      </c>
      <c r="K36" s="27">
        <f t="shared" si="13"/>
        <v>6.7848273087331074E-2</v>
      </c>
      <c r="L36" s="68">
        <v>17286611.800554998</v>
      </c>
      <c r="M36" s="72">
        <v>372696.377309</v>
      </c>
      <c r="N36" s="72">
        <v>33837072</v>
      </c>
      <c r="O36" s="72">
        <v>21388674</v>
      </c>
      <c r="P36" s="72">
        <v>8322815</v>
      </c>
      <c r="Q36" s="72">
        <v>2372472</v>
      </c>
      <c r="R36" s="72">
        <v>34967315.924846999</v>
      </c>
      <c r="S36" s="72">
        <v>28034900.658936579</v>
      </c>
      <c r="T36" s="72">
        <v>3928341452591</v>
      </c>
      <c r="U36" s="72">
        <v>4325786826135</v>
      </c>
    </row>
    <row r="37" spans="1:21" s="73" customFormat="1" x14ac:dyDescent="0.45">
      <c r="A37" s="67" t="s">
        <v>84</v>
      </c>
      <c r="B37" s="67">
        <v>10843</v>
      </c>
      <c r="C37" s="67" t="s">
        <v>22</v>
      </c>
      <c r="D37" s="27">
        <f t="shared" si="8"/>
        <v>1.6109460944403697</v>
      </c>
      <c r="E37" s="27">
        <f t="shared" si="9"/>
        <v>0.66632657849984467</v>
      </c>
      <c r="F37" s="27">
        <f t="shared" si="10"/>
        <v>0.61562297431900115</v>
      </c>
      <c r="G37" s="71">
        <f t="shared" si="6"/>
        <v>1172050.9286740001</v>
      </c>
      <c r="H37" s="71">
        <f t="shared" si="7"/>
        <v>1384694.0090890001</v>
      </c>
      <c r="I37" s="27">
        <f t="shared" si="11"/>
        <v>0.16757322087821702</v>
      </c>
      <c r="J37" s="27">
        <f t="shared" si="12"/>
        <v>2.2153628069945737E-4</v>
      </c>
      <c r="K37" s="27">
        <f t="shared" si="13"/>
        <v>0.11911578755319319</v>
      </c>
      <c r="L37" s="68">
        <v>4534157.3020649999</v>
      </c>
      <c r="M37" s="72">
        <v>502259.12573700002</v>
      </c>
      <c r="N37" s="72">
        <v>937719</v>
      </c>
      <c r="O37" s="72">
        <v>866364</v>
      </c>
      <c r="P37" s="72">
        <v>332</v>
      </c>
      <c r="Q37" s="72">
        <v>178510</v>
      </c>
      <c r="R37" s="72">
        <v>1498625.8636814479</v>
      </c>
      <c r="S37" s="72">
        <v>1407296.407282992</v>
      </c>
      <c r="T37" s="72">
        <v>1172050928674</v>
      </c>
      <c r="U37" s="72">
        <v>1384694009089</v>
      </c>
    </row>
    <row r="38" spans="1:21" s="73" customFormat="1" x14ac:dyDescent="0.45">
      <c r="A38" s="67" t="s">
        <v>86</v>
      </c>
      <c r="B38" s="67">
        <v>10851</v>
      </c>
      <c r="C38" s="67" t="s">
        <v>22</v>
      </c>
      <c r="D38" s="27">
        <f t="shared" si="8"/>
        <v>0.15543776602575712</v>
      </c>
      <c r="E38" s="27">
        <f t="shared" si="9"/>
        <v>0.30555451126863042</v>
      </c>
      <c r="F38" s="27">
        <f t="shared" si="10"/>
        <v>0.33856424907267291</v>
      </c>
      <c r="G38" s="71">
        <f t="shared" si="6"/>
        <v>22200718.735146001</v>
      </c>
      <c r="H38" s="71">
        <f t="shared" si="7"/>
        <v>23928099.057383001</v>
      </c>
      <c r="I38" s="27">
        <f t="shared" si="11"/>
        <v>6.8566851796697092E-3</v>
      </c>
      <c r="J38" s="27">
        <f t="shared" si="12"/>
        <v>4.3943353788856573E-3</v>
      </c>
      <c r="K38" s="27">
        <f t="shared" si="13"/>
        <v>2.1101380226745212E-2</v>
      </c>
      <c r="L38" s="68">
        <v>8995223.41928</v>
      </c>
      <c r="M38" s="72">
        <v>373459.53736900003</v>
      </c>
      <c r="N38" s="72">
        <v>8841259</v>
      </c>
      <c r="O38" s="72">
        <v>9796400</v>
      </c>
      <c r="P38" s="72">
        <v>119672</v>
      </c>
      <c r="Q38" s="72">
        <v>574659</v>
      </c>
      <c r="R38" s="72">
        <v>27233242.272542968</v>
      </c>
      <c r="S38" s="72">
        <v>28935128.345158499</v>
      </c>
      <c r="T38" s="72">
        <v>22200718735146</v>
      </c>
      <c r="U38" s="72">
        <v>23928099057383</v>
      </c>
    </row>
    <row r="39" spans="1:21" s="73" customFormat="1" x14ac:dyDescent="0.45">
      <c r="A39" s="67" t="s">
        <v>88</v>
      </c>
      <c r="B39" s="67">
        <v>10855</v>
      </c>
      <c r="C39" s="67" t="s">
        <v>22</v>
      </c>
      <c r="D39" s="27">
        <f t="shared" si="8"/>
        <v>0.24829646893180685</v>
      </c>
      <c r="E39" s="27">
        <f t="shared" si="9"/>
        <v>3.2325208202607363E-2</v>
      </c>
      <c r="F39" s="27">
        <f t="shared" si="10"/>
        <v>0.26276804949280691</v>
      </c>
      <c r="G39" s="71">
        <f t="shared" si="6"/>
        <v>5775253.4082800001</v>
      </c>
      <c r="H39" s="71">
        <f t="shared" si="7"/>
        <v>5909558.0469970005</v>
      </c>
      <c r="I39" s="27">
        <f t="shared" si="11"/>
        <v>4.1653557445493393E-2</v>
      </c>
      <c r="J39" s="27">
        <f t="shared" si="12"/>
        <v>1.2529125887237363E-4</v>
      </c>
      <c r="K39" s="27">
        <f t="shared" si="13"/>
        <v>1.4326011358231987E-2</v>
      </c>
      <c r="L39" s="68">
        <v>3258903.7698820001</v>
      </c>
      <c r="M39" s="72">
        <v>478733.49874000001</v>
      </c>
      <c r="N39" s="72">
        <v>212135</v>
      </c>
      <c r="O39" s="72">
        <v>1724422</v>
      </c>
      <c r="P39" s="72">
        <v>720</v>
      </c>
      <c r="Q39" s="72">
        <v>82326</v>
      </c>
      <c r="R39" s="72">
        <v>5746609.9908327926</v>
      </c>
      <c r="S39" s="72">
        <v>6562525.4034060361</v>
      </c>
      <c r="T39" s="72">
        <v>5775253408280</v>
      </c>
      <c r="U39" s="72">
        <v>5909558046997</v>
      </c>
    </row>
    <row r="40" spans="1:21" s="73" customFormat="1" x14ac:dyDescent="0.45">
      <c r="A40" s="67" t="s">
        <v>90</v>
      </c>
      <c r="B40" s="67">
        <v>10864</v>
      </c>
      <c r="C40" s="67" t="s">
        <v>22</v>
      </c>
      <c r="D40" s="27">
        <f t="shared" si="8"/>
        <v>0.53368787222738223</v>
      </c>
      <c r="E40" s="27">
        <f t="shared" si="9"/>
        <v>1.9527706475677867E-2</v>
      </c>
      <c r="F40" s="27">
        <f t="shared" si="10"/>
        <v>0.48153699186449794</v>
      </c>
      <c r="G40" s="71">
        <f t="shared" si="6"/>
        <v>341749.64269399998</v>
      </c>
      <c r="H40" s="71">
        <f t="shared" si="7"/>
        <v>356416.00935399998</v>
      </c>
      <c r="I40" s="27">
        <f t="shared" si="11"/>
        <v>8.5867779320474066E-3</v>
      </c>
      <c r="J40" s="27">
        <f t="shared" si="12"/>
        <v>0</v>
      </c>
      <c r="K40" s="27">
        <f t="shared" si="13"/>
        <v>2.7828913006602432E-3</v>
      </c>
      <c r="L40" s="68">
        <v>726480.14436400007</v>
      </c>
      <c r="M40" s="72">
        <v>9182.6263999999992</v>
      </c>
      <c r="N40" s="72">
        <v>13291</v>
      </c>
      <c r="O40" s="72">
        <v>327745</v>
      </c>
      <c r="P40" s="72">
        <v>0</v>
      </c>
      <c r="Q40" s="72">
        <v>1488</v>
      </c>
      <c r="R40" s="72">
        <v>534695.69567699998</v>
      </c>
      <c r="S40" s="72">
        <v>680622.68431544665</v>
      </c>
      <c r="T40" s="72">
        <v>341749642694</v>
      </c>
      <c r="U40" s="72">
        <v>356416009354</v>
      </c>
    </row>
    <row r="41" spans="1:21" s="73" customFormat="1" x14ac:dyDescent="0.45">
      <c r="A41" s="67" t="s">
        <v>92</v>
      </c>
      <c r="B41" s="67">
        <v>10869</v>
      </c>
      <c r="C41" s="67" t="s">
        <v>22</v>
      </c>
      <c r="D41" s="27">
        <f t="shared" si="8"/>
        <v>0.79425632921824441</v>
      </c>
      <c r="E41" s="27">
        <f t="shared" si="9"/>
        <v>3.4858230306565964E-2</v>
      </c>
      <c r="F41" s="27">
        <f t="shared" si="10"/>
        <v>0.35551083706597608</v>
      </c>
      <c r="G41" s="71">
        <f t="shared" si="6"/>
        <v>565021.18677999999</v>
      </c>
      <c r="H41" s="71">
        <f t="shared" si="7"/>
        <v>608674.54472300003</v>
      </c>
      <c r="I41" s="27">
        <f t="shared" si="11"/>
        <v>0</v>
      </c>
      <c r="J41" s="27">
        <f t="shared" si="12"/>
        <v>0</v>
      </c>
      <c r="K41" s="27">
        <f t="shared" si="13"/>
        <v>3.288394472968123E-3</v>
      </c>
      <c r="L41" s="68">
        <v>1193814.6528689999</v>
      </c>
      <c r="M41" s="72">
        <v>0</v>
      </c>
      <c r="N41" s="72">
        <v>26197</v>
      </c>
      <c r="O41" s="72">
        <v>267177</v>
      </c>
      <c r="P41" s="72">
        <v>0</v>
      </c>
      <c r="Q41" s="72">
        <v>1857</v>
      </c>
      <c r="R41" s="72">
        <v>564713.27125296544</v>
      </c>
      <c r="S41" s="72">
        <v>751529.83297220001</v>
      </c>
      <c r="T41" s="72">
        <v>565021186780</v>
      </c>
      <c r="U41" s="72">
        <v>608674544723</v>
      </c>
    </row>
    <row r="42" spans="1:21" s="73" customFormat="1" x14ac:dyDescent="0.45">
      <c r="A42" s="67" t="s">
        <v>94</v>
      </c>
      <c r="B42" s="67">
        <v>10872</v>
      </c>
      <c r="C42" s="67" t="s">
        <v>22</v>
      </c>
      <c r="D42" s="27">
        <f t="shared" si="8"/>
        <v>1.209289956219505</v>
      </c>
      <c r="E42" s="27">
        <f t="shared" si="9"/>
        <v>6.8173526340434318E-2</v>
      </c>
      <c r="F42" s="27">
        <f t="shared" si="10"/>
        <v>0.39008185849319865</v>
      </c>
      <c r="G42" s="71">
        <f t="shared" si="6"/>
        <v>1669243.142056</v>
      </c>
      <c r="H42" s="71">
        <f t="shared" si="7"/>
        <v>1781702.547734</v>
      </c>
      <c r="I42" s="27">
        <f t="shared" si="11"/>
        <v>6.1417696355414192E-2</v>
      </c>
      <c r="J42" s="27">
        <f t="shared" si="12"/>
        <v>1.1298778200510117E-3</v>
      </c>
      <c r="K42" s="27">
        <f t="shared" si="13"/>
        <v>1.4836666006832869E-2</v>
      </c>
      <c r="L42" s="68">
        <v>5033664.0610710001</v>
      </c>
      <c r="M42" s="72">
        <v>218735.87192200002</v>
      </c>
      <c r="N42" s="72">
        <v>141886</v>
      </c>
      <c r="O42" s="72">
        <v>811857</v>
      </c>
      <c r="P42" s="72">
        <v>2012</v>
      </c>
      <c r="Q42" s="72">
        <v>26420</v>
      </c>
      <c r="R42" s="72">
        <v>1780723.5121308621</v>
      </c>
      <c r="S42" s="72">
        <v>2081247.774854301</v>
      </c>
      <c r="T42" s="72">
        <v>1669243142056</v>
      </c>
      <c r="U42" s="72">
        <v>1781702547734</v>
      </c>
    </row>
    <row r="43" spans="1:21" s="73" customFormat="1" x14ac:dyDescent="0.45">
      <c r="A43" s="67" t="s">
        <v>96</v>
      </c>
      <c r="B43" s="67">
        <v>10883</v>
      </c>
      <c r="C43" s="67" t="s">
        <v>19</v>
      </c>
      <c r="D43" s="27">
        <f t="shared" si="8"/>
        <v>5.5874169857406411E-2</v>
      </c>
      <c r="E43" s="27">
        <f t="shared" si="9"/>
        <v>2.0296737208289088</v>
      </c>
      <c r="F43" s="27">
        <f t="shared" si="10"/>
        <v>1.7462048186609482</v>
      </c>
      <c r="G43" s="71">
        <f t="shared" si="6"/>
        <v>18492000.307326</v>
      </c>
      <c r="H43" s="71">
        <f t="shared" si="7"/>
        <v>18998565.938453998</v>
      </c>
      <c r="I43" s="27">
        <f t="shared" si="11"/>
        <v>4.1948686883592546E-4</v>
      </c>
      <c r="J43" s="27">
        <f t="shared" si="12"/>
        <v>0.22980425331468327</v>
      </c>
      <c r="K43" s="27">
        <f t="shared" si="13"/>
        <v>0.19863013921418171</v>
      </c>
      <c r="L43" s="68">
        <v>15079893.893432999</v>
      </c>
      <c r="M43" s="72">
        <v>116523.267161</v>
      </c>
      <c r="N43" s="72">
        <v>273894578</v>
      </c>
      <c r="O43" s="72">
        <v>235641831</v>
      </c>
      <c r="P43" s="72">
        <v>31917021</v>
      </c>
      <c r="Q43" s="72">
        <v>27587315</v>
      </c>
      <c r="R43" s="72">
        <v>138887860.16634041</v>
      </c>
      <c r="S43" s="72">
        <v>134945126.98727891</v>
      </c>
      <c r="T43" s="72">
        <v>18492000307326</v>
      </c>
      <c r="U43" s="72">
        <v>18998565938454</v>
      </c>
    </row>
    <row r="44" spans="1:21" s="73" customFormat="1" x14ac:dyDescent="0.45">
      <c r="A44" s="67" t="s">
        <v>98</v>
      </c>
      <c r="B44" s="67">
        <v>10885</v>
      </c>
      <c r="C44" s="67" t="s">
        <v>32</v>
      </c>
      <c r="D44" s="27">
        <f t="shared" si="8"/>
        <v>0.51749849639928114</v>
      </c>
      <c r="E44" s="27">
        <f t="shared" si="9"/>
        <v>0.22055113952362171</v>
      </c>
      <c r="F44" s="27">
        <f t="shared" si="10"/>
        <v>0.67250598012605922</v>
      </c>
      <c r="G44" s="71">
        <f t="shared" si="6"/>
        <v>1983348.318282</v>
      </c>
      <c r="H44" s="71">
        <f t="shared" si="7"/>
        <v>1894574.3874939999</v>
      </c>
      <c r="I44" s="27">
        <f t="shared" si="11"/>
        <v>3.7037037045574574E-2</v>
      </c>
      <c r="J44" s="27">
        <f t="shared" si="12"/>
        <v>0</v>
      </c>
      <c r="K44" s="27">
        <f t="shared" si="13"/>
        <v>8.1531358991668731E-2</v>
      </c>
      <c r="L44" s="68">
        <v>4364844.3849400003</v>
      </c>
      <c r="M44" s="72">
        <v>199249.85080300001</v>
      </c>
      <c r="N44" s="72">
        <v>930120</v>
      </c>
      <c r="O44" s="72">
        <v>2836128</v>
      </c>
      <c r="P44" s="72">
        <v>0</v>
      </c>
      <c r="Q44" s="72">
        <v>219309</v>
      </c>
      <c r="R44" s="72">
        <v>2689872.9852204481</v>
      </c>
      <c r="S44" s="72">
        <v>4217253.2048984552</v>
      </c>
      <c r="T44" s="72">
        <v>1983348318282</v>
      </c>
      <c r="U44" s="72">
        <v>1894574387494</v>
      </c>
    </row>
    <row r="45" spans="1:21" s="73" customFormat="1" x14ac:dyDescent="0.45">
      <c r="A45" s="67" t="s">
        <v>100</v>
      </c>
      <c r="B45" s="67">
        <v>10897</v>
      </c>
      <c r="C45" s="67" t="s">
        <v>32</v>
      </c>
      <c r="D45" s="27">
        <f t="shared" si="8"/>
        <v>0.18589029245231734</v>
      </c>
      <c r="E45" s="27">
        <f t="shared" si="9"/>
        <v>6.4611218932344699E-2</v>
      </c>
      <c r="F45" s="27">
        <f t="shared" si="10"/>
        <v>0.35167405738782126</v>
      </c>
      <c r="G45" s="71">
        <f t="shared" si="6"/>
        <v>418792.78477899998</v>
      </c>
      <c r="H45" s="71">
        <f t="shared" si="7"/>
        <v>434003.16537800001</v>
      </c>
      <c r="I45" s="27">
        <f t="shared" si="11"/>
        <v>0</v>
      </c>
      <c r="J45" s="27">
        <f t="shared" si="12"/>
        <v>2.8554978383491542E-3</v>
      </c>
      <c r="K45" s="27">
        <f t="shared" si="13"/>
        <v>7.7862767990600199E-4</v>
      </c>
      <c r="L45" s="68">
        <v>309813.22722599999</v>
      </c>
      <c r="M45" s="72">
        <v>0</v>
      </c>
      <c r="N45" s="72">
        <v>53842</v>
      </c>
      <c r="O45" s="72">
        <v>293058</v>
      </c>
      <c r="P45" s="72">
        <v>1797</v>
      </c>
      <c r="Q45" s="72">
        <v>490</v>
      </c>
      <c r="R45" s="72">
        <v>629312.33071389666</v>
      </c>
      <c r="S45" s="72">
        <v>833322.77102493157</v>
      </c>
      <c r="T45" s="72">
        <v>418792784779</v>
      </c>
      <c r="U45" s="72">
        <v>434003165378</v>
      </c>
    </row>
    <row r="46" spans="1:21" s="73" customFormat="1" x14ac:dyDescent="0.45">
      <c r="A46" s="67" t="s">
        <v>102</v>
      </c>
      <c r="B46" s="67">
        <v>10895</v>
      </c>
      <c r="C46" s="67" t="s">
        <v>19</v>
      </c>
      <c r="D46" s="27">
        <f t="shared" si="8"/>
        <v>6.9161921695664264E-2</v>
      </c>
      <c r="E46" s="27">
        <f t="shared" si="9"/>
        <v>0.14077842267195914</v>
      </c>
      <c r="F46" s="27">
        <f t="shared" si="10"/>
        <v>0.9519703164615182</v>
      </c>
      <c r="G46" s="71">
        <f t="shared" si="6"/>
        <v>177971.417522</v>
      </c>
      <c r="H46" s="71">
        <f t="shared" si="7"/>
        <v>180121.26207299999</v>
      </c>
      <c r="I46" s="27">
        <f t="shared" si="11"/>
        <v>2.8853032344317939E-3</v>
      </c>
      <c r="J46" s="27">
        <f t="shared" si="12"/>
        <v>7.4372980140694159E-3</v>
      </c>
      <c r="K46" s="27">
        <f t="shared" si="13"/>
        <v>4.659855281470441E-2</v>
      </c>
      <c r="L46" s="68">
        <v>310832.231095</v>
      </c>
      <c r="M46" s="72">
        <v>8222.9980890000006</v>
      </c>
      <c r="N46" s="72">
        <v>316348</v>
      </c>
      <c r="O46" s="72">
        <v>2139205</v>
      </c>
      <c r="P46" s="72">
        <v>10598</v>
      </c>
      <c r="Q46" s="72">
        <v>66402</v>
      </c>
      <c r="R46" s="72">
        <v>1424979.8757494141</v>
      </c>
      <c r="S46" s="72">
        <v>2247134.1416940847</v>
      </c>
      <c r="T46" s="72">
        <v>177971417522</v>
      </c>
      <c r="U46" s="72">
        <v>180121262073</v>
      </c>
    </row>
    <row r="47" spans="1:21" s="73" customFormat="1" x14ac:dyDescent="0.45">
      <c r="A47" s="67" t="s">
        <v>104</v>
      </c>
      <c r="B47" s="67">
        <v>10896</v>
      </c>
      <c r="C47" s="67" t="s">
        <v>22</v>
      </c>
      <c r="D47" s="27">
        <f t="shared" si="8"/>
        <v>1.6586003659477899</v>
      </c>
      <c r="E47" s="27">
        <f t="shared" si="9"/>
        <v>8.9404421230148343E-2</v>
      </c>
      <c r="F47" s="27">
        <f t="shared" si="10"/>
        <v>0.28677460844160707</v>
      </c>
      <c r="G47" s="71">
        <f t="shared" si="6"/>
        <v>2107067.6957640001</v>
      </c>
      <c r="H47" s="71">
        <f t="shared" si="7"/>
        <v>2456007.2557310001</v>
      </c>
      <c r="I47" s="27">
        <f t="shared" si="11"/>
        <v>8.9597281041125909E-2</v>
      </c>
      <c r="J47" s="27">
        <f t="shared" si="12"/>
        <v>5.6771043435422386E-3</v>
      </c>
      <c r="K47" s="27">
        <f t="shared" si="13"/>
        <v>4.1140773190124396E-3</v>
      </c>
      <c r="L47" s="68">
        <v>9415449.4570359997</v>
      </c>
      <c r="M47" s="72">
        <v>444711.25284999999</v>
      </c>
      <c r="N47" s="72">
        <v>253763</v>
      </c>
      <c r="O47" s="72">
        <v>813973</v>
      </c>
      <c r="P47" s="72">
        <v>14089</v>
      </c>
      <c r="Q47" s="72">
        <v>10210</v>
      </c>
      <c r="R47" s="72">
        <v>2481722.925530931</v>
      </c>
      <c r="S47" s="72">
        <v>2838371.9340540599</v>
      </c>
      <c r="T47" s="72">
        <v>2107067695764</v>
      </c>
      <c r="U47" s="72">
        <v>2456007255731</v>
      </c>
    </row>
    <row r="48" spans="1:21" s="73" customFormat="1" x14ac:dyDescent="0.45">
      <c r="A48" s="67" t="s">
        <v>106</v>
      </c>
      <c r="B48" s="67">
        <v>10911</v>
      </c>
      <c r="C48" s="67" t="s">
        <v>19</v>
      </c>
      <c r="D48" s="27">
        <f t="shared" si="8"/>
        <v>5.9372622258644557E-2</v>
      </c>
      <c r="E48" s="27">
        <f t="shared" si="9"/>
        <v>0.65045239257706422</v>
      </c>
      <c r="F48" s="27">
        <f t="shared" si="10"/>
        <v>0.98936149159974374</v>
      </c>
      <c r="G48" s="71">
        <f t="shared" si="6"/>
        <v>3970715.608331</v>
      </c>
      <c r="H48" s="71">
        <f t="shared" si="7"/>
        <v>4110012.4421399999</v>
      </c>
      <c r="I48" s="27">
        <f t="shared" si="11"/>
        <v>1.3882745399521832E-4</v>
      </c>
      <c r="J48" s="27">
        <f t="shared" si="12"/>
        <v>5.9989170783858167E-2</v>
      </c>
      <c r="K48" s="27">
        <f t="shared" si="13"/>
        <v>0.10820189664961798</v>
      </c>
      <c r="L48" s="68">
        <v>8379756.9126300002</v>
      </c>
      <c r="M48" s="72">
        <v>15946.49395</v>
      </c>
      <c r="N48" s="72">
        <v>45901905</v>
      </c>
      <c r="O48" s="72">
        <v>69818449</v>
      </c>
      <c r="P48" s="72">
        <v>3445345</v>
      </c>
      <c r="Q48" s="72">
        <v>6214336</v>
      </c>
      <c r="R48" s="72">
        <v>57432782.53359472</v>
      </c>
      <c r="S48" s="72">
        <v>70569200.027289689</v>
      </c>
      <c r="T48" s="72">
        <v>3970715608331</v>
      </c>
      <c r="U48" s="72">
        <v>4110012442140</v>
      </c>
    </row>
    <row r="49" spans="1:21" s="73" customFormat="1" x14ac:dyDescent="0.45">
      <c r="A49" s="67" t="s">
        <v>108</v>
      </c>
      <c r="B49" s="67">
        <v>10919</v>
      </c>
      <c r="C49" s="67" t="s">
        <v>19</v>
      </c>
      <c r="D49" s="27">
        <f t="shared" si="8"/>
        <v>4.030428296517783E-2</v>
      </c>
      <c r="E49" s="27">
        <f t="shared" si="9"/>
        <v>1.3851512037897853</v>
      </c>
      <c r="F49" s="27">
        <f t="shared" si="10"/>
        <v>1.0874328236627833</v>
      </c>
      <c r="G49" s="71">
        <f t="shared" si="6"/>
        <v>72578885.670925006</v>
      </c>
      <c r="H49" s="71">
        <f t="shared" si="7"/>
        <v>75733874.828658</v>
      </c>
      <c r="I49" s="27">
        <f t="shared" si="11"/>
        <v>1.4126429990147006E-3</v>
      </c>
      <c r="J49" s="27">
        <f t="shared" si="12"/>
        <v>9.0154083449388508E-2</v>
      </c>
      <c r="K49" s="27">
        <f t="shared" si="13"/>
        <v>9.3624756481261617E-2</v>
      </c>
      <c r="L49" s="68">
        <v>36493725.378941998</v>
      </c>
      <c r="M49" s="72">
        <v>1412518.0300469999</v>
      </c>
      <c r="N49" s="72">
        <v>627096228</v>
      </c>
      <c r="O49" s="72">
        <v>492310890</v>
      </c>
      <c r="P49" s="72">
        <v>45073054</v>
      </c>
      <c r="Q49" s="72">
        <v>46808237</v>
      </c>
      <c r="R49" s="72">
        <v>499955767.67527682</v>
      </c>
      <c r="S49" s="72">
        <v>452727634.56022668</v>
      </c>
      <c r="T49" s="72">
        <v>72578885670925</v>
      </c>
      <c r="U49" s="72">
        <v>75733874828658</v>
      </c>
    </row>
    <row r="50" spans="1:21" s="73" customFormat="1" x14ac:dyDescent="0.45">
      <c r="A50" s="67" t="s">
        <v>110</v>
      </c>
      <c r="B50" s="67">
        <v>10923</v>
      </c>
      <c r="C50" s="67" t="s">
        <v>19</v>
      </c>
      <c r="D50" s="27">
        <f t="shared" si="8"/>
        <v>6.7841582792762353E-2</v>
      </c>
      <c r="E50" s="27">
        <f t="shared" si="9"/>
        <v>0.70940990614537036</v>
      </c>
      <c r="F50" s="27">
        <f t="shared" si="10"/>
        <v>0.75287133962896124</v>
      </c>
      <c r="G50" s="71">
        <f t="shared" si="6"/>
        <v>463508.72678800003</v>
      </c>
      <c r="H50" s="71">
        <f t="shared" si="7"/>
        <v>545550.66998699994</v>
      </c>
      <c r="I50" s="27">
        <f t="shared" si="11"/>
        <v>1.1594953592010787E-2</v>
      </c>
      <c r="J50" s="27">
        <f t="shared" si="12"/>
        <v>0.16722566430218969</v>
      </c>
      <c r="K50" s="27">
        <f t="shared" si="13"/>
        <v>5.241375260426194E-2</v>
      </c>
      <c r="L50" s="68">
        <v>357950.105866</v>
      </c>
      <c r="M50" s="72">
        <v>60866.382825000001</v>
      </c>
      <c r="N50" s="72">
        <v>1871517</v>
      </c>
      <c r="O50" s="72">
        <v>1986174</v>
      </c>
      <c r="P50" s="72">
        <v>438916</v>
      </c>
      <c r="Q50" s="72">
        <v>137570</v>
      </c>
      <c r="R50" s="72">
        <v>2624692.8175261719</v>
      </c>
      <c r="S50" s="72">
        <v>2638132.0359184467</v>
      </c>
      <c r="T50" s="72">
        <v>463508726788</v>
      </c>
      <c r="U50" s="72">
        <v>545550669987</v>
      </c>
    </row>
    <row r="51" spans="1:21" s="73" customFormat="1" x14ac:dyDescent="0.45">
      <c r="A51" s="67" t="s">
        <v>114</v>
      </c>
      <c r="B51" s="67">
        <v>10915</v>
      </c>
      <c r="C51" s="67" t="s">
        <v>19</v>
      </c>
      <c r="D51" s="27">
        <f t="shared" si="8"/>
        <v>0.1628231918702408</v>
      </c>
      <c r="E51" s="27">
        <f t="shared" si="9"/>
        <v>0.24453360613340169</v>
      </c>
      <c r="F51" s="27">
        <f t="shared" si="10"/>
        <v>0.44996706130789038</v>
      </c>
      <c r="G51" s="71">
        <f t="shared" si="6"/>
        <v>8805680.3825959992</v>
      </c>
      <c r="H51" s="71">
        <f t="shared" si="7"/>
        <v>9107268.5799330007</v>
      </c>
      <c r="I51" s="27">
        <f t="shared" si="11"/>
        <v>8.1786614378957199E-3</v>
      </c>
      <c r="J51" s="27">
        <f t="shared" si="12"/>
        <v>1.5247286332502599E-6</v>
      </c>
      <c r="K51" s="27">
        <f t="shared" si="13"/>
        <v>5.1608903888899653E-2</v>
      </c>
      <c r="L51" s="68">
        <v>15944859.655812001</v>
      </c>
      <c r="M51" s="72">
        <v>590041.22999300004</v>
      </c>
      <c r="N51" s="72">
        <v>11973276</v>
      </c>
      <c r="O51" s="72">
        <v>22032063</v>
      </c>
      <c r="P51" s="72">
        <v>55</v>
      </c>
      <c r="Q51" s="72">
        <v>1861636</v>
      </c>
      <c r="R51" s="72">
        <v>36071992.61599531</v>
      </c>
      <c r="S51" s="72">
        <v>48963724.002287671</v>
      </c>
      <c r="T51" s="72">
        <v>8805680382596</v>
      </c>
      <c r="U51" s="72">
        <v>9107268579933</v>
      </c>
    </row>
    <row r="52" spans="1:21" s="73" customFormat="1" x14ac:dyDescent="0.45">
      <c r="A52" s="67" t="s">
        <v>116</v>
      </c>
      <c r="B52" s="67">
        <v>10929</v>
      </c>
      <c r="C52" s="67" t="s">
        <v>19</v>
      </c>
      <c r="D52" s="27">
        <f t="shared" si="8"/>
        <v>3.0702271445482064E-2</v>
      </c>
      <c r="E52" s="27">
        <f t="shared" si="9"/>
        <v>0.93525630246112379</v>
      </c>
      <c r="F52" s="27">
        <f t="shared" si="10"/>
        <v>0.95564513039104337</v>
      </c>
      <c r="G52" s="71">
        <f t="shared" si="6"/>
        <v>455971.99975900003</v>
      </c>
      <c r="H52" s="71">
        <f t="shared" si="7"/>
        <v>460773.37132699997</v>
      </c>
      <c r="I52" s="27">
        <f t="shared" si="11"/>
        <v>0</v>
      </c>
      <c r="J52" s="27">
        <f t="shared" si="12"/>
        <v>9.0623938799848286E-2</v>
      </c>
      <c r="K52" s="27">
        <f t="shared" si="13"/>
        <v>0.14869962745532458</v>
      </c>
      <c r="L52" s="68">
        <v>283464.96453100001</v>
      </c>
      <c r="M52" s="72">
        <v>0</v>
      </c>
      <c r="N52" s="72">
        <v>4317472</v>
      </c>
      <c r="O52" s="72">
        <v>4411594</v>
      </c>
      <c r="P52" s="72">
        <v>375607</v>
      </c>
      <c r="Q52" s="72">
        <v>616312</v>
      </c>
      <c r="R52" s="72">
        <v>4144677.4988401718</v>
      </c>
      <c r="S52" s="72">
        <v>4616351.6766886115</v>
      </c>
      <c r="T52" s="72">
        <v>455971999759</v>
      </c>
      <c r="U52" s="72">
        <v>460773371327</v>
      </c>
    </row>
    <row r="53" spans="1:21" s="73" customFormat="1" x14ac:dyDescent="0.45">
      <c r="A53" s="67" t="s">
        <v>118</v>
      </c>
      <c r="B53" s="67">
        <v>10934</v>
      </c>
      <c r="C53" s="67" t="s">
        <v>32</v>
      </c>
      <c r="D53" s="27">
        <f t="shared" si="8"/>
        <v>0.51902838551427788</v>
      </c>
      <c r="E53" s="27">
        <f t="shared" si="9"/>
        <v>8.2331078785363685E-5</v>
      </c>
      <c r="F53" s="27">
        <f t="shared" si="10"/>
        <v>1.7015089615641827E-4</v>
      </c>
      <c r="G53" s="71">
        <f t="shared" si="6"/>
        <v>102425.148026</v>
      </c>
      <c r="H53" s="71">
        <f t="shared" si="7"/>
        <v>113205.631779</v>
      </c>
      <c r="I53" s="27">
        <f t="shared" si="11"/>
        <v>3.6151580538966256E-2</v>
      </c>
      <c r="J53" s="27">
        <f t="shared" si="12"/>
        <v>0</v>
      </c>
      <c r="K53" s="27">
        <f t="shared" si="13"/>
        <v>0</v>
      </c>
      <c r="L53" s="68">
        <v>189124.83347900002</v>
      </c>
      <c r="M53" s="72">
        <v>13861.288799000002</v>
      </c>
      <c r="N53" s="72">
        <v>15</v>
      </c>
      <c r="O53" s="72">
        <v>31</v>
      </c>
      <c r="P53" s="72">
        <v>0</v>
      </c>
      <c r="Q53" s="72">
        <v>0</v>
      </c>
      <c r="R53" s="72">
        <v>191710.6886109655</v>
      </c>
      <c r="S53" s="72">
        <v>182191.2237917452</v>
      </c>
      <c r="T53" s="72">
        <v>102425148026</v>
      </c>
      <c r="U53" s="72">
        <v>113205631779</v>
      </c>
    </row>
    <row r="54" spans="1:21" s="73" customFormat="1" x14ac:dyDescent="0.45">
      <c r="A54" s="67" t="s">
        <v>120</v>
      </c>
      <c r="B54" s="67">
        <v>11008</v>
      </c>
      <c r="C54" s="67" t="s">
        <v>19</v>
      </c>
      <c r="D54" s="27">
        <f t="shared" si="8"/>
        <v>5.0100775294993995E-2</v>
      </c>
      <c r="E54" s="27">
        <f t="shared" si="9"/>
        <v>0.91680962430758495</v>
      </c>
      <c r="F54" s="27">
        <f t="shared" si="10"/>
        <v>0.98811860396833084</v>
      </c>
      <c r="G54" s="71">
        <f t="shared" si="6"/>
        <v>13047152.231877999</v>
      </c>
      <c r="H54" s="71">
        <f t="shared" si="7"/>
        <v>15002125.236190001</v>
      </c>
      <c r="I54" s="27">
        <f t="shared" si="11"/>
        <v>3.104160594486038E-3</v>
      </c>
      <c r="J54" s="27">
        <f t="shared" si="12"/>
        <v>7.3323861777935123E-2</v>
      </c>
      <c r="K54" s="27">
        <f t="shared" si="13"/>
        <v>0.10223046971895461</v>
      </c>
      <c r="L54" s="68">
        <v>8001929.8569520004</v>
      </c>
      <c r="M54" s="72">
        <v>461454.38357000001</v>
      </c>
      <c r="N54" s="72">
        <v>73214898</v>
      </c>
      <c r="O54" s="72">
        <v>78909515</v>
      </c>
      <c r="P54" s="72">
        <v>5450043</v>
      </c>
      <c r="Q54" s="72">
        <v>7598624</v>
      </c>
      <c r="R54" s="72">
        <v>74328368.253512338</v>
      </c>
      <c r="S54" s="72">
        <v>79858343.606825814</v>
      </c>
      <c r="T54" s="72">
        <v>13047152231878</v>
      </c>
      <c r="U54" s="72">
        <v>15002125236190</v>
      </c>
    </row>
    <row r="55" spans="1:21" s="73" customFormat="1" x14ac:dyDescent="0.45">
      <c r="A55" s="67" t="s">
        <v>122</v>
      </c>
      <c r="B55" s="67">
        <v>11014</v>
      </c>
      <c r="C55" s="67" t="s">
        <v>19</v>
      </c>
      <c r="D55" s="27">
        <f t="shared" si="8"/>
        <v>3.8114143509999802E-2</v>
      </c>
      <c r="E55" s="27">
        <f t="shared" si="9"/>
        <v>3.133126948148536E-2</v>
      </c>
      <c r="F55" s="27">
        <f t="shared" si="10"/>
        <v>0.65353184785520968</v>
      </c>
      <c r="G55" s="71">
        <f t="shared" si="6"/>
        <v>214854.83334499999</v>
      </c>
      <c r="H55" s="71">
        <f t="shared" si="7"/>
        <v>238881.83720400001</v>
      </c>
      <c r="I55" s="27">
        <f t="shared" si="11"/>
        <v>9.8332707726552187E-5</v>
      </c>
      <c r="J55" s="27">
        <f t="shared" si="12"/>
        <v>1.788517783313063E-3</v>
      </c>
      <c r="K55" s="27">
        <f t="shared" si="13"/>
        <v>6.1858391460778921E-2</v>
      </c>
      <c r="L55" s="68">
        <v>306114.849583</v>
      </c>
      <c r="M55" s="72">
        <v>549.79999999999995</v>
      </c>
      <c r="N55" s="72">
        <v>125819</v>
      </c>
      <c r="O55" s="72">
        <v>2624430</v>
      </c>
      <c r="P55" s="72">
        <v>5000</v>
      </c>
      <c r="Q55" s="72">
        <v>172932</v>
      </c>
      <c r="R55" s="72">
        <v>2795611.0063037588</v>
      </c>
      <c r="S55" s="72">
        <v>4015764.5088192299</v>
      </c>
      <c r="T55" s="72">
        <v>214854833345</v>
      </c>
      <c r="U55" s="72">
        <v>238881837204</v>
      </c>
    </row>
    <row r="56" spans="1:21" s="73" customFormat="1" x14ac:dyDescent="0.45">
      <c r="A56" s="67" t="s">
        <v>124</v>
      </c>
      <c r="B56" s="67">
        <v>11049</v>
      </c>
      <c r="C56" s="67" t="s">
        <v>19</v>
      </c>
      <c r="D56" s="27">
        <f t="shared" si="8"/>
        <v>3.6828601186248616E-2</v>
      </c>
      <c r="E56" s="27">
        <f t="shared" si="9"/>
        <v>1.4573029594635289</v>
      </c>
      <c r="F56" s="27">
        <f t="shared" si="10"/>
        <v>1.2004510718188617</v>
      </c>
      <c r="G56" s="71">
        <f t="shared" si="6"/>
        <v>7049939.2797959996</v>
      </c>
      <c r="H56" s="71">
        <f t="shared" si="7"/>
        <v>7317962.0112279998</v>
      </c>
      <c r="I56" s="27">
        <f t="shared" si="11"/>
        <v>9.9696363972433277E-4</v>
      </c>
      <c r="J56" s="27">
        <f t="shared" si="12"/>
        <v>0.1271112800521412</v>
      </c>
      <c r="K56" s="27">
        <f t="shared" si="13"/>
        <v>0.12202423200601742</v>
      </c>
      <c r="L56" s="68">
        <v>3892243.3706710003</v>
      </c>
      <c r="M56" s="72">
        <v>106390.12577699999</v>
      </c>
      <c r="N56" s="72">
        <v>77007782</v>
      </c>
      <c r="O56" s="72">
        <v>63435042</v>
      </c>
      <c r="P56" s="72">
        <v>6782286</v>
      </c>
      <c r="Q56" s="72">
        <v>6510856</v>
      </c>
      <c r="R56" s="72">
        <v>53357074.188993283</v>
      </c>
      <c r="S56" s="72">
        <v>52842671.799931407</v>
      </c>
      <c r="T56" s="72">
        <v>7049939279796</v>
      </c>
      <c r="U56" s="72">
        <v>7317962011228</v>
      </c>
    </row>
    <row r="57" spans="1:21" s="73" customFormat="1" x14ac:dyDescent="0.45">
      <c r="A57" s="67" t="s">
        <v>126</v>
      </c>
      <c r="B57" s="67">
        <v>11055</v>
      </c>
      <c r="C57" s="67" t="s">
        <v>22</v>
      </c>
      <c r="D57" s="27">
        <f t="shared" si="8"/>
        <v>0.47589568365524781</v>
      </c>
      <c r="E57" s="27">
        <f t="shared" si="9"/>
        <v>4.7755428557293832E-2</v>
      </c>
      <c r="F57" s="27">
        <f t="shared" si="10"/>
        <v>0.38491969303628548</v>
      </c>
      <c r="G57" s="71">
        <f t="shared" si="6"/>
        <v>2242626.0470960001</v>
      </c>
      <c r="H57" s="71">
        <f t="shared" si="7"/>
        <v>2333559.4331339998</v>
      </c>
      <c r="I57" s="27">
        <f t="shared" si="11"/>
        <v>6.4662772568620644E-2</v>
      </c>
      <c r="J57" s="27">
        <f t="shared" si="12"/>
        <v>1.6025417512098759E-2</v>
      </c>
      <c r="K57" s="27">
        <f t="shared" si="13"/>
        <v>4.131118216495748E-2</v>
      </c>
      <c r="L57" s="68">
        <v>2521551.833077</v>
      </c>
      <c r="M57" s="72">
        <v>264478.98081799998</v>
      </c>
      <c r="N57" s="72">
        <v>126517</v>
      </c>
      <c r="O57" s="72">
        <v>1019756</v>
      </c>
      <c r="P57" s="72">
        <v>32773</v>
      </c>
      <c r="Q57" s="72">
        <v>84484</v>
      </c>
      <c r="R57" s="72">
        <v>2045063.723004862</v>
      </c>
      <c r="S57" s="72">
        <v>2649269.492958548</v>
      </c>
      <c r="T57" s="72">
        <v>2242626047096</v>
      </c>
      <c r="U57" s="72">
        <v>2333559433134</v>
      </c>
    </row>
    <row r="58" spans="1:21" s="73" customFormat="1" x14ac:dyDescent="0.45">
      <c r="A58" s="67" t="s">
        <v>128</v>
      </c>
      <c r="B58" s="67">
        <v>11075</v>
      </c>
      <c r="C58" s="67" t="s">
        <v>19</v>
      </c>
      <c r="D58" s="27">
        <f t="shared" si="8"/>
        <v>3.3290993058194787E-2</v>
      </c>
      <c r="E58" s="27">
        <f t="shared" si="9"/>
        <v>1.0141079136805011</v>
      </c>
      <c r="F58" s="27">
        <f t="shared" si="10"/>
        <v>0.90933859339086531</v>
      </c>
      <c r="G58" s="71">
        <f t="shared" si="6"/>
        <v>8054460.4200400002</v>
      </c>
      <c r="H58" s="71">
        <f t="shared" si="7"/>
        <v>9001292.3333829995</v>
      </c>
      <c r="I58" s="27">
        <f t="shared" si="11"/>
        <v>3.671604962812383E-3</v>
      </c>
      <c r="J58" s="27">
        <f t="shared" si="12"/>
        <v>0.34797654848396053</v>
      </c>
      <c r="K58" s="27">
        <f t="shared" si="13"/>
        <v>0.12818455217097136</v>
      </c>
      <c r="L58" s="68">
        <v>5031043.0087040002</v>
      </c>
      <c r="M58" s="72">
        <v>540236.77465799998</v>
      </c>
      <c r="N58" s="72">
        <v>76627641</v>
      </c>
      <c r="O58" s="72">
        <v>68711101</v>
      </c>
      <c r="P58" s="72">
        <v>25600484</v>
      </c>
      <c r="Q58" s="72">
        <v>9430482</v>
      </c>
      <c r="R58" s="72">
        <v>73569567.005404145</v>
      </c>
      <c r="S58" s="72">
        <v>75561624.129226401</v>
      </c>
      <c r="T58" s="72">
        <v>8054460420040</v>
      </c>
      <c r="U58" s="72">
        <v>9001292333383</v>
      </c>
    </row>
    <row r="59" spans="1:21" s="73" customFormat="1" x14ac:dyDescent="0.45">
      <c r="A59" s="67" t="s">
        <v>130</v>
      </c>
      <c r="B59" s="67">
        <v>11087</v>
      </c>
      <c r="C59" s="67" t="s">
        <v>22</v>
      </c>
      <c r="D59" s="27">
        <f t="shared" si="8"/>
        <v>0.56846870604981747</v>
      </c>
      <c r="E59" s="27">
        <f t="shared" si="9"/>
        <v>1.2588996967011004</v>
      </c>
      <c r="F59" s="27">
        <f t="shared" si="10"/>
        <v>0.8611762738927109</v>
      </c>
      <c r="G59" s="71">
        <f t="shared" si="6"/>
        <v>1243467.4966899999</v>
      </c>
      <c r="H59" s="71">
        <f t="shared" si="7"/>
        <v>1355122.1535690001</v>
      </c>
      <c r="I59" s="27">
        <f t="shared" si="11"/>
        <v>8.6956422379750702E-3</v>
      </c>
      <c r="J59" s="27">
        <f t="shared" si="12"/>
        <v>5.9950633730844992E-2</v>
      </c>
      <c r="K59" s="27">
        <f t="shared" si="13"/>
        <v>4.272996558214899E-2</v>
      </c>
      <c r="L59" s="68">
        <v>1593888.376344</v>
      </c>
      <c r="M59" s="72">
        <v>24353.922944000002</v>
      </c>
      <c r="N59" s="72">
        <v>1764869</v>
      </c>
      <c r="O59" s="72">
        <v>1207295</v>
      </c>
      <c r="P59" s="72">
        <v>83952</v>
      </c>
      <c r="Q59" s="72">
        <v>59837</v>
      </c>
      <c r="R59" s="72">
        <v>1400352.169368414</v>
      </c>
      <c r="S59" s="72">
        <v>1401913.9130979008</v>
      </c>
      <c r="T59" s="72">
        <v>1243467496690</v>
      </c>
      <c r="U59" s="72">
        <v>1355122153569</v>
      </c>
    </row>
    <row r="60" spans="1:21" s="73" customFormat="1" x14ac:dyDescent="0.45">
      <c r="A60" s="67" t="s">
        <v>135</v>
      </c>
      <c r="B60" s="67">
        <v>11090</v>
      </c>
      <c r="C60" s="67" t="s">
        <v>19</v>
      </c>
      <c r="D60" s="27">
        <f t="shared" si="8"/>
        <v>3.7831054320221137E-2</v>
      </c>
      <c r="E60" s="27">
        <f t="shared" si="9"/>
        <v>0.65882053404084817</v>
      </c>
      <c r="F60" s="27">
        <f t="shared" si="10"/>
        <v>0.91417767648835258</v>
      </c>
      <c r="G60" s="71">
        <f t="shared" si="6"/>
        <v>6624605.0929359999</v>
      </c>
      <c r="H60" s="71">
        <f t="shared" si="7"/>
        <v>6647366.9927340001</v>
      </c>
      <c r="I60" s="27">
        <f t="shared" si="11"/>
        <v>8.137231528499711E-4</v>
      </c>
      <c r="J60" s="27">
        <f t="shared" si="12"/>
        <v>3.6684135971579629E-2</v>
      </c>
      <c r="K60" s="27">
        <f t="shared" si="13"/>
        <v>8.3748287366948268E-2</v>
      </c>
      <c r="L60" s="68">
        <v>4080030.9393810001</v>
      </c>
      <c r="M60" s="72">
        <v>69449.208066000007</v>
      </c>
      <c r="N60" s="72">
        <v>35526477</v>
      </c>
      <c r="O60" s="72">
        <v>49296448</v>
      </c>
      <c r="P60" s="72">
        <v>1565449</v>
      </c>
      <c r="Q60" s="72">
        <v>3573852</v>
      </c>
      <c r="R60" s="72">
        <v>42673732.351575717</v>
      </c>
      <c r="S60" s="72">
        <v>53924362.044546247</v>
      </c>
      <c r="T60" s="72">
        <v>6624605092936</v>
      </c>
      <c r="U60" s="72">
        <v>6647366992734</v>
      </c>
    </row>
    <row r="61" spans="1:21" s="73" customFormat="1" x14ac:dyDescent="0.45">
      <c r="A61" s="67" t="s">
        <v>137</v>
      </c>
      <c r="B61" s="67">
        <v>11095</v>
      </c>
      <c r="C61" s="67" t="s">
        <v>22</v>
      </c>
      <c r="D61" s="27">
        <f t="shared" si="8"/>
        <v>0.55521738556306566</v>
      </c>
      <c r="E61" s="27">
        <f t="shared" si="9"/>
        <v>0.51362759164480076</v>
      </c>
      <c r="F61" s="27">
        <f t="shared" si="10"/>
        <v>0.56341078869859529</v>
      </c>
      <c r="G61" s="71">
        <f t="shared" si="6"/>
        <v>1587289.2445419999</v>
      </c>
      <c r="H61" s="71">
        <f t="shared" si="7"/>
        <v>1922096.150655</v>
      </c>
      <c r="I61" s="27">
        <f t="shared" si="11"/>
        <v>0.15287101777653264</v>
      </c>
      <c r="J61" s="27">
        <f t="shared" si="12"/>
        <v>1.280538146190084E-2</v>
      </c>
      <c r="K61" s="27">
        <f t="shared" si="13"/>
        <v>3.1288932261458353E-2</v>
      </c>
      <c r="L61" s="68">
        <v>2487008.9395270003</v>
      </c>
      <c r="M61" s="72">
        <v>629611.659873</v>
      </c>
      <c r="N61" s="72">
        <v>1150357</v>
      </c>
      <c r="O61" s="72">
        <v>1261855</v>
      </c>
      <c r="P61" s="72">
        <v>26370</v>
      </c>
      <c r="Q61" s="72">
        <v>64433</v>
      </c>
      <c r="R61" s="72">
        <v>2059290.4692810001</v>
      </c>
      <c r="S61" s="72">
        <v>2239671.346930929</v>
      </c>
      <c r="T61" s="72">
        <v>1587289244542</v>
      </c>
      <c r="U61" s="72">
        <v>1922096150655</v>
      </c>
    </row>
    <row r="62" spans="1:21" s="73" customFormat="1" x14ac:dyDescent="0.45">
      <c r="A62" s="67" t="s">
        <v>139</v>
      </c>
      <c r="B62" s="67">
        <v>11098</v>
      </c>
      <c r="C62" s="67" t="s">
        <v>19</v>
      </c>
      <c r="D62" s="27">
        <f t="shared" si="8"/>
        <v>4.8417950971963365E-2</v>
      </c>
      <c r="E62" s="27">
        <f t="shared" si="9"/>
        <v>1.8251465907053315</v>
      </c>
      <c r="F62" s="27">
        <f t="shared" si="10"/>
        <v>1.3977416646268501</v>
      </c>
      <c r="G62" s="71">
        <f t="shared" si="6"/>
        <v>75896865.281608</v>
      </c>
      <c r="H62" s="71">
        <f t="shared" si="7"/>
        <v>79045913.917862996</v>
      </c>
      <c r="I62" s="27">
        <f t="shared" si="11"/>
        <v>3.4111091820837217E-4</v>
      </c>
      <c r="J62" s="27">
        <f t="shared" si="12"/>
        <v>0.16443000612998865</v>
      </c>
      <c r="K62" s="27">
        <f t="shared" si="13"/>
        <v>0.14467661622719918</v>
      </c>
      <c r="L62" s="68">
        <v>39729097.943363003</v>
      </c>
      <c r="M62" s="72">
        <v>321761.76641899999</v>
      </c>
      <c r="N62" s="72">
        <v>748807273</v>
      </c>
      <c r="O62" s="72">
        <v>573454828</v>
      </c>
      <c r="P62" s="72">
        <v>77551445</v>
      </c>
      <c r="Q62" s="72">
        <v>68234995</v>
      </c>
      <c r="R62" s="72">
        <v>471638035.08401263</v>
      </c>
      <c r="S62" s="72">
        <v>410272400.48188239</v>
      </c>
      <c r="T62" s="72">
        <v>75896865281608</v>
      </c>
      <c r="U62" s="72">
        <v>79045913917863</v>
      </c>
    </row>
    <row r="63" spans="1:21" s="73" customFormat="1" x14ac:dyDescent="0.45">
      <c r="A63" s="67" t="s">
        <v>141</v>
      </c>
      <c r="B63" s="67">
        <v>11099</v>
      </c>
      <c r="C63" s="67" t="s">
        <v>22</v>
      </c>
      <c r="D63" s="27">
        <f t="shared" si="8"/>
        <v>1.0448760433522113</v>
      </c>
      <c r="E63" s="27">
        <f t="shared" si="9"/>
        <v>0.28320339755283597</v>
      </c>
      <c r="F63" s="27">
        <f t="shared" si="10"/>
        <v>0.68505176164179205</v>
      </c>
      <c r="G63" s="71">
        <f t="shared" si="6"/>
        <v>6648547.0854949998</v>
      </c>
      <c r="H63" s="71">
        <f t="shared" si="7"/>
        <v>6582874.4880050002</v>
      </c>
      <c r="I63" s="27">
        <f t="shared" si="11"/>
        <v>5.2316631011015483E-2</v>
      </c>
      <c r="J63" s="27">
        <f t="shared" si="12"/>
        <v>4.3349644553107745E-3</v>
      </c>
      <c r="K63" s="27">
        <f t="shared" si="13"/>
        <v>3.0285430620944857E-2</v>
      </c>
      <c r="L63" s="68">
        <v>18482100.630814999</v>
      </c>
      <c r="M63" s="72">
        <v>710836.17831600003</v>
      </c>
      <c r="N63" s="72">
        <v>2504696</v>
      </c>
      <c r="O63" s="72">
        <v>6058707</v>
      </c>
      <c r="P63" s="72">
        <v>29450</v>
      </c>
      <c r="Q63" s="72">
        <v>205747</v>
      </c>
      <c r="R63" s="72">
        <v>6793596.6496612765</v>
      </c>
      <c r="S63" s="72">
        <v>8844159.4332663696</v>
      </c>
      <c r="T63" s="72">
        <v>6648547085495</v>
      </c>
      <c r="U63" s="72">
        <v>6582874488005</v>
      </c>
    </row>
    <row r="64" spans="1:21" s="73" customFormat="1" x14ac:dyDescent="0.45">
      <c r="A64" s="67" t="s">
        <v>143</v>
      </c>
      <c r="B64" s="67">
        <v>11131</v>
      </c>
      <c r="C64" s="67" t="s">
        <v>32</v>
      </c>
      <c r="D64" s="27">
        <f t="shared" si="8"/>
        <v>0.22255616510148601</v>
      </c>
      <c r="E64" s="27">
        <f t="shared" si="9"/>
        <v>7.6319859191818398E-2</v>
      </c>
      <c r="F64" s="27">
        <f t="shared" si="10"/>
        <v>0.10070847888386826</v>
      </c>
      <c r="G64" s="71">
        <f t="shared" si="6"/>
        <v>944658.85244599998</v>
      </c>
      <c r="H64" s="71">
        <f t="shared" si="7"/>
        <v>1014115.879168</v>
      </c>
      <c r="I64" s="27">
        <f t="shared" si="11"/>
        <v>5.9628374264098755E-2</v>
      </c>
      <c r="J64" s="27">
        <f t="shared" si="12"/>
        <v>0</v>
      </c>
      <c r="K64" s="27">
        <f t="shared" si="13"/>
        <v>2.4245681366777063E-3</v>
      </c>
      <c r="L64" s="68">
        <v>833350.73349900008</v>
      </c>
      <c r="M64" s="72">
        <v>219520.68932599999</v>
      </c>
      <c r="N64" s="72">
        <v>142888</v>
      </c>
      <c r="O64" s="72">
        <v>188549</v>
      </c>
      <c r="P64" s="72">
        <v>0</v>
      </c>
      <c r="Q64" s="72">
        <v>4463</v>
      </c>
      <c r="R64" s="72">
        <v>1840740.1848130692</v>
      </c>
      <c r="S64" s="72">
        <v>1872225.676424175</v>
      </c>
      <c r="T64" s="72">
        <v>944658852446</v>
      </c>
      <c r="U64" s="72">
        <v>1014115879168</v>
      </c>
    </row>
    <row r="65" spans="1:21" s="73" customFormat="1" x14ac:dyDescent="0.45">
      <c r="A65" s="67" t="s">
        <v>145</v>
      </c>
      <c r="B65" s="67">
        <v>11132</v>
      </c>
      <c r="C65" s="67" t="s">
        <v>22</v>
      </c>
      <c r="D65" s="27">
        <f t="shared" si="8"/>
        <v>0.23709909018181516</v>
      </c>
      <c r="E65" s="27">
        <f t="shared" si="9"/>
        <v>0.19854221407418529</v>
      </c>
      <c r="F65" s="27">
        <f t="shared" si="10"/>
        <v>0.29921590062991349</v>
      </c>
      <c r="G65" s="71">
        <f t="shared" si="6"/>
        <v>14096785.163682999</v>
      </c>
      <c r="H65" s="71">
        <f t="shared" si="7"/>
        <v>14950298.239599001</v>
      </c>
      <c r="I65" s="27">
        <f t="shared" si="11"/>
        <v>4.7373717872206365E-3</v>
      </c>
      <c r="J65" s="27">
        <f t="shared" si="12"/>
        <v>4.3445841100210993E-3</v>
      </c>
      <c r="K65" s="27">
        <f t="shared" si="13"/>
        <v>2.1879578863504428E-2</v>
      </c>
      <c r="L65" s="68">
        <v>8918984.5786800012</v>
      </c>
      <c r="M65" s="72">
        <v>164143.56508199999</v>
      </c>
      <c r="N65" s="72">
        <v>3734293</v>
      </c>
      <c r="O65" s="72">
        <v>5627820</v>
      </c>
      <c r="P65" s="72">
        <v>75267</v>
      </c>
      <c r="Q65" s="72">
        <v>379049</v>
      </c>
      <c r="R65" s="72">
        <v>17324327.966488481</v>
      </c>
      <c r="S65" s="72">
        <v>18808559.264906161</v>
      </c>
      <c r="T65" s="72">
        <v>14096785163683</v>
      </c>
      <c r="U65" s="72">
        <v>14950298239599</v>
      </c>
    </row>
    <row r="66" spans="1:21" s="73" customFormat="1" x14ac:dyDescent="0.45">
      <c r="A66" s="67" t="s">
        <v>147</v>
      </c>
      <c r="B66" s="67">
        <v>11141</v>
      </c>
      <c r="C66" s="67" t="s">
        <v>22</v>
      </c>
      <c r="D66" s="27">
        <f t="shared" ref="D66:D94" si="14">(L66/2)/S66</f>
        <v>1.0195558790817654</v>
      </c>
      <c r="E66" s="27">
        <f t="shared" ref="E66:E94" si="15">(N66)/S66</f>
        <v>1.4127123916107783E-3</v>
      </c>
      <c r="F66" s="27">
        <f t="shared" ref="F66:F94" si="16">(O66)/S66</f>
        <v>0.21529867806423267</v>
      </c>
      <c r="G66" s="71">
        <f t="shared" si="6"/>
        <v>532877.71022600005</v>
      </c>
      <c r="H66" s="71">
        <f t="shared" si="7"/>
        <v>574203.783727</v>
      </c>
      <c r="I66" s="27">
        <f t="shared" ref="I66:I94" si="17">(M66/2)/R66</f>
        <v>0.11731322057730145</v>
      </c>
      <c r="J66" s="27">
        <f t="shared" ref="J66:J94" si="18">(P66)/R66</f>
        <v>4.0908499996341382E-4</v>
      </c>
      <c r="K66" s="27">
        <f t="shared" ref="K66:K94" si="19">(Q66)/R66</f>
        <v>9.4328030036406885E-3</v>
      </c>
      <c r="L66" s="68">
        <v>1245655.8445620001</v>
      </c>
      <c r="M66" s="72">
        <v>127899.32747999999</v>
      </c>
      <c r="N66" s="72">
        <v>863</v>
      </c>
      <c r="O66" s="72">
        <v>131522</v>
      </c>
      <c r="P66" s="72">
        <v>223</v>
      </c>
      <c r="Q66" s="72">
        <v>5142</v>
      </c>
      <c r="R66" s="72">
        <v>545118.98510075861</v>
      </c>
      <c r="S66" s="72">
        <v>610881.59566293971</v>
      </c>
      <c r="T66" s="72">
        <v>532877710226</v>
      </c>
      <c r="U66" s="72">
        <v>574203783727</v>
      </c>
    </row>
    <row r="67" spans="1:21" s="73" customFormat="1" x14ac:dyDescent="0.45">
      <c r="A67" s="67" t="s">
        <v>149</v>
      </c>
      <c r="B67" s="67">
        <v>11142</v>
      </c>
      <c r="C67" s="67" t="s">
        <v>19</v>
      </c>
      <c r="D67" s="27">
        <f t="shared" si="14"/>
        <v>4.9637861852514932E-2</v>
      </c>
      <c r="E67" s="27">
        <f t="shared" si="15"/>
        <v>0.2987919205650596</v>
      </c>
      <c r="F67" s="27">
        <f t="shared" si="16"/>
        <v>0.38391906677670162</v>
      </c>
      <c r="G67" s="71">
        <f t="shared" ref="G67:G113" si="20">T67/10^6</f>
        <v>23091756.305851001</v>
      </c>
      <c r="H67" s="71">
        <f t="shared" ref="H67:H113" si="21">U67/10^6</f>
        <v>24173361.323755</v>
      </c>
      <c r="I67" s="27">
        <f t="shared" si="17"/>
        <v>3.3552895864863452E-3</v>
      </c>
      <c r="J67" s="27">
        <f t="shared" si="18"/>
        <v>1.1989188167287878E-2</v>
      </c>
      <c r="K67" s="27">
        <f t="shared" si="19"/>
        <v>5.155881045548287E-2</v>
      </c>
      <c r="L67" s="68">
        <v>14719650.074903</v>
      </c>
      <c r="M67" s="72">
        <v>943927.86128200009</v>
      </c>
      <c r="N67" s="72">
        <v>44301994</v>
      </c>
      <c r="O67" s="72">
        <v>56923829</v>
      </c>
      <c r="P67" s="72">
        <v>1686431</v>
      </c>
      <c r="Q67" s="72">
        <v>7252399</v>
      </c>
      <c r="R67" s="72">
        <v>140662651.7549682</v>
      </c>
      <c r="S67" s="72">
        <v>148270388.02193311</v>
      </c>
      <c r="T67" s="72">
        <v>23091756305851</v>
      </c>
      <c r="U67" s="72">
        <v>24173361323755</v>
      </c>
    </row>
    <row r="68" spans="1:21" s="73" customFormat="1" x14ac:dyDescent="0.45">
      <c r="A68" s="67" t="s">
        <v>151</v>
      </c>
      <c r="B68" s="67">
        <v>11145</v>
      </c>
      <c r="C68" s="67" t="s">
        <v>19</v>
      </c>
      <c r="D68" s="27">
        <f t="shared" si="14"/>
        <v>3.577893605329302E-2</v>
      </c>
      <c r="E68" s="27">
        <f t="shared" si="15"/>
        <v>1.1961347177683128</v>
      </c>
      <c r="F68" s="27">
        <f t="shared" si="16"/>
        <v>0.92736962487321206</v>
      </c>
      <c r="G68" s="71">
        <f t="shared" si="20"/>
        <v>17742086.682785001</v>
      </c>
      <c r="H68" s="71">
        <f t="shared" si="21"/>
        <v>19600619.790217999</v>
      </c>
      <c r="I68" s="27">
        <f t="shared" si="17"/>
        <v>2.2034850506069243E-3</v>
      </c>
      <c r="J68" s="27">
        <f t="shared" si="18"/>
        <v>0.18391572365812231</v>
      </c>
      <c r="K68" s="27">
        <f t="shared" si="19"/>
        <v>9.3600254240675682E-2</v>
      </c>
      <c r="L68" s="68">
        <v>11907807.818676999</v>
      </c>
      <c r="M68" s="72">
        <v>813800</v>
      </c>
      <c r="N68" s="72">
        <v>199046477</v>
      </c>
      <c r="O68" s="72">
        <v>154321795</v>
      </c>
      <c r="P68" s="72">
        <v>33962249</v>
      </c>
      <c r="Q68" s="72">
        <v>17284412</v>
      </c>
      <c r="R68" s="72">
        <v>184662019.77994999</v>
      </c>
      <c r="S68" s="72">
        <v>166408075.9827545</v>
      </c>
      <c r="T68" s="72">
        <v>17742086682785</v>
      </c>
      <c r="U68" s="72">
        <v>19600619790218</v>
      </c>
    </row>
    <row r="69" spans="1:21" s="73" customFormat="1" x14ac:dyDescent="0.45">
      <c r="A69" s="67" t="s">
        <v>153</v>
      </c>
      <c r="B69" s="67">
        <v>11148</v>
      </c>
      <c r="C69" s="67" t="s">
        <v>19</v>
      </c>
      <c r="D69" s="27">
        <f t="shared" si="14"/>
        <v>0.17685693587735468</v>
      </c>
      <c r="E69" s="27">
        <f t="shared" si="15"/>
        <v>0.63288747702039327</v>
      </c>
      <c r="F69" s="27">
        <f t="shared" si="16"/>
        <v>0.84887850706042589</v>
      </c>
      <c r="G69" s="71">
        <f t="shared" si="20"/>
        <v>107137.248261</v>
      </c>
      <c r="H69" s="71">
        <f t="shared" si="21"/>
        <v>121039.803564</v>
      </c>
      <c r="I69" s="27">
        <f t="shared" si="17"/>
        <v>4.6290659160420876E-2</v>
      </c>
      <c r="J69" s="27">
        <f t="shared" si="18"/>
        <v>6.0678174034281334E-3</v>
      </c>
      <c r="K69" s="27">
        <f t="shared" si="19"/>
        <v>1.4648174650860145E-2</v>
      </c>
      <c r="L69" s="68">
        <v>350581.03210800001</v>
      </c>
      <c r="M69" s="72">
        <v>68720.963403000002</v>
      </c>
      <c r="N69" s="72">
        <v>627282</v>
      </c>
      <c r="O69" s="72">
        <v>841360</v>
      </c>
      <c r="P69" s="72">
        <v>4504</v>
      </c>
      <c r="Q69" s="72">
        <v>10873</v>
      </c>
      <c r="R69" s="72">
        <v>742276.7859585518</v>
      </c>
      <c r="S69" s="72">
        <v>991143.01163489034</v>
      </c>
      <c r="T69" s="72">
        <v>107137248261</v>
      </c>
      <c r="U69" s="72">
        <v>121039803564</v>
      </c>
    </row>
    <row r="70" spans="1:21" s="73" customFormat="1" x14ac:dyDescent="0.45">
      <c r="A70" s="67" t="s">
        <v>155</v>
      </c>
      <c r="B70" s="67">
        <v>11149</v>
      </c>
      <c r="C70" s="67" t="s">
        <v>22</v>
      </c>
      <c r="D70" s="27">
        <f t="shared" si="14"/>
        <v>1.0914708970832374</v>
      </c>
      <c r="E70" s="27">
        <f t="shared" si="15"/>
        <v>0.35629218621949726</v>
      </c>
      <c r="F70" s="27">
        <f t="shared" si="16"/>
        <v>0.37568912941333732</v>
      </c>
      <c r="G70" s="71">
        <f t="shared" si="20"/>
        <v>1169566.8911029999</v>
      </c>
      <c r="H70" s="71">
        <f t="shared" si="21"/>
        <v>1227224.954957</v>
      </c>
      <c r="I70" s="27">
        <f t="shared" si="17"/>
        <v>3.9153228803850457E-2</v>
      </c>
      <c r="J70" s="27">
        <f t="shared" si="18"/>
        <v>0</v>
      </c>
      <c r="K70" s="27">
        <f t="shared" si="19"/>
        <v>6.212023083186629E-2</v>
      </c>
      <c r="L70" s="68">
        <v>3447340.7675980004</v>
      </c>
      <c r="M70" s="72">
        <v>103193.45973599999</v>
      </c>
      <c r="N70" s="72">
        <v>562663</v>
      </c>
      <c r="O70" s="72">
        <v>593295</v>
      </c>
      <c r="P70" s="72">
        <v>0</v>
      </c>
      <c r="Q70" s="72">
        <v>81863</v>
      </c>
      <c r="R70" s="72">
        <v>1317815.45084031</v>
      </c>
      <c r="S70" s="72">
        <v>1579217.9053103512</v>
      </c>
      <c r="T70" s="72">
        <v>1169566891103</v>
      </c>
      <c r="U70" s="72">
        <v>1227224954957</v>
      </c>
    </row>
    <row r="71" spans="1:21" s="73" customFormat="1" x14ac:dyDescent="0.45">
      <c r="A71" s="67" t="s">
        <v>157</v>
      </c>
      <c r="B71" s="67">
        <v>11157</v>
      </c>
      <c r="C71" s="67" t="s">
        <v>32</v>
      </c>
      <c r="D71" s="27">
        <f t="shared" si="14"/>
        <v>0.19008424651057421</v>
      </c>
      <c r="E71" s="27">
        <f t="shared" si="15"/>
        <v>0.29224603805383476</v>
      </c>
      <c r="F71" s="27">
        <f t="shared" si="16"/>
        <v>0.37711119380491942</v>
      </c>
      <c r="G71" s="71">
        <f t="shared" si="20"/>
        <v>322193.106004</v>
      </c>
      <c r="H71" s="71">
        <f t="shared" si="21"/>
        <v>363895.21448700002</v>
      </c>
      <c r="I71" s="27">
        <f t="shared" si="17"/>
        <v>1.2129385263535925E-2</v>
      </c>
      <c r="J71" s="27">
        <f t="shared" si="18"/>
        <v>3.8364002625778213E-3</v>
      </c>
      <c r="K71" s="27">
        <f t="shared" si="19"/>
        <v>1.3631879105606473E-2</v>
      </c>
      <c r="L71" s="68">
        <v>285682.44635700004</v>
      </c>
      <c r="M71" s="72">
        <v>17439.705071</v>
      </c>
      <c r="N71" s="72">
        <v>219612</v>
      </c>
      <c r="O71" s="72">
        <v>283385</v>
      </c>
      <c r="P71" s="72">
        <v>2758</v>
      </c>
      <c r="Q71" s="72">
        <v>9800</v>
      </c>
      <c r="R71" s="72">
        <v>718903.08915441378</v>
      </c>
      <c r="S71" s="72">
        <v>751462.71088043007</v>
      </c>
      <c r="T71" s="72">
        <v>322193106004</v>
      </c>
      <c r="U71" s="72">
        <v>363895214487</v>
      </c>
    </row>
    <row r="72" spans="1:21" s="73" customFormat="1" x14ac:dyDescent="0.45">
      <c r="A72" s="67" t="s">
        <v>159</v>
      </c>
      <c r="B72" s="67">
        <v>11158</v>
      </c>
      <c r="C72" s="67" t="s">
        <v>19</v>
      </c>
      <c r="D72" s="27">
        <f t="shared" si="14"/>
        <v>5.9638143305039262E-2</v>
      </c>
      <c r="E72" s="27">
        <f t="shared" si="15"/>
        <v>1.0634538861556107</v>
      </c>
      <c r="F72" s="27">
        <f t="shared" si="16"/>
        <v>0.60626122146304617</v>
      </c>
      <c r="G72" s="71">
        <f t="shared" si="20"/>
        <v>2204622.9434790001</v>
      </c>
      <c r="H72" s="71">
        <f t="shared" si="21"/>
        <v>2336621.722323</v>
      </c>
      <c r="I72" s="27">
        <f t="shared" si="17"/>
        <v>2.9271029105883621E-3</v>
      </c>
      <c r="J72" s="27">
        <f t="shared" si="18"/>
        <v>8.1769137604878445E-2</v>
      </c>
      <c r="K72" s="27">
        <f t="shared" si="19"/>
        <v>0.12142474776688135</v>
      </c>
      <c r="L72" s="68">
        <v>1477106.3257280001</v>
      </c>
      <c r="M72" s="72">
        <v>84734.025800999996</v>
      </c>
      <c r="N72" s="72">
        <v>13169713</v>
      </c>
      <c r="O72" s="72">
        <v>7507882</v>
      </c>
      <c r="P72" s="72">
        <v>1183530</v>
      </c>
      <c r="Q72" s="72">
        <v>1757507</v>
      </c>
      <c r="R72" s="72">
        <v>14474042.83164886</v>
      </c>
      <c r="S72" s="72">
        <v>12383906.03621616</v>
      </c>
      <c r="T72" s="72">
        <v>2204622943479</v>
      </c>
      <c r="U72" s="72">
        <v>2336621722323</v>
      </c>
    </row>
    <row r="73" spans="1:21" s="73" customFormat="1" x14ac:dyDescent="0.45">
      <c r="A73" s="67" t="s">
        <v>161</v>
      </c>
      <c r="B73" s="67">
        <v>11173</v>
      </c>
      <c r="C73" s="67" t="s">
        <v>22</v>
      </c>
      <c r="D73" s="27">
        <f t="shared" si="14"/>
        <v>0.41557532020838966</v>
      </c>
      <c r="E73" s="27">
        <f t="shared" si="15"/>
        <v>0.35373898252549607</v>
      </c>
      <c r="F73" s="27">
        <f t="shared" si="16"/>
        <v>0.32065927161082619</v>
      </c>
      <c r="G73" s="71">
        <f t="shared" si="20"/>
        <v>1030283.749079</v>
      </c>
      <c r="H73" s="71">
        <f t="shared" si="21"/>
        <v>1049545.2967729999</v>
      </c>
      <c r="I73" s="27">
        <f t="shared" si="17"/>
        <v>1.5633488646284222E-2</v>
      </c>
      <c r="J73" s="27">
        <f t="shared" si="18"/>
        <v>0</v>
      </c>
      <c r="K73" s="27">
        <f t="shared" si="19"/>
        <v>3.519666122661145E-3</v>
      </c>
      <c r="L73" s="68">
        <v>925856.63846100005</v>
      </c>
      <c r="M73" s="72">
        <v>33828.393199999999</v>
      </c>
      <c r="N73" s="72">
        <v>394046</v>
      </c>
      <c r="O73" s="72">
        <v>357197</v>
      </c>
      <c r="P73" s="72">
        <v>0</v>
      </c>
      <c r="Q73" s="72">
        <v>3808</v>
      </c>
      <c r="R73" s="72">
        <v>1081920.8036473789</v>
      </c>
      <c r="S73" s="72">
        <v>1113945.647682748</v>
      </c>
      <c r="T73" s="72">
        <v>1030283749079</v>
      </c>
      <c r="U73" s="72">
        <v>1049545296773</v>
      </c>
    </row>
    <row r="74" spans="1:21" s="73" customFormat="1" x14ac:dyDescent="0.45">
      <c r="A74" s="67" t="s">
        <v>163</v>
      </c>
      <c r="B74" s="67">
        <v>11161</v>
      </c>
      <c r="C74" s="67" t="s">
        <v>19</v>
      </c>
      <c r="D74" s="27">
        <f t="shared" si="14"/>
        <v>8.9372730831992875E-2</v>
      </c>
      <c r="E74" s="27">
        <f t="shared" si="15"/>
        <v>0.55130138818645757</v>
      </c>
      <c r="F74" s="27">
        <f t="shared" si="16"/>
        <v>0.447484422823475</v>
      </c>
      <c r="G74" s="71">
        <f t="shared" si="20"/>
        <v>3406016.5320689999</v>
      </c>
      <c r="H74" s="71">
        <f t="shared" si="21"/>
        <v>3692155.351268</v>
      </c>
      <c r="I74" s="27">
        <f t="shared" si="17"/>
        <v>5.2053933463481004E-3</v>
      </c>
      <c r="J74" s="27">
        <f t="shared" si="18"/>
        <v>2.4201013730883226E-2</v>
      </c>
      <c r="K74" s="27">
        <f t="shared" si="19"/>
        <v>2.7495203332652377E-2</v>
      </c>
      <c r="L74" s="68">
        <v>3083244.4556399998</v>
      </c>
      <c r="M74" s="72">
        <v>201342.63342</v>
      </c>
      <c r="N74" s="72">
        <v>9509595</v>
      </c>
      <c r="O74" s="72">
        <v>7718819</v>
      </c>
      <c r="P74" s="72">
        <v>468043</v>
      </c>
      <c r="Q74" s="72">
        <v>531752</v>
      </c>
      <c r="R74" s="72">
        <v>19339809.69577007</v>
      </c>
      <c r="S74" s="72">
        <v>17249357.980545711</v>
      </c>
      <c r="T74" s="72">
        <v>3406016532069</v>
      </c>
      <c r="U74" s="72">
        <v>3692155351268</v>
      </c>
    </row>
    <row r="75" spans="1:21" s="73" customFormat="1" x14ac:dyDescent="0.45">
      <c r="A75" s="67" t="s">
        <v>165</v>
      </c>
      <c r="B75" s="67">
        <v>11168</v>
      </c>
      <c r="C75" s="67" t="s">
        <v>19</v>
      </c>
      <c r="D75" s="27">
        <f t="shared" si="14"/>
        <v>0.20027501157922514</v>
      </c>
      <c r="E75" s="27">
        <f t="shared" si="15"/>
        <v>0.70814079266792884</v>
      </c>
      <c r="F75" s="27">
        <f t="shared" si="16"/>
        <v>3.5417007579190818</v>
      </c>
      <c r="G75" s="71">
        <f t="shared" si="20"/>
        <v>152738.854765</v>
      </c>
      <c r="H75" s="71">
        <f t="shared" si="21"/>
        <v>159700.50056499999</v>
      </c>
      <c r="I75" s="27">
        <f t="shared" si="17"/>
        <v>0</v>
      </c>
      <c r="J75" s="27">
        <f t="shared" si="18"/>
        <v>4.0386400390170711E-2</v>
      </c>
      <c r="K75" s="27">
        <f t="shared" si="19"/>
        <v>8.2581741760721999E-2</v>
      </c>
      <c r="L75" s="68">
        <v>1273826.7237860002</v>
      </c>
      <c r="M75" s="72">
        <v>0</v>
      </c>
      <c r="N75" s="72">
        <v>2252025</v>
      </c>
      <c r="O75" s="72">
        <v>11263295</v>
      </c>
      <c r="P75" s="72">
        <v>35476</v>
      </c>
      <c r="Q75" s="72">
        <v>72541</v>
      </c>
      <c r="R75" s="72">
        <v>878414.50729127589</v>
      </c>
      <c r="S75" s="72">
        <v>3180193.8587882631</v>
      </c>
      <c r="T75" s="72">
        <v>152738854765</v>
      </c>
      <c r="U75" s="72">
        <v>159700500565</v>
      </c>
    </row>
    <row r="76" spans="1:21" s="73" customFormat="1" x14ac:dyDescent="0.45">
      <c r="A76" s="67" t="s">
        <v>169</v>
      </c>
      <c r="B76" s="67">
        <v>11182</v>
      </c>
      <c r="C76" s="67" t="s">
        <v>22</v>
      </c>
      <c r="D76" s="27">
        <f t="shared" si="14"/>
        <v>0.40790379660522647</v>
      </c>
      <c r="E76" s="27">
        <f t="shared" si="15"/>
        <v>7.8259149384401344E-2</v>
      </c>
      <c r="F76" s="27">
        <f t="shared" si="16"/>
        <v>0.3147286724780135</v>
      </c>
      <c r="G76" s="71">
        <f t="shared" si="20"/>
        <v>4138202.4327159999</v>
      </c>
      <c r="H76" s="71">
        <f t="shared" si="21"/>
        <v>4221673.0141589995</v>
      </c>
      <c r="I76" s="27">
        <f t="shared" si="17"/>
        <v>5.1645900466286872E-2</v>
      </c>
      <c r="J76" s="27">
        <f t="shared" si="18"/>
        <v>1.1982703190993819E-2</v>
      </c>
      <c r="K76" s="27">
        <f t="shared" si="19"/>
        <v>1.4014493532870721E-2</v>
      </c>
      <c r="L76" s="68">
        <v>4178177.0026430003</v>
      </c>
      <c r="M76" s="72">
        <v>431460.61699699995</v>
      </c>
      <c r="N76" s="72">
        <v>400806</v>
      </c>
      <c r="O76" s="72">
        <v>1611890</v>
      </c>
      <c r="P76" s="72">
        <v>50053</v>
      </c>
      <c r="Q76" s="72">
        <v>58540</v>
      </c>
      <c r="R76" s="72">
        <v>4177104.2144830688</v>
      </c>
      <c r="S76" s="72">
        <v>5121522.5715178661</v>
      </c>
      <c r="T76" s="72">
        <v>4138202432716</v>
      </c>
      <c r="U76" s="72">
        <v>4221673014159</v>
      </c>
    </row>
    <row r="77" spans="1:21" s="73" customFormat="1" x14ac:dyDescent="0.45">
      <c r="A77" s="67" t="s">
        <v>172</v>
      </c>
      <c r="B77" s="67">
        <v>11186</v>
      </c>
      <c r="C77" s="67" t="s">
        <v>22</v>
      </c>
      <c r="D77" s="27">
        <f t="shared" si="14"/>
        <v>0.43092233988689999</v>
      </c>
      <c r="E77" s="27">
        <f t="shared" si="15"/>
        <v>3.157314321464765E-3</v>
      </c>
      <c r="F77" s="27">
        <f t="shared" si="16"/>
        <v>4.0775429878553697E-2</v>
      </c>
      <c r="G77" s="71">
        <f t="shared" si="20"/>
        <v>911944.014845</v>
      </c>
      <c r="H77" s="71">
        <f t="shared" si="21"/>
        <v>938212.87243300001</v>
      </c>
      <c r="I77" s="27">
        <f t="shared" si="17"/>
        <v>0</v>
      </c>
      <c r="J77" s="27">
        <f t="shared" si="18"/>
        <v>0</v>
      </c>
      <c r="K77" s="27">
        <f t="shared" si="19"/>
        <v>0</v>
      </c>
      <c r="L77" s="68">
        <v>811805.79970199999</v>
      </c>
      <c r="M77" s="72">
        <v>0</v>
      </c>
      <c r="N77" s="72">
        <v>2974</v>
      </c>
      <c r="O77" s="72">
        <v>38408</v>
      </c>
      <c r="P77" s="72">
        <v>0</v>
      </c>
      <c r="Q77" s="72">
        <v>0</v>
      </c>
      <c r="R77" s="72">
        <v>873363.05234196549</v>
      </c>
      <c r="S77" s="72">
        <v>941939.79350788216</v>
      </c>
      <c r="T77" s="72">
        <v>911944014845</v>
      </c>
      <c r="U77" s="72">
        <v>938212872433</v>
      </c>
    </row>
    <row r="78" spans="1:21" s="73" customFormat="1" x14ac:dyDescent="0.45">
      <c r="A78" s="67" t="s">
        <v>174</v>
      </c>
      <c r="B78" s="67">
        <v>11188</v>
      </c>
      <c r="C78" s="67" t="s">
        <v>32</v>
      </c>
      <c r="D78" s="27">
        <f t="shared" si="14"/>
        <v>0.45732058411475668</v>
      </c>
      <c r="E78" s="27">
        <f t="shared" si="15"/>
        <v>0.11631822856766584</v>
      </c>
      <c r="F78" s="27">
        <f t="shared" si="16"/>
        <v>0.43112955212254261</v>
      </c>
      <c r="G78" s="71">
        <f t="shared" si="20"/>
        <v>1193119.518279</v>
      </c>
      <c r="H78" s="71">
        <f t="shared" si="21"/>
        <v>1203366.3784769999</v>
      </c>
      <c r="I78" s="27">
        <f t="shared" si="17"/>
        <v>9.2853946913290693E-3</v>
      </c>
      <c r="J78" s="27">
        <f t="shared" si="18"/>
        <v>3.8550543483884979E-3</v>
      </c>
      <c r="K78" s="27">
        <f t="shared" si="19"/>
        <v>2.7602615163359507E-2</v>
      </c>
      <c r="L78" s="68">
        <v>2087689.25141</v>
      </c>
      <c r="M78" s="72">
        <v>36615.97408</v>
      </c>
      <c r="N78" s="72">
        <v>265499</v>
      </c>
      <c r="O78" s="72">
        <v>984063</v>
      </c>
      <c r="P78" s="72">
        <v>7601</v>
      </c>
      <c r="Q78" s="72">
        <v>54424</v>
      </c>
      <c r="R78" s="72">
        <v>1971697.23513169</v>
      </c>
      <c r="S78" s="72">
        <v>2282522.7246781117</v>
      </c>
      <c r="T78" s="72">
        <v>1193119518279</v>
      </c>
      <c r="U78" s="72">
        <v>1203366378477</v>
      </c>
    </row>
    <row r="79" spans="1:21" s="73" customFormat="1" x14ac:dyDescent="0.45">
      <c r="A79" s="67" t="s">
        <v>182</v>
      </c>
      <c r="B79" s="67">
        <v>11198</v>
      </c>
      <c r="C79" s="67" t="s">
        <v>19</v>
      </c>
      <c r="D79" s="27">
        <f t="shared" si="14"/>
        <v>0.465981078689025</v>
      </c>
      <c r="E79" s="27">
        <f t="shared" si="15"/>
        <v>1.8439449598370521E-5</v>
      </c>
      <c r="F79" s="27">
        <f t="shared" si="16"/>
        <v>5.5318348795111569E-5</v>
      </c>
      <c r="G79" s="71">
        <f t="shared" si="20"/>
        <v>21580.377966</v>
      </c>
      <c r="H79" s="71">
        <f t="shared" si="21"/>
        <v>22037.612482</v>
      </c>
      <c r="I79" s="27">
        <f t="shared" si="17"/>
        <v>0</v>
      </c>
      <c r="J79" s="27">
        <f t="shared" si="18"/>
        <v>0</v>
      </c>
      <c r="K79" s="27">
        <f t="shared" si="19"/>
        <v>0</v>
      </c>
      <c r="L79" s="68">
        <v>50541.755728999997</v>
      </c>
      <c r="M79" s="72">
        <v>0</v>
      </c>
      <c r="N79" s="72">
        <v>1</v>
      </c>
      <c r="O79" s="72">
        <v>3</v>
      </c>
      <c r="P79" s="72">
        <v>0</v>
      </c>
      <c r="Q79" s="72">
        <v>0</v>
      </c>
      <c r="R79" s="72">
        <v>61582.92980672414</v>
      </c>
      <c r="S79" s="72">
        <v>54231.553640753416</v>
      </c>
      <c r="T79" s="72">
        <v>21580377966</v>
      </c>
      <c r="U79" s="72">
        <v>22037612482</v>
      </c>
    </row>
    <row r="80" spans="1:21" s="73" customFormat="1" x14ac:dyDescent="0.45">
      <c r="A80" s="67" t="s">
        <v>185</v>
      </c>
      <c r="B80" s="67">
        <v>11220</v>
      </c>
      <c r="C80" s="67" t="s">
        <v>22</v>
      </c>
      <c r="D80" s="27">
        <f t="shared" si="14"/>
        <v>0.74630750554151426</v>
      </c>
      <c r="E80" s="27">
        <f t="shared" si="15"/>
        <v>0.11344500554368829</v>
      </c>
      <c r="F80" s="27">
        <f t="shared" si="16"/>
        <v>0.319569307722322</v>
      </c>
      <c r="G80" s="71">
        <f t="shared" si="20"/>
        <v>554542.09903399996</v>
      </c>
      <c r="H80" s="71">
        <f t="shared" si="21"/>
        <v>608835.52268199995</v>
      </c>
      <c r="I80" s="27">
        <f t="shared" si="17"/>
        <v>3.9445717142310995E-2</v>
      </c>
      <c r="J80" s="27">
        <f t="shared" si="18"/>
        <v>3.4146124157249316E-6</v>
      </c>
      <c r="K80" s="27">
        <f t="shared" si="19"/>
        <v>1.3680644643601938E-2</v>
      </c>
      <c r="L80" s="68">
        <v>1113043.794854</v>
      </c>
      <c r="M80" s="72">
        <v>46208.134147999997</v>
      </c>
      <c r="N80" s="72">
        <v>84596</v>
      </c>
      <c r="O80" s="72">
        <v>238303</v>
      </c>
      <c r="P80" s="72">
        <v>2</v>
      </c>
      <c r="Q80" s="72">
        <v>8013</v>
      </c>
      <c r="R80" s="72">
        <v>585718.0132039655</v>
      </c>
      <c r="S80" s="72">
        <v>745700.52330264659</v>
      </c>
      <c r="T80" s="72">
        <v>554542099034</v>
      </c>
      <c r="U80" s="72">
        <v>608835522682</v>
      </c>
    </row>
    <row r="81" spans="1:21" s="73" customFormat="1" x14ac:dyDescent="0.45">
      <c r="A81" s="67" t="s">
        <v>187</v>
      </c>
      <c r="B81" s="67">
        <v>11222</v>
      </c>
      <c r="C81" s="67" t="s">
        <v>32</v>
      </c>
      <c r="D81" s="27">
        <f t="shared" si="14"/>
        <v>0.64035903354171086</v>
      </c>
      <c r="E81" s="27">
        <f t="shared" si="15"/>
        <v>2.1069958850843298E-2</v>
      </c>
      <c r="F81" s="27">
        <f t="shared" si="16"/>
        <v>1.9847427194607276E-2</v>
      </c>
      <c r="G81" s="71">
        <f t="shared" si="20"/>
        <v>231036.52598999999</v>
      </c>
      <c r="H81" s="71">
        <f t="shared" si="21"/>
        <v>250450.58071000001</v>
      </c>
      <c r="I81" s="27">
        <f t="shared" si="17"/>
        <v>9.4913499167167972E-2</v>
      </c>
      <c r="J81" s="27">
        <f t="shared" si="18"/>
        <v>1.9618630723159576E-4</v>
      </c>
      <c r="K81" s="27">
        <f t="shared" si="19"/>
        <v>2.0345246675869191E-4</v>
      </c>
      <c r="L81" s="68">
        <v>513321.55668100005</v>
      </c>
      <c r="M81" s="72">
        <v>78374.414004999999</v>
      </c>
      <c r="N81" s="72">
        <v>8445</v>
      </c>
      <c r="O81" s="72">
        <v>7955</v>
      </c>
      <c r="P81" s="72">
        <v>81</v>
      </c>
      <c r="Q81" s="72">
        <v>84</v>
      </c>
      <c r="R81" s="72">
        <v>412872.85103124141</v>
      </c>
      <c r="S81" s="72">
        <v>400807.61712840269</v>
      </c>
      <c r="T81" s="72">
        <v>231036525990</v>
      </c>
      <c r="U81" s="72">
        <v>250450580710</v>
      </c>
    </row>
    <row r="82" spans="1:21" s="73" customFormat="1" x14ac:dyDescent="0.45">
      <c r="A82" s="67" t="s">
        <v>188</v>
      </c>
      <c r="B82" s="67">
        <v>11217</v>
      </c>
      <c r="C82" s="67" t="s">
        <v>19</v>
      </c>
      <c r="D82" s="27">
        <f t="shared" si="14"/>
        <v>6.0645959527064676E-2</v>
      </c>
      <c r="E82" s="27">
        <f t="shared" si="15"/>
        <v>2.0443746948083912</v>
      </c>
      <c r="F82" s="27">
        <f t="shared" si="16"/>
        <v>1.9186773027029786</v>
      </c>
      <c r="G82" s="71">
        <f t="shared" si="20"/>
        <v>3032886.5458129998</v>
      </c>
      <c r="H82" s="71">
        <f t="shared" si="21"/>
        <v>3250088.1215499998</v>
      </c>
      <c r="I82" s="27">
        <f t="shared" si="17"/>
        <v>3.6097175274915378E-4</v>
      </c>
      <c r="J82" s="27">
        <f t="shared" si="18"/>
        <v>0.19425235985369507</v>
      </c>
      <c r="K82" s="27">
        <f t="shared" si="19"/>
        <v>0.2107045059918066</v>
      </c>
      <c r="L82" s="68">
        <v>2062115.408792</v>
      </c>
      <c r="M82" s="72">
        <v>12066.995080999999</v>
      </c>
      <c r="N82" s="72">
        <v>34756945</v>
      </c>
      <c r="O82" s="72">
        <v>32619931</v>
      </c>
      <c r="P82" s="72">
        <v>3246850</v>
      </c>
      <c r="Q82" s="72">
        <v>3521841</v>
      </c>
      <c r="R82" s="72">
        <v>16714597.45686193</v>
      </c>
      <c r="S82" s="72">
        <v>17001259.645926889</v>
      </c>
      <c r="T82" s="72">
        <v>3032886545813</v>
      </c>
      <c r="U82" s="72">
        <v>3250088121550</v>
      </c>
    </row>
    <row r="83" spans="1:21" s="73" customFormat="1" x14ac:dyDescent="0.45">
      <c r="A83" s="67" t="s">
        <v>190</v>
      </c>
      <c r="B83" s="67">
        <v>11235</v>
      </c>
      <c r="C83" s="67" t="s">
        <v>22</v>
      </c>
      <c r="D83" s="27">
        <f t="shared" si="14"/>
        <v>1.0238726473982456</v>
      </c>
      <c r="E83" s="27">
        <f t="shared" si="15"/>
        <v>7.3572826817337636E-2</v>
      </c>
      <c r="F83" s="27">
        <f t="shared" si="16"/>
        <v>0.40058485854866477</v>
      </c>
      <c r="G83" s="71">
        <f t="shared" si="20"/>
        <v>2875297.1354339998</v>
      </c>
      <c r="H83" s="71">
        <f t="shared" si="21"/>
        <v>2971201.4408029998</v>
      </c>
      <c r="I83" s="27">
        <f t="shared" si="17"/>
        <v>3.408111050892456E-2</v>
      </c>
      <c r="J83" s="27">
        <f t="shared" si="18"/>
        <v>1.1409732712159091E-3</v>
      </c>
      <c r="K83" s="27">
        <f t="shared" si="19"/>
        <v>8.9527756470758318E-3</v>
      </c>
      <c r="L83" s="68">
        <v>7668048.0600939998</v>
      </c>
      <c r="M83" s="72">
        <v>200190.14326899999</v>
      </c>
      <c r="N83" s="72">
        <v>275503</v>
      </c>
      <c r="O83" s="72">
        <v>1500042</v>
      </c>
      <c r="P83" s="72">
        <v>3351</v>
      </c>
      <c r="Q83" s="72">
        <v>26294</v>
      </c>
      <c r="R83" s="72">
        <v>2936966.259015793</v>
      </c>
      <c r="S83" s="72">
        <v>3744629.8031201507</v>
      </c>
      <c r="T83" s="72">
        <v>2875297135434</v>
      </c>
      <c r="U83" s="72">
        <v>2971201440803</v>
      </c>
    </row>
    <row r="84" spans="1:21" s="73" customFormat="1" x14ac:dyDescent="0.45">
      <c r="A84" s="67" t="s">
        <v>192</v>
      </c>
      <c r="B84" s="67">
        <v>11234</v>
      </c>
      <c r="C84" s="67" t="s">
        <v>22</v>
      </c>
      <c r="D84" s="27">
        <f t="shared" si="14"/>
        <v>8.4006435688532374E-2</v>
      </c>
      <c r="E84" s="27">
        <f t="shared" si="15"/>
        <v>0.10571918751532529</v>
      </c>
      <c r="F84" s="27">
        <f t="shared" si="16"/>
        <v>0.13351067372559788</v>
      </c>
      <c r="G84" s="71">
        <f t="shared" si="20"/>
        <v>14145197.005584</v>
      </c>
      <c r="H84" s="71">
        <f t="shared" si="21"/>
        <v>15158376.621742001</v>
      </c>
      <c r="I84" s="27">
        <f t="shared" si="17"/>
        <v>3.2990821615128731E-4</v>
      </c>
      <c r="J84" s="27">
        <f t="shared" si="18"/>
        <v>0</v>
      </c>
      <c r="K84" s="27">
        <f t="shared" si="19"/>
        <v>1.4475296489174019E-3</v>
      </c>
      <c r="L84" s="68">
        <v>2578790.1351049999</v>
      </c>
      <c r="M84" s="72">
        <v>9410.9091800000006</v>
      </c>
      <c r="N84" s="72">
        <v>1622659</v>
      </c>
      <c r="O84" s="72">
        <v>2049224</v>
      </c>
      <c r="P84" s="72">
        <v>0</v>
      </c>
      <c r="Q84" s="72">
        <v>20646</v>
      </c>
      <c r="R84" s="72">
        <v>14262920.29005486</v>
      </c>
      <c r="S84" s="72">
        <v>15348765.329517649</v>
      </c>
      <c r="T84" s="72">
        <v>14145197005584</v>
      </c>
      <c r="U84" s="72">
        <v>15158376621742</v>
      </c>
    </row>
    <row r="85" spans="1:21" s="73" customFormat="1" x14ac:dyDescent="0.45">
      <c r="A85" s="67" t="s">
        <v>194</v>
      </c>
      <c r="B85" s="67">
        <v>11223</v>
      </c>
      <c r="C85" s="67" t="s">
        <v>22</v>
      </c>
      <c r="D85" s="27">
        <f t="shared" si="14"/>
        <v>0.70015383747979176</v>
      </c>
      <c r="E85" s="27">
        <f t="shared" si="15"/>
        <v>0.18297335832566977</v>
      </c>
      <c r="F85" s="27">
        <f t="shared" si="16"/>
        <v>0.76878101732322124</v>
      </c>
      <c r="G85" s="71">
        <f t="shared" si="20"/>
        <v>2408860.4074149998</v>
      </c>
      <c r="H85" s="71">
        <f t="shared" si="21"/>
        <v>2763754.8132489999</v>
      </c>
      <c r="I85" s="27">
        <f t="shared" si="17"/>
        <v>5.0577888668486892E-2</v>
      </c>
      <c r="J85" s="27">
        <f t="shared" si="18"/>
        <v>5.5544625994597609E-3</v>
      </c>
      <c r="K85" s="27">
        <f t="shared" si="19"/>
        <v>1.649873380885844E-2</v>
      </c>
      <c r="L85" s="68">
        <v>5912691.9722329993</v>
      </c>
      <c r="M85" s="72">
        <v>300418.92857699998</v>
      </c>
      <c r="N85" s="72">
        <v>772591</v>
      </c>
      <c r="O85" s="72">
        <v>3246119</v>
      </c>
      <c r="P85" s="72">
        <v>16496</v>
      </c>
      <c r="Q85" s="72">
        <v>48999</v>
      </c>
      <c r="R85" s="72">
        <v>2969864.2676258972</v>
      </c>
      <c r="S85" s="72">
        <v>4222423.4559048992</v>
      </c>
      <c r="T85" s="72">
        <v>2408860407415</v>
      </c>
      <c r="U85" s="72">
        <v>2763754813249</v>
      </c>
    </row>
    <row r="86" spans="1:21" s="73" customFormat="1" x14ac:dyDescent="0.45">
      <c r="A86" s="67" t="s">
        <v>196</v>
      </c>
      <c r="B86" s="67">
        <v>11239</v>
      </c>
      <c r="C86" s="67" t="s">
        <v>32</v>
      </c>
      <c r="D86" s="27">
        <f t="shared" si="14"/>
        <v>0.2841884773341421</v>
      </c>
      <c r="E86" s="27">
        <f t="shared" si="15"/>
        <v>0.35901344893930032</v>
      </c>
      <c r="F86" s="27">
        <f t="shared" si="16"/>
        <v>0.30879062510082345</v>
      </c>
      <c r="G86" s="71">
        <f t="shared" si="20"/>
        <v>228835.20228900001</v>
      </c>
      <c r="H86" s="71">
        <f t="shared" si="21"/>
        <v>230529.79106600001</v>
      </c>
      <c r="I86" s="27">
        <f t="shared" si="17"/>
        <v>3.1677342950513207E-2</v>
      </c>
      <c r="J86" s="27">
        <f t="shared" si="18"/>
        <v>2.0518863259971244E-5</v>
      </c>
      <c r="K86" s="27">
        <f t="shared" si="19"/>
        <v>6.3471683684177714E-3</v>
      </c>
      <c r="L86" s="68">
        <v>238066.61403300002</v>
      </c>
      <c r="M86" s="72">
        <v>27788.682339999999</v>
      </c>
      <c r="N86" s="72">
        <v>150374</v>
      </c>
      <c r="O86" s="72">
        <v>129338</v>
      </c>
      <c r="P86" s="72">
        <v>9</v>
      </c>
      <c r="Q86" s="72">
        <v>2784</v>
      </c>
      <c r="R86" s="72">
        <v>438620.78936689661</v>
      </c>
      <c r="S86" s="72">
        <v>418853.3895994082</v>
      </c>
      <c r="T86" s="72">
        <v>228835202289</v>
      </c>
      <c r="U86" s="72">
        <v>230529791066</v>
      </c>
    </row>
    <row r="87" spans="1:21" s="73" customFormat="1" x14ac:dyDescent="0.45">
      <c r="A87" s="67" t="s">
        <v>198</v>
      </c>
      <c r="B87" s="67">
        <v>11256</v>
      </c>
      <c r="C87" s="67" t="s">
        <v>19</v>
      </c>
      <c r="D87" s="27">
        <f t="shared" si="14"/>
        <v>8.5989187379401005E-2</v>
      </c>
      <c r="E87" s="27">
        <f t="shared" si="15"/>
        <v>0.498669743191197</v>
      </c>
      <c r="F87" s="27">
        <f t="shared" si="16"/>
        <v>8.1906660620632607E-2</v>
      </c>
      <c r="G87" s="71">
        <f t="shared" si="20"/>
        <v>10301.433507</v>
      </c>
      <c r="H87" s="71">
        <f t="shared" si="21"/>
        <v>11176.571583999999</v>
      </c>
      <c r="I87" s="27">
        <f t="shared" si="17"/>
        <v>0</v>
      </c>
      <c r="J87" s="27">
        <f t="shared" si="18"/>
        <v>0.10497930063485876</v>
      </c>
      <c r="K87" s="27">
        <f t="shared" si="19"/>
        <v>0</v>
      </c>
      <c r="L87" s="68">
        <v>13011.762172999999</v>
      </c>
      <c r="M87" s="72">
        <v>0</v>
      </c>
      <c r="N87" s="72">
        <v>37729</v>
      </c>
      <c r="O87" s="72">
        <v>6197</v>
      </c>
      <c r="P87" s="72">
        <v>8998</v>
      </c>
      <c r="Q87" s="72">
        <v>0</v>
      </c>
      <c r="R87" s="72">
        <v>85712.135112206888</v>
      </c>
      <c r="S87" s="72">
        <v>75659.292578202745</v>
      </c>
      <c r="T87" s="72">
        <v>10301433507</v>
      </c>
      <c r="U87" s="72">
        <v>11176571584</v>
      </c>
    </row>
    <row r="88" spans="1:21" s="73" customFormat="1" x14ac:dyDescent="0.45">
      <c r="A88" s="67" t="s">
        <v>199</v>
      </c>
      <c r="B88" s="67">
        <v>11258</v>
      </c>
      <c r="C88" s="67" t="s">
        <v>32</v>
      </c>
      <c r="D88" s="27">
        <f t="shared" si="14"/>
        <v>0.46994344718160524</v>
      </c>
      <c r="E88" s="27">
        <f t="shared" si="15"/>
        <v>0.29215254135532825</v>
      </c>
      <c r="F88" s="27">
        <f t="shared" si="16"/>
        <v>0.14527046912645664</v>
      </c>
      <c r="G88" s="71">
        <f t="shared" si="20"/>
        <v>104976.022994</v>
      </c>
      <c r="H88" s="71">
        <f t="shared" si="21"/>
        <v>111871.48519399999</v>
      </c>
      <c r="I88" s="27">
        <f t="shared" si="17"/>
        <v>1.4312109294430699E-2</v>
      </c>
      <c r="J88" s="27">
        <f t="shared" si="18"/>
        <v>0.24825991063960004</v>
      </c>
      <c r="K88" s="27">
        <f t="shared" si="19"/>
        <v>0</v>
      </c>
      <c r="L88" s="68">
        <v>199454.39257999999</v>
      </c>
      <c r="M88" s="72">
        <v>5764.8546700000006</v>
      </c>
      <c r="N88" s="72">
        <v>61998</v>
      </c>
      <c r="O88" s="72">
        <v>30828</v>
      </c>
      <c r="P88" s="72">
        <v>49999</v>
      </c>
      <c r="Q88" s="72">
        <v>0</v>
      </c>
      <c r="R88" s="72">
        <v>201397.80068068969</v>
      </c>
      <c r="S88" s="72">
        <v>212211.05834775339</v>
      </c>
      <c r="T88" s="72">
        <v>104976022994</v>
      </c>
      <c r="U88" s="72">
        <v>111871485194</v>
      </c>
    </row>
    <row r="89" spans="1:21" s="73" customFormat="1" x14ac:dyDescent="0.45">
      <c r="A89" s="67" t="s">
        <v>201</v>
      </c>
      <c r="B89" s="67">
        <v>11268</v>
      </c>
      <c r="C89" s="67" t="s">
        <v>22</v>
      </c>
      <c r="D89" s="27">
        <f t="shared" si="14"/>
        <v>1.4501138469912032</v>
      </c>
      <c r="E89" s="27">
        <f t="shared" si="15"/>
        <v>5.6460300734315419E-2</v>
      </c>
      <c r="F89" s="27">
        <f t="shared" si="16"/>
        <v>0.17852782295358693</v>
      </c>
      <c r="G89" s="71">
        <f t="shared" si="20"/>
        <v>1458825.4378559999</v>
      </c>
      <c r="H89" s="71">
        <f t="shared" si="21"/>
        <v>1577218.0252030001</v>
      </c>
      <c r="I89" s="27">
        <f t="shared" si="17"/>
        <v>2.9041273051055187E-2</v>
      </c>
      <c r="J89" s="27">
        <f t="shared" si="18"/>
        <v>1.1232139967642657E-4</v>
      </c>
      <c r="K89" s="27">
        <f t="shared" si="19"/>
        <v>1.3301647207276713E-2</v>
      </c>
      <c r="L89" s="68">
        <v>5404483.365669</v>
      </c>
      <c r="M89" s="72">
        <v>99802.276591999995</v>
      </c>
      <c r="N89" s="72">
        <v>105212</v>
      </c>
      <c r="O89" s="72">
        <v>332681</v>
      </c>
      <c r="P89" s="72">
        <v>193</v>
      </c>
      <c r="Q89" s="72">
        <v>22856</v>
      </c>
      <c r="R89" s="72">
        <v>1718283.430904448</v>
      </c>
      <c r="S89" s="72">
        <v>1863468.643128468</v>
      </c>
      <c r="T89" s="72">
        <v>1458825437856</v>
      </c>
      <c r="U89" s="72">
        <v>1577218025203</v>
      </c>
    </row>
    <row r="90" spans="1:21" s="73" customFormat="1" x14ac:dyDescent="0.45">
      <c r="A90" s="67" t="s">
        <v>203</v>
      </c>
      <c r="B90" s="67">
        <v>11273</v>
      </c>
      <c r="C90" s="67" t="s">
        <v>22</v>
      </c>
      <c r="D90" s="27">
        <f t="shared" si="14"/>
        <v>0.48156727352371043</v>
      </c>
      <c r="E90" s="27">
        <f t="shared" si="15"/>
        <v>0.29280472112747652</v>
      </c>
      <c r="F90" s="27">
        <f t="shared" si="16"/>
        <v>0.36273104219562835</v>
      </c>
      <c r="G90" s="71">
        <f t="shared" si="20"/>
        <v>5324332.6950909998</v>
      </c>
      <c r="H90" s="71">
        <f t="shared" si="21"/>
        <v>5848438.6538859997</v>
      </c>
      <c r="I90" s="27">
        <f t="shared" si="17"/>
        <v>1.1538346072018065E-3</v>
      </c>
      <c r="J90" s="27">
        <f t="shared" si="18"/>
        <v>7.7307972377311802E-4</v>
      </c>
      <c r="K90" s="27">
        <f t="shared" si="19"/>
        <v>1.0424955044747166E-2</v>
      </c>
      <c r="L90" s="68">
        <v>5692516.9274230003</v>
      </c>
      <c r="M90" s="72">
        <v>12907.286759999999</v>
      </c>
      <c r="N90" s="72">
        <v>1730595</v>
      </c>
      <c r="O90" s="72">
        <v>2143888</v>
      </c>
      <c r="P90" s="72">
        <v>4324</v>
      </c>
      <c r="Q90" s="72">
        <v>58309</v>
      </c>
      <c r="R90" s="72">
        <v>5593213.5678014485</v>
      </c>
      <c r="S90" s="72">
        <v>5910406.7493726024</v>
      </c>
      <c r="T90" s="72">
        <v>5324332695091</v>
      </c>
      <c r="U90" s="72">
        <v>5848438653886</v>
      </c>
    </row>
    <row r="91" spans="1:21" s="73" customFormat="1" x14ac:dyDescent="0.45">
      <c r="A91" s="67" t="s">
        <v>207</v>
      </c>
      <c r="B91" s="67">
        <v>11277</v>
      </c>
      <c r="C91" s="67" t="s">
        <v>19</v>
      </c>
      <c r="D91" s="27">
        <f t="shared" si="14"/>
        <v>3.1823998880102837E-2</v>
      </c>
      <c r="E91" s="27">
        <f t="shared" si="15"/>
        <v>1.8910341901351069</v>
      </c>
      <c r="F91" s="27">
        <f t="shared" si="16"/>
        <v>0.74531183753430019</v>
      </c>
      <c r="G91" s="71">
        <f t="shared" si="20"/>
        <v>19800123.743948001</v>
      </c>
      <c r="H91" s="71">
        <f t="shared" si="21"/>
        <v>21199026.153131001</v>
      </c>
      <c r="I91" s="27">
        <f t="shared" si="17"/>
        <v>0</v>
      </c>
      <c r="J91" s="27">
        <f t="shared" si="18"/>
        <v>0.52069106177079727</v>
      </c>
      <c r="K91" s="27">
        <f t="shared" si="19"/>
        <v>0.51251304867561076</v>
      </c>
      <c r="L91" s="68">
        <v>9035465.196982</v>
      </c>
      <c r="M91" s="72">
        <v>0</v>
      </c>
      <c r="N91" s="72">
        <v>268451078</v>
      </c>
      <c r="O91" s="72">
        <v>105804415</v>
      </c>
      <c r="P91" s="72">
        <v>85434901</v>
      </c>
      <c r="Q91" s="72">
        <v>84093054</v>
      </c>
      <c r="R91" s="72">
        <v>164079830.19613951</v>
      </c>
      <c r="S91" s="72">
        <v>141959928.2765058</v>
      </c>
      <c r="T91" s="72">
        <v>19800123743948</v>
      </c>
      <c r="U91" s="72">
        <v>21199026153131</v>
      </c>
    </row>
    <row r="92" spans="1:21" s="73" customFormat="1" x14ac:dyDescent="0.45">
      <c r="A92" s="67" t="s">
        <v>209</v>
      </c>
      <c r="B92" s="67">
        <v>11280</v>
      </c>
      <c r="C92" s="67" t="s">
        <v>22</v>
      </c>
      <c r="D92" s="27">
        <f t="shared" si="14"/>
        <v>0.16216082348657831</v>
      </c>
      <c r="E92" s="27">
        <f t="shared" si="15"/>
        <v>9.5329362348397451E-2</v>
      </c>
      <c r="F92" s="27">
        <f t="shared" si="16"/>
        <v>0.30785647232306812</v>
      </c>
      <c r="G92" s="71">
        <f t="shared" si="20"/>
        <v>1295730.0638319999</v>
      </c>
      <c r="H92" s="71">
        <f t="shared" si="21"/>
        <v>1405253.187281</v>
      </c>
      <c r="I92" s="27">
        <f t="shared" si="17"/>
        <v>0</v>
      </c>
      <c r="J92" s="27">
        <f t="shared" si="18"/>
        <v>4.3754708734489319E-4</v>
      </c>
      <c r="K92" s="27">
        <f t="shared" si="19"/>
        <v>1.0713496046620564E-2</v>
      </c>
      <c r="L92" s="68">
        <v>603947.217038</v>
      </c>
      <c r="M92" s="72">
        <v>0</v>
      </c>
      <c r="N92" s="72">
        <v>177521</v>
      </c>
      <c r="O92" s="72">
        <v>573286</v>
      </c>
      <c r="P92" s="72">
        <v>717</v>
      </c>
      <c r="Q92" s="72">
        <v>17556</v>
      </c>
      <c r="R92" s="72">
        <v>1638680.77456731</v>
      </c>
      <c r="S92" s="72">
        <v>1862185.958521564</v>
      </c>
      <c r="T92" s="72">
        <v>1295730063832</v>
      </c>
      <c r="U92" s="72">
        <v>1405253187281</v>
      </c>
    </row>
    <row r="93" spans="1:21" s="73" customFormat="1" x14ac:dyDescent="0.45">
      <c r="A93" s="67" t="s">
        <v>217</v>
      </c>
      <c r="B93" s="67">
        <v>11290</v>
      </c>
      <c r="C93" s="67" t="s">
        <v>19</v>
      </c>
      <c r="D93" s="27">
        <f t="shared" si="14"/>
        <v>0.18237331491723138</v>
      </c>
      <c r="E93" s="27">
        <f t="shared" si="15"/>
        <v>1.7174369652697918E-3</v>
      </c>
      <c r="F93" s="27">
        <f t="shared" si="16"/>
        <v>0</v>
      </c>
      <c r="G93" s="71">
        <f t="shared" si="20"/>
        <v>6180.2773649999999</v>
      </c>
      <c r="H93" s="71">
        <f t="shared" si="21"/>
        <v>6697.7372050000004</v>
      </c>
      <c r="I93" s="27">
        <f t="shared" si="17"/>
        <v>1.5055856618873691E-2</v>
      </c>
      <c r="J93" s="27">
        <f t="shared" si="18"/>
        <v>0</v>
      </c>
      <c r="K93" s="27">
        <f t="shared" si="19"/>
        <v>0</v>
      </c>
      <c r="L93" s="68">
        <v>19538.818962999998</v>
      </c>
      <c r="M93" s="72">
        <v>1648.1284000000001</v>
      </c>
      <c r="N93" s="72">
        <v>92</v>
      </c>
      <c r="O93" s="72">
        <v>0</v>
      </c>
      <c r="P93" s="72">
        <v>0</v>
      </c>
      <c r="Q93" s="72">
        <v>0</v>
      </c>
      <c r="R93" s="72">
        <v>54733.797010724134</v>
      </c>
      <c r="S93" s="72">
        <v>53568.19601559452</v>
      </c>
      <c r="T93" s="72">
        <v>6180277365</v>
      </c>
      <c r="U93" s="72">
        <v>6697737205</v>
      </c>
    </row>
    <row r="94" spans="1:21" s="73" customFormat="1" x14ac:dyDescent="0.45">
      <c r="A94" s="67" t="s">
        <v>219</v>
      </c>
      <c r="B94" s="67">
        <v>11285</v>
      </c>
      <c r="C94" s="67" t="s">
        <v>22</v>
      </c>
      <c r="D94" s="27">
        <f t="shared" si="14"/>
        <v>0.24274206349832853</v>
      </c>
      <c r="E94" s="27">
        <f t="shared" si="15"/>
        <v>0.30815030253630199</v>
      </c>
      <c r="F94" s="27">
        <f t="shared" si="16"/>
        <v>0.43435404631160585</v>
      </c>
      <c r="G94" s="71">
        <f t="shared" si="20"/>
        <v>12994810.308684001</v>
      </c>
      <c r="H94" s="71">
        <f t="shared" si="21"/>
        <v>13786829.235293999</v>
      </c>
      <c r="I94" s="27">
        <f t="shared" si="17"/>
        <v>2.0545176075375989E-2</v>
      </c>
      <c r="J94" s="27">
        <f t="shared" si="18"/>
        <v>2.4366306338419474E-2</v>
      </c>
      <c r="K94" s="27">
        <f t="shared" si="19"/>
        <v>2.6368740256970485E-2</v>
      </c>
      <c r="L94" s="68">
        <v>6859298.6893450003</v>
      </c>
      <c r="M94" s="72">
        <v>552301.28589599999</v>
      </c>
      <c r="N94" s="72">
        <v>4353788</v>
      </c>
      <c r="O94" s="72">
        <v>6136893</v>
      </c>
      <c r="P94" s="72">
        <v>327511</v>
      </c>
      <c r="Q94" s="72">
        <v>354426</v>
      </c>
      <c r="R94" s="72">
        <v>13441142.676746141</v>
      </c>
      <c r="S94" s="72">
        <v>14128780.54691216</v>
      </c>
      <c r="T94" s="72">
        <v>12994810308684</v>
      </c>
      <c r="U94" s="72">
        <v>13786829235294</v>
      </c>
    </row>
    <row r="95" spans="1:21" s="73" customFormat="1" x14ac:dyDescent="0.45">
      <c r="A95" s="67" t="s">
        <v>223</v>
      </c>
      <c r="B95" s="67">
        <v>11297</v>
      </c>
      <c r="C95" s="67" t="s">
        <v>22</v>
      </c>
      <c r="D95" s="27">
        <f t="shared" ref="D95:D113" si="22">(L95/2)/S95</f>
        <v>0.89521555903619143</v>
      </c>
      <c r="E95" s="27">
        <f t="shared" ref="E95:E113" si="23">(N95)/S95</f>
        <v>0.41028232385831753</v>
      </c>
      <c r="F95" s="27">
        <f t="shared" ref="F95:F113" si="24">(O95)/S95</f>
        <v>0.62558371758774867</v>
      </c>
      <c r="G95" s="71">
        <f t="shared" si="20"/>
        <v>3858060.989784</v>
      </c>
      <c r="H95" s="71">
        <f t="shared" si="21"/>
        <v>3965278.046135</v>
      </c>
      <c r="I95" s="27">
        <f t="shared" ref="I95:I113" si="25">(M95/2)/R95</f>
        <v>5.7714861357451942E-2</v>
      </c>
      <c r="J95" s="27">
        <f t="shared" ref="J95:J113" si="26">(P95)/R95</f>
        <v>7.7733659911660086E-3</v>
      </c>
      <c r="K95" s="27">
        <f t="shared" ref="K95:K113" si="27">(Q95)/R95</f>
        <v>9.0802395626209023E-2</v>
      </c>
      <c r="L95" s="68">
        <v>8363554.3917959994</v>
      </c>
      <c r="M95" s="72">
        <v>446580.47554599994</v>
      </c>
      <c r="N95" s="72">
        <v>1916532</v>
      </c>
      <c r="O95" s="72">
        <v>2922259</v>
      </c>
      <c r="P95" s="72">
        <v>30074</v>
      </c>
      <c r="Q95" s="72">
        <v>351301</v>
      </c>
      <c r="R95" s="72">
        <v>3868851.6704574828</v>
      </c>
      <c r="S95" s="72">
        <v>4671251.6931678355</v>
      </c>
      <c r="T95" s="72">
        <v>3858060989784</v>
      </c>
      <c r="U95" s="72">
        <v>3965278046135</v>
      </c>
    </row>
    <row r="96" spans="1:21" s="73" customFormat="1" x14ac:dyDescent="0.45">
      <c r="A96" s="67" t="s">
        <v>225</v>
      </c>
      <c r="B96" s="67">
        <v>11302</v>
      </c>
      <c r="C96" s="67" t="s">
        <v>19</v>
      </c>
      <c r="D96" s="27">
        <f t="shared" si="22"/>
        <v>0.1027724513546078</v>
      </c>
      <c r="E96" s="27">
        <f t="shared" si="23"/>
        <v>1.8510375809789257</v>
      </c>
      <c r="F96" s="27">
        <f t="shared" si="24"/>
        <v>1.5659368388407235</v>
      </c>
      <c r="G96" s="71">
        <f t="shared" si="20"/>
        <v>2327257.3600619999</v>
      </c>
      <c r="H96" s="71">
        <f t="shared" si="21"/>
        <v>3119366.3229089999</v>
      </c>
      <c r="I96" s="27">
        <f t="shared" si="25"/>
        <v>6.9288396091971476E-3</v>
      </c>
      <c r="J96" s="27">
        <f t="shared" si="26"/>
        <v>0.2603771760314027</v>
      </c>
      <c r="K96" s="27">
        <f t="shared" si="27"/>
        <v>0.1370595489151174</v>
      </c>
      <c r="L96" s="68">
        <v>3103449.5934239998</v>
      </c>
      <c r="M96" s="72">
        <v>219499.54663599998</v>
      </c>
      <c r="N96" s="72">
        <v>27948160</v>
      </c>
      <c r="O96" s="72">
        <v>23643525</v>
      </c>
      <c r="P96" s="72">
        <v>4124260</v>
      </c>
      <c r="Q96" s="72">
        <v>2170963</v>
      </c>
      <c r="R96" s="72">
        <v>15839560.374917788</v>
      </c>
      <c r="S96" s="72">
        <v>15098645.369058119</v>
      </c>
      <c r="T96" s="72">
        <v>2327257360062</v>
      </c>
      <c r="U96" s="72">
        <v>3119366322909</v>
      </c>
    </row>
    <row r="97" spans="1:21" s="73" customFormat="1" x14ac:dyDescent="0.45">
      <c r="A97" s="67" t="s">
        <v>227</v>
      </c>
      <c r="B97" s="67">
        <v>11304</v>
      </c>
      <c r="C97" s="67" t="s">
        <v>32</v>
      </c>
      <c r="D97" s="27">
        <f t="shared" si="22"/>
        <v>0.1743146176275438</v>
      </c>
      <c r="E97" s="27">
        <f t="shared" si="23"/>
        <v>1.3390290617996802E-3</v>
      </c>
      <c r="F97" s="27">
        <f t="shared" si="24"/>
        <v>2.9909245759522613E-4</v>
      </c>
      <c r="G97" s="71">
        <f t="shared" si="20"/>
        <v>595853.78642100003</v>
      </c>
      <c r="H97" s="71">
        <f t="shared" si="21"/>
        <v>651749.36829400004</v>
      </c>
      <c r="I97" s="27">
        <f t="shared" si="25"/>
        <v>3.048460017474789E-4</v>
      </c>
      <c r="J97" s="27">
        <f t="shared" si="26"/>
        <v>0</v>
      </c>
      <c r="K97" s="27">
        <f t="shared" si="27"/>
        <v>0</v>
      </c>
      <c r="L97" s="68">
        <v>354349.58263299998</v>
      </c>
      <c r="M97" s="72">
        <v>617.57309999999995</v>
      </c>
      <c r="N97" s="72">
        <v>1361</v>
      </c>
      <c r="O97" s="72">
        <v>304</v>
      </c>
      <c r="P97" s="72">
        <v>0</v>
      </c>
      <c r="Q97" s="72">
        <v>0</v>
      </c>
      <c r="R97" s="72">
        <v>1012926.357012828</v>
      </c>
      <c r="S97" s="72">
        <v>1016408.11153926</v>
      </c>
      <c r="T97" s="72">
        <v>595853786421</v>
      </c>
      <c r="U97" s="72">
        <v>651749368294</v>
      </c>
    </row>
    <row r="98" spans="1:21" s="73" customFormat="1" x14ac:dyDescent="0.45">
      <c r="A98" s="67" t="s">
        <v>231</v>
      </c>
      <c r="B98" s="67">
        <v>11305</v>
      </c>
      <c r="C98" s="67" t="s">
        <v>32</v>
      </c>
      <c r="D98" s="27">
        <f t="shared" si="22"/>
        <v>1.1179066785511518</v>
      </c>
      <c r="E98" s="27">
        <f t="shared" si="23"/>
        <v>0.11553921106215032</v>
      </c>
      <c r="F98" s="27">
        <f t="shared" si="24"/>
        <v>0.42851400940546491</v>
      </c>
      <c r="G98" s="71">
        <f t="shared" si="20"/>
        <v>103961.647891</v>
      </c>
      <c r="H98" s="71">
        <f t="shared" si="21"/>
        <v>113249.95795900001</v>
      </c>
      <c r="I98" s="27">
        <f t="shared" si="25"/>
        <v>0.10933428023383461</v>
      </c>
      <c r="J98" s="27">
        <f t="shared" si="26"/>
        <v>1.9289469173050203E-3</v>
      </c>
      <c r="K98" s="27">
        <f t="shared" si="27"/>
        <v>3.5145210849327072E-3</v>
      </c>
      <c r="L98" s="68">
        <v>491518.49617399997</v>
      </c>
      <c r="M98" s="72">
        <v>43304.14142</v>
      </c>
      <c r="N98" s="72">
        <v>25400</v>
      </c>
      <c r="O98" s="72">
        <v>94204</v>
      </c>
      <c r="P98" s="72">
        <v>382</v>
      </c>
      <c r="Q98" s="72">
        <v>696</v>
      </c>
      <c r="R98" s="72">
        <v>198035.51698234479</v>
      </c>
      <c r="S98" s="72">
        <v>219838.78690617811</v>
      </c>
      <c r="T98" s="72">
        <v>103961647891</v>
      </c>
      <c r="U98" s="72">
        <v>113249957959</v>
      </c>
    </row>
    <row r="99" spans="1:21" s="73" customFormat="1" x14ac:dyDescent="0.45">
      <c r="A99" s="67" t="s">
        <v>237</v>
      </c>
      <c r="B99" s="67">
        <v>11314</v>
      </c>
      <c r="C99" s="67" t="s">
        <v>22</v>
      </c>
      <c r="D99" s="27">
        <f t="shared" si="22"/>
        <v>2.9176936342685726</v>
      </c>
      <c r="E99" s="27">
        <f t="shared" si="23"/>
        <v>1.1528198900484439E-2</v>
      </c>
      <c r="F99" s="27">
        <f t="shared" si="24"/>
        <v>0.43114794130431966</v>
      </c>
      <c r="G99" s="71">
        <f t="shared" si="20"/>
        <v>111777.62354</v>
      </c>
      <c r="H99" s="71">
        <f t="shared" si="21"/>
        <v>120556.856157</v>
      </c>
      <c r="I99" s="27">
        <f t="shared" si="25"/>
        <v>5.8045460373249154E-2</v>
      </c>
      <c r="J99" s="27">
        <f t="shared" si="26"/>
        <v>0</v>
      </c>
      <c r="K99" s="27">
        <f t="shared" si="27"/>
        <v>0</v>
      </c>
      <c r="L99" s="68">
        <v>697015.06177500007</v>
      </c>
      <c r="M99" s="72">
        <v>13088.010249999999</v>
      </c>
      <c r="N99" s="72">
        <v>1377</v>
      </c>
      <c r="O99" s="72">
        <v>51499</v>
      </c>
      <c r="P99" s="72">
        <v>0</v>
      </c>
      <c r="Q99" s="72">
        <v>0</v>
      </c>
      <c r="R99" s="72">
        <v>112739.3095501379</v>
      </c>
      <c r="S99" s="72">
        <v>119446.23890399181</v>
      </c>
      <c r="T99" s="72">
        <v>111777623540</v>
      </c>
      <c r="U99" s="72">
        <v>120556856157</v>
      </c>
    </row>
    <row r="100" spans="1:21" s="73" customFormat="1" x14ac:dyDescent="0.45">
      <c r="A100" s="67" t="s">
        <v>243</v>
      </c>
      <c r="B100" s="67">
        <v>11310</v>
      </c>
      <c r="C100" s="67" t="s">
        <v>19</v>
      </c>
      <c r="D100" s="27">
        <f t="shared" si="22"/>
        <v>5.7387811222450125E-2</v>
      </c>
      <c r="E100" s="27">
        <f t="shared" si="23"/>
        <v>1.2658216584578903</v>
      </c>
      <c r="F100" s="27">
        <f t="shared" si="24"/>
        <v>0.84684118605982184</v>
      </c>
      <c r="G100" s="71">
        <f t="shared" si="20"/>
        <v>39992138.406799003</v>
      </c>
      <c r="H100" s="71">
        <f t="shared" si="21"/>
        <v>42256617.028825</v>
      </c>
      <c r="I100" s="27">
        <f t="shared" si="25"/>
        <v>1.716252720792203E-3</v>
      </c>
      <c r="J100" s="27">
        <f t="shared" si="26"/>
        <v>0.12996028667724202</v>
      </c>
      <c r="K100" s="27">
        <f t="shared" si="27"/>
        <v>0.10533678533498515</v>
      </c>
      <c r="L100" s="68">
        <v>31553055.214208998</v>
      </c>
      <c r="M100" s="72">
        <v>1097065.1183770001</v>
      </c>
      <c r="N100" s="72">
        <v>347988012</v>
      </c>
      <c r="O100" s="72">
        <v>232805766</v>
      </c>
      <c r="P100" s="72">
        <v>41536685</v>
      </c>
      <c r="Q100" s="72">
        <v>33666753</v>
      </c>
      <c r="R100" s="72">
        <v>319610598.45271713</v>
      </c>
      <c r="S100" s="72">
        <v>274910774.1006285</v>
      </c>
      <c r="T100" s="72">
        <v>39992138406799</v>
      </c>
      <c r="U100" s="72">
        <v>42256617028825</v>
      </c>
    </row>
    <row r="101" spans="1:21" s="73" customFormat="1" x14ac:dyDescent="0.45">
      <c r="A101" s="67" t="s">
        <v>241</v>
      </c>
      <c r="B101" s="67">
        <v>11309</v>
      </c>
      <c r="C101" s="67" t="s">
        <v>22</v>
      </c>
      <c r="D101" s="27">
        <f t="shared" si="22"/>
        <v>0.878461081194022</v>
      </c>
      <c r="E101" s="27">
        <f t="shared" si="23"/>
        <v>0.41785168486951368</v>
      </c>
      <c r="F101" s="27">
        <f t="shared" si="24"/>
        <v>0.66510472659772435</v>
      </c>
      <c r="G101" s="71">
        <f t="shared" si="20"/>
        <v>1843040.3665189999</v>
      </c>
      <c r="H101" s="71">
        <f t="shared" si="21"/>
        <v>1979412.428235</v>
      </c>
      <c r="I101" s="27">
        <f t="shared" si="25"/>
        <v>3.4617049731270208E-2</v>
      </c>
      <c r="J101" s="27">
        <f t="shared" si="26"/>
        <v>3.4199866940749987E-2</v>
      </c>
      <c r="K101" s="27">
        <f t="shared" si="27"/>
        <v>1.4531990201956953E-2</v>
      </c>
      <c r="L101" s="68">
        <v>4283412.3595089996</v>
      </c>
      <c r="M101" s="72">
        <v>137729.832841</v>
      </c>
      <c r="N101" s="72">
        <v>1018731</v>
      </c>
      <c r="O101" s="72">
        <v>1621539</v>
      </c>
      <c r="P101" s="72">
        <v>68035</v>
      </c>
      <c r="Q101" s="72">
        <v>28909</v>
      </c>
      <c r="R101" s="72">
        <v>1989335.2251302071</v>
      </c>
      <c r="S101" s="72">
        <v>2438020.5630094046</v>
      </c>
      <c r="T101" s="72">
        <v>1843040366519</v>
      </c>
      <c r="U101" s="72">
        <v>1979412428235</v>
      </c>
    </row>
    <row r="102" spans="1:21" s="73" customFormat="1" x14ac:dyDescent="0.45">
      <c r="A102" s="67" t="s">
        <v>251</v>
      </c>
      <c r="B102" s="67">
        <v>11334</v>
      </c>
      <c r="C102" s="67" t="s">
        <v>22</v>
      </c>
      <c r="D102" s="27">
        <f t="shared" si="22"/>
        <v>1.0893626403779784</v>
      </c>
      <c r="E102" s="27">
        <f t="shared" si="23"/>
        <v>0.22605290843805609</v>
      </c>
      <c r="F102" s="27">
        <f t="shared" si="24"/>
        <v>0.35414171034363179</v>
      </c>
      <c r="G102" s="71">
        <f t="shared" si="20"/>
        <v>1236481.9266949999</v>
      </c>
      <c r="H102" s="71">
        <f t="shared" si="21"/>
        <v>1354831.1806719999</v>
      </c>
      <c r="I102" s="27">
        <f t="shared" si="25"/>
        <v>2.0638468872808624E-2</v>
      </c>
      <c r="J102" s="27">
        <f t="shared" si="26"/>
        <v>1.5534933855639472E-2</v>
      </c>
      <c r="K102" s="27">
        <f t="shared" si="27"/>
        <v>6.6870218239773547E-3</v>
      </c>
      <c r="L102" s="68">
        <v>3211817.0754849999</v>
      </c>
      <c r="M102" s="72">
        <v>58375.164690000005</v>
      </c>
      <c r="N102" s="72">
        <v>333241</v>
      </c>
      <c r="O102" s="72">
        <v>522066</v>
      </c>
      <c r="P102" s="72">
        <v>21970</v>
      </c>
      <c r="Q102" s="72">
        <v>9457</v>
      </c>
      <c r="R102" s="72">
        <v>1414231.962888241</v>
      </c>
      <c r="S102" s="72">
        <v>1474172.583323855</v>
      </c>
      <c r="T102" s="72">
        <v>1236481926695</v>
      </c>
      <c r="U102" s="72">
        <v>1354831180672</v>
      </c>
    </row>
    <row r="103" spans="1:21" s="73" customFormat="1" x14ac:dyDescent="0.45">
      <c r="A103" s="67" t="s">
        <v>253</v>
      </c>
      <c r="B103" s="67">
        <v>11338</v>
      </c>
      <c r="C103" s="67" t="s">
        <v>19</v>
      </c>
      <c r="D103" s="27">
        <f t="shared" si="22"/>
        <v>4.5248250534764146E-2</v>
      </c>
      <c r="E103" s="27">
        <f t="shared" si="23"/>
        <v>0.64898108421213307</v>
      </c>
      <c r="F103" s="27">
        <f t="shared" si="24"/>
        <v>0.47255699568813975</v>
      </c>
      <c r="G103" s="71">
        <f t="shared" si="20"/>
        <v>7828093.1968149999</v>
      </c>
      <c r="H103" s="71">
        <f t="shared" si="21"/>
        <v>8034081.1205310002</v>
      </c>
      <c r="I103" s="27">
        <f t="shared" si="25"/>
        <v>6.2376137016594852E-3</v>
      </c>
      <c r="J103" s="27">
        <f t="shared" si="26"/>
        <v>8.639086891133553E-2</v>
      </c>
      <c r="K103" s="27">
        <f t="shared" si="27"/>
        <v>4.3547155628881756E-2</v>
      </c>
      <c r="L103" s="68">
        <v>3803033.7343520001</v>
      </c>
      <c r="M103" s="72">
        <v>561546.51835300005</v>
      </c>
      <c r="N103" s="72">
        <v>27272844</v>
      </c>
      <c r="O103" s="72">
        <v>19858781</v>
      </c>
      <c r="P103" s="72">
        <v>3888706</v>
      </c>
      <c r="Q103" s="72">
        <v>1960185</v>
      </c>
      <c r="R103" s="72">
        <v>45012928.437970072</v>
      </c>
      <c r="S103" s="72">
        <v>42024096.947462492</v>
      </c>
      <c r="T103" s="72">
        <v>7828093196815</v>
      </c>
      <c r="U103" s="72">
        <v>8034081120531</v>
      </c>
    </row>
    <row r="104" spans="1:21" s="73" customFormat="1" x14ac:dyDescent="0.45">
      <c r="A104" s="67" t="s">
        <v>255</v>
      </c>
      <c r="B104" s="67">
        <v>11343</v>
      </c>
      <c r="C104" s="67" t="s">
        <v>19</v>
      </c>
      <c r="D104" s="27">
        <f t="shared" si="22"/>
        <v>0.12254563628963969</v>
      </c>
      <c r="E104" s="27">
        <f t="shared" si="23"/>
        <v>2.3646091128860474</v>
      </c>
      <c r="F104" s="27">
        <f t="shared" si="24"/>
        <v>0.98863383907505875</v>
      </c>
      <c r="G104" s="71">
        <f t="shared" si="20"/>
        <v>14398105.458240001</v>
      </c>
      <c r="H104" s="71">
        <f t="shared" si="21"/>
        <v>15388002.727357</v>
      </c>
      <c r="I104" s="27">
        <f t="shared" si="25"/>
        <v>1.4102569437539913E-3</v>
      </c>
      <c r="J104" s="27">
        <f t="shared" si="26"/>
        <v>0.18589124784764316</v>
      </c>
      <c r="K104" s="27">
        <f t="shared" si="27"/>
        <v>0.10137917951168722</v>
      </c>
      <c r="L104" s="68">
        <v>11734625.98006</v>
      </c>
      <c r="M104" s="72">
        <v>250536.63587699999</v>
      </c>
      <c r="N104" s="72">
        <v>113214164</v>
      </c>
      <c r="O104" s="72">
        <v>47334400</v>
      </c>
      <c r="P104" s="72">
        <v>16512086</v>
      </c>
      <c r="Q104" s="72">
        <v>9005167</v>
      </c>
      <c r="R104" s="72">
        <v>88826591.844352663</v>
      </c>
      <c r="S104" s="72">
        <v>47878595.825007252</v>
      </c>
      <c r="T104" s="72">
        <v>14398105458240</v>
      </c>
      <c r="U104" s="72">
        <v>15388002727357</v>
      </c>
    </row>
    <row r="105" spans="1:21" s="73" customFormat="1" x14ac:dyDescent="0.45">
      <c r="A105" s="67" t="s">
        <v>273</v>
      </c>
      <c r="B105" s="67">
        <v>11379</v>
      </c>
      <c r="C105" s="67" t="s">
        <v>19</v>
      </c>
      <c r="D105" s="27">
        <f t="shared" si="22"/>
        <v>2.0238264355172198E-3</v>
      </c>
      <c r="E105" s="27">
        <f t="shared" si="23"/>
        <v>0</v>
      </c>
      <c r="F105" s="27">
        <f t="shared" si="24"/>
        <v>0.12797016080121368</v>
      </c>
      <c r="G105" s="71">
        <f t="shared" si="20"/>
        <v>4257104.5063410001</v>
      </c>
      <c r="H105" s="71">
        <f t="shared" si="21"/>
        <v>4488281.2554799998</v>
      </c>
      <c r="I105" s="27">
        <f t="shared" si="25"/>
        <v>0</v>
      </c>
      <c r="J105" s="27">
        <f t="shared" si="26"/>
        <v>0</v>
      </c>
      <c r="K105" s="27">
        <f t="shared" si="27"/>
        <v>5.0648854972127873E-3</v>
      </c>
      <c r="L105" s="68">
        <v>84268.250300999993</v>
      </c>
      <c r="M105" s="72">
        <v>0</v>
      </c>
      <c r="N105" s="72">
        <v>0</v>
      </c>
      <c r="O105" s="72">
        <v>2664216</v>
      </c>
      <c r="P105" s="72">
        <v>0</v>
      </c>
      <c r="Q105" s="72">
        <v>103331</v>
      </c>
      <c r="R105" s="72">
        <v>20401448.375656899</v>
      </c>
      <c r="S105" s="72">
        <v>20819040.808572091</v>
      </c>
      <c r="T105" s="72">
        <v>4257104506341</v>
      </c>
      <c r="U105" s="72">
        <v>4488281255480</v>
      </c>
    </row>
    <row r="106" spans="1:21" s="73" customFormat="1" x14ac:dyDescent="0.45">
      <c r="A106" s="67" t="s">
        <v>275</v>
      </c>
      <c r="B106" s="67">
        <v>11385</v>
      </c>
      <c r="C106" s="67" t="s">
        <v>19</v>
      </c>
      <c r="D106" s="27">
        <f t="shared" si="22"/>
        <v>6.4081596757468162E-2</v>
      </c>
      <c r="E106" s="27">
        <f t="shared" si="23"/>
        <v>1.0216415903008411</v>
      </c>
      <c r="F106" s="27">
        <f t="shared" si="24"/>
        <v>1.1957811278836346</v>
      </c>
      <c r="G106" s="71">
        <f t="shared" si="20"/>
        <v>15598421.995774001</v>
      </c>
      <c r="H106" s="71">
        <f t="shared" si="21"/>
        <v>15923041.361976</v>
      </c>
      <c r="I106" s="27">
        <f t="shared" si="25"/>
        <v>3.7717064578323763E-3</v>
      </c>
      <c r="J106" s="27">
        <f t="shared" si="26"/>
        <v>8.4905759291463035E-3</v>
      </c>
      <c r="K106" s="27">
        <f t="shared" si="27"/>
        <v>0.11918447522973066</v>
      </c>
      <c r="L106" s="68">
        <v>12360008.332649</v>
      </c>
      <c r="M106" s="72">
        <v>651798.17649800004</v>
      </c>
      <c r="N106" s="72">
        <v>98526716</v>
      </c>
      <c r="O106" s="72">
        <v>115320665</v>
      </c>
      <c r="P106" s="72">
        <v>733639</v>
      </c>
      <c r="Q106" s="72">
        <v>10298286</v>
      </c>
      <c r="R106" s="72">
        <v>86406270.448813319</v>
      </c>
      <c r="S106" s="72">
        <v>96439609.482800126</v>
      </c>
      <c r="T106" s="72">
        <v>15598421995774</v>
      </c>
      <c r="U106" s="72">
        <v>15923041361976</v>
      </c>
    </row>
    <row r="107" spans="1:21" s="73" customFormat="1" x14ac:dyDescent="0.45">
      <c r="A107" s="67" t="s">
        <v>277</v>
      </c>
      <c r="B107" s="67">
        <v>11384</v>
      </c>
      <c r="C107" s="67" t="s">
        <v>22</v>
      </c>
      <c r="D107" s="27">
        <f t="shared" si="22"/>
        <v>1.7602689946949224</v>
      </c>
      <c r="E107" s="27">
        <f t="shared" si="23"/>
        <v>9.1690528673173177E-2</v>
      </c>
      <c r="F107" s="27">
        <f t="shared" si="24"/>
        <v>0.36146961782832981</v>
      </c>
      <c r="G107" s="71">
        <f t="shared" si="20"/>
        <v>633933.97409999999</v>
      </c>
      <c r="H107" s="71">
        <f t="shared" si="21"/>
        <v>635264.58048999996</v>
      </c>
      <c r="I107" s="27">
        <f t="shared" si="25"/>
        <v>0.19057976081361214</v>
      </c>
      <c r="J107" s="27">
        <f t="shared" si="26"/>
        <v>2.0586330920946749E-2</v>
      </c>
      <c r="K107" s="27">
        <f t="shared" si="27"/>
        <v>3.3379916098717329E-2</v>
      </c>
      <c r="L107" s="68">
        <v>2801132.5945499996</v>
      </c>
      <c r="M107" s="72">
        <v>263489.45681999996</v>
      </c>
      <c r="N107" s="72">
        <v>72954</v>
      </c>
      <c r="O107" s="72">
        <v>287605</v>
      </c>
      <c r="P107" s="72">
        <v>14231</v>
      </c>
      <c r="Q107" s="72">
        <v>23075</v>
      </c>
      <c r="R107" s="72">
        <v>691283.94246882759</v>
      </c>
      <c r="S107" s="72">
        <v>795654.69908065745</v>
      </c>
      <c r="T107" s="72">
        <v>633933974100</v>
      </c>
      <c r="U107" s="72">
        <v>635264580490</v>
      </c>
    </row>
    <row r="108" spans="1:21" s="73" customFormat="1" x14ac:dyDescent="0.45">
      <c r="A108" s="67" t="s">
        <v>283</v>
      </c>
      <c r="B108" s="67">
        <v>11383</v>
      </c>
      <c r="C108" s="67" t="s">
        <v>19</v>
      </c>
      <c r="D108" s="27">
        <f t="shared" si="22"/>
        <v>7.7859653781053764E-2</v>
      </c>
      <c r="E108" s="27">
        <f t="shared" si="23"/>
        <v>3.7368063574732598E-3</v>
      </c>
      <c r="F108" s="27">
        <f t="shared" si="24"/>
        <v>0.30079367566015158</v>
      </c>
      <c r="G108" s="71">
        <f t="shared" si="20"/>
        <v>8141541.814859</v>
      </c>
      <c r="H108" s="71">
        <f t="shared" si="21"/>
        <v>8472259.433836</v>
      </c>
      <c r="I108" s="27">
        <f t="shared" si="25"/>
        <v>8.4213537456395184E-3</v>
      </c>
      <c r="J108" s="27">
        <f t="shared" si="26"/>
        <v>3.8100134762087446E-5</v>
      </c>
      <c r="K108" s="27">
        <f t="shared" si="27"/>
        <v>3.8241002088195239E-2</v>
      </c>
      <c r="L108" s="68">
        <v>4796378.2081579994</v>
      </c>
      <c r="M108" s="72">
        <v>457094.43430399999</v>
      </c>
      <c r="N108" s="72">
        <v>115099</v>
      </c>
      <c r="O108" s="72">
        <v>9264877</v>
      </c>
      <c r="P108" s="72">
        <v>1034</v>
      </c>
      <c r="Q108" s="72">
        <v>1037823</v>
      </c>
      <c r="R108" s="72">
        <v>27139011.61916386</v>
      </c>
      <c r="S108" s="72">
        <v>30801435.501150031</v>
      </c>
      <c r="T108" s="72">
        <v>8141541814859</v>
      </c>
      <c r="U108" s="72">
        <v>8472259433836</v>
      </c>
    </row>
    <row r="109" spans="1:21" s="73" customFormat="1" x14ac:dyDescent="0.45">
      <c r="A109" s="67" t="s">
        <v>285</v>
      </c>
      <c r="B109" s="67">
        <v>11380</v>
      </c>
      <c r="C109" s="67" t="s">
        <v>19</v>
      </c>
      <c r="D109" s="27">
        <f t="shared" si="22"/>
        <v>0.16187903902757025</v>
      </c>
      <c r="E109" s="27">
        <f t="shared" si="23"/>
        <v>0.11041999502275224</v>
      </c>
      <c r="F109" s="27">
        <f t="shared" si="24"/>
        <v>0.21639272201817059</v>
      </c>
      <c r="G109" s="71">
        <f t="shared" si="20"/>
        <v>38624.071814000003</v>
      </c>
      <c r="H109" s="71">
        <f t="shared" si="21"/>
        <v>40723.891872</v>
      </c>
      <c r="I109" s="27">
        <f t="shared" si="25"/>
        <v>9.2903883947962143E-4</v>
      </c>
      <c r="J109" s="27">
        <f t="shared" si="26"/>
        <v>7.1030536366477126E-3</v>
      </c>
      <c r="K109" s="27">
        <f t="shared" si="27"/>
        <v>0</v>
      </c>
      <c r="L109" s="68">
        <v>94784.711655999999</v>
      </c>
      <c r="M109" s="72">
        <v>523.17714999999998</v>
      </c>
      <c r="N109" s="72">
        <v>32327</v>
      </c>
      <c r="O109" s="72">
        <v>63352</v>
      </c>
      <c r="P109" s="72">
        <v>2000</v>
      </c>
      <c r="Q109" s="72">
        <v>0</v>
      </c>
      <c r="R109" s="72">
        <v>281569.04090955172</v>
      </c>
      <c r="S109" s="72">
        <v>292764.00522694248</v>
      </c>
      <c r="T109" s="72">
        <v>38624071814</v>
      </c>
      <c r="U109" s="72">
        <v>40723891872</v>
      </c>
    </row>
    <row r="110" spans="1:21" s="73" customFormat="1" x14ac:dyDescent="0.45">
      <c r="A110" s="67" t="s">
        <v>287</v>
      </c>
      <c r="B110" s="67">
        <v>11391</v>
      </c>
      <c r="C110" s="67" t="s">
        <v>19</v>
      </c>
      <c r="D110" s="27">
        <f t="shared" si="22"/>
        <v>0.11168637824309817</v>
      </c>
      <c r="E110" s="27">
        <f t="shared" si="23"/>
        <v>0.52568934733407258</v>
      </c>
      <c r="F110" s="27">
        <f t="shared" si="24"/>
        <v>0.90827089194065269</v>
      </c>
      <c r="G110" s="71">
        <f t="shared" si="20"/>
        <v>24068.721346999999</v>
      </c>
      <c r="H110" s="71">
        <f t="shared" si="21"/>
        <v>24536.044590000001</v>
      </c>
      <c r="I110" s="27">
        <f t="shared" si="25"/>
        <v>0</v>
      </c>
      <c r="J110" s="27">
        <f t="shared" si="26"/>
        <v>6.4818388534412394E-2</v>
      </c>
      <c r="K110" s="27">
        <f t="shared" si="27"/>
        <v>7.3017996841720348E-2</v>
      </c>
      <c r="L110" s="68">
        <v>100905.599229</v>
      </c>
      <c r="M110" s="72">
        <v>0</v>
      </c>
      <c r="N110" s="72">
        <v>237473</v>
      </c>
      <c r="O110" s="72">
        <v>410299</v>
      </c>
      <c r="P110" s="72">
        <v>24063</v>
      </c>
      <c r="Q110" s="72">
        <v>27107</v>
      </c>
      <c r="R110" s="72">
        <v>371237.24523365521</v>
      </c>
      <c r="S110" s="72">
        <v>451736.37473214249</v>
      </c>
      <c r="T110" s="72">
        <v>24068721347</v>
      </c>
      <c r="U110" s="72">
        <v>24536044590</v>
      </c>
    </row>
    <row r="111" spans="1:21" s="73" customFormat="1" x14ac:dyDescent="0.45">
      <c r="A111" s="67" t="s">
        <v>289</v>
      </c>
      <c r="B111" s="67">
        <v>11381</v>
      </c>
      <c r="C111" s="67" t="s">
        <v>32</v>
      </c>
      <c r="D111" s="27">
        <f t="shared" si="22"/>
        <v>0.10001985014520316</v>
      </c>
      <c r="E111" s="27">
        <f t="shared" si="23"/>
        <v>6.920594939398933E-4</v>
      </c>
      <c r="F111" s="27">
        <f t="shared" si="24"/>
        <v>9.3227163650154515E-2</v>
      </c>
      <c r="G111" s="71">
        <f t="shared" si="20"/>
        <v>672854.13721199997</v>
      </c>
      <c r="H111" s="71">
        <f t="shared" si="21"/>
        <v>719696.28978800005</v>
      </c>
      <c r="I111" s="27">
        <f t="shared" si="25"/>
        <v>2.9963764093583169E-2</v>
      </c>
      <c r="J111" s="27">
        <f t="shared" si="26"/>
        <v>0</v>
      </c>
      <c r="K111" s="27">
        <f t="shared" si="27"/>
        <v>0</v>
      </c>
      <c r="L111" s="68">
        <v>245981.43142000001</v>
      </c>
      <c r="M111" s="72">
        <v>68896.289720000001</v>
      </c>
      <c r="N111" s="72">
        <v>851</v>
      </c>
      <c r="O111" s="72">
        <v>114638</v>
      </c>
      <c r="P111" s="72">
        <v>0</v>
      </c>
      <c r="Q111" s="72">
        <v>0</v>
      </c>
      <c r="R111" s="72">
        <v>1149660.127893517</v>
      </c>
      <c r="S111" s="72">
        <v>1229663.0671956521</v>
      </c>
      <c r="T111" s="72">
        <v>672854137212</v>
      </c>
      <c r="U111" s="72">
        <v>719696289788</v>
      </c>
    </row>
    <row r="112" spans="1:21" s="73" customFormat="1" x14ac:dyDescent="0.45">
      <c r="A112" s="67" t="s">
        <v>291</v>
      </c>
      <c r="B112" s="67">
        <v>11394</v>
      </c>
      <c r="C112" s="67" t="s">
        <v>19</v>
      </c>
      <c r="D112" s="27">
        <f t="shared" si="22"/>
        <v>3.7968301280975149E-2</v>
      </c>
      <c r="E112" s="27">
        <f t="shared" si="23"/>
        <v>1.5452874891309598</v>
      </c>
      <c r="F112" s="27">
        <f t="shared" si="24"/>
        <v>1.191314474928554</v>
      </c>
      <c r="G112" s="71">
        <f t="shared" si="20"/>
        <v>1253712.5153280001</v>
      </c>
      <c r="H112" s="71">
        <f t="shared" si="21"/>
        <v>1302309.0598820001</v>
      </c>
      <c r="I112" s="27">
        <f t="shared" si="25"/>
        <v>5.3727862991277968E-4</v>
      </c>
      <c r="J112" s="27">
        <f t="shared" si="26"/>
        <v>0.28126742024671325</v>
      </c>
      <c r="K112" s="27">
        <f t="shared" si="27"/>
        <v>0.19517467606907807</v>
      </c>
      <c r="L112" s="68">
        <v>820429.47031999996</v>
      </c>
      <c r="M112" s="72">
        <v>12754.122557000001</v>
      </c>
      <c r="N112" s="72">
        <v>16695498</v>
      </c>
      <c r="O112" s="72">
        <v>12871125</v>
      </c>
      <c r="P112" s="72">
        <v>3338416</v>
      </c>
      <c r="Q112" s="72">
        <v>2316565</v>
      </c>
      <c r="R112" s="72">
        <v>11869188.393990722</v>
      </c>
      <c r="S112" s="72">
        <v>10804137.170222759</v>
      </c>
      <c r="T112" s="72">
        <v>1253712515328</v>
      </c>
      <c r="U112" s="72">
        <v>1302309059882</v>
      </c>
    </row>
    <row r="113" spans="1:21" s="73" customFormat="1" x14ac:dyDescent="0.45">
      <c r="A113" s="67" t="s">
        <v>293</v>
      </c>
      <c r="B113" s="67">
        <v>11405</v>
      </c>
      <c r="C113" s="67" t="s">
        <v>19</v>
      </c>
      <c r="D113" s="27">
        <f t="shared" si="22"/>
        <v>3.9614519974150587E-2</v>
      </c>
      <c r="E113" s="27">
        <f t="shared" si="23"/>
        <v>2.1175064584575849</v>
      </c>
      <c r="F113" s="27">
        <f t="shared" si="24"/>
        <v>1.2089144032369969</v>
      </c>
      <c r="G113" s="71">
        <f t="shared" si="20"/>
        <v>10179993.458684999</v>
      </c>
      <c r="H113" s="71">
        <f t="shared" si="21"/>
        <v>11035604.84173</v>
      </c>
      <c r="I113" s="27">
        <f t="shared" si="25"/>
        <v>6.6168684902111327E-4</v>
      </c>
      <c r="J113" s="27">
        <f t="shared" si="26"/>
        <v>0.29317174611045377</v>
      </c>
      <c r="K113" s="27">
        <f t="shared" si="27"/>
        <v>0.10853739889703123</v>
      </c>
      <c r="L113" s="68">
        <v>6181258.8034850005</v>
      </c>
      <c r="M113" s="72">
        <v>154361.524508</v>
      </c>
      <c r="N113" s="72">
        <v>165202752</v>
      </c>
      <c r="O113" s="72">
        <v>94316589</v>
      </c>
      <c r="P113" s="72">
        <v>34196265</v>
      </c>
      <c r="Q113" s="72">
        <v>12660066</v>
      </c>
      <c r="R113" s="72">
        <v>116642430.4309202</v>
      </c>
      <c r="S113" s="72">
        <v>78017590.614734426</v>
      </c>
      <c r="T113" s="72">
        <v>10179993458685</v>
      </c>
      <c r="U113" s="72">
        <v>11035604841730</v>
      </c>
    </row>
    <row r="114" spans="1:21" s="73" customFormat="1" x14ac:dyDescent="0.45">
      <c r="A114" s="67" t="s">
        <v>298</v>
      </c>
      <c r="B114" s="67">
        <v>11411</v>
      </c>
      <c r="C114" s="67" t="s">
        <v>19</v>
      </c>
      <c r="D114" s="27">
        <f t="shared" ref="D114:D129" si="28">(L114/2)/S114</f>
        <v>0.83550548356885168</v>
      </c>
      <c r="E114" s="27">
        <f t="shared" ref="E114:E129" si="29">(N114)/S114</f>
        <v>0.65144796382172232</v>
      </c>
      <c r="F114" s="27">
        <f t="shared" ref="F114:F129" si="30">(O114)/S114</f>
        <v>1.5580678382963289</v>
      </c>
      <c r="G114" s="71">
        <f t="shared" ref="G114:G137" si="31">T114/10^6</f>
        <v>87802.533293999993</v>
      </c>
      <c r="H114" s="71">
        <f t="shared" ref="H114:H137" si="32">U114/10^6</f>
        <v>55453.198579999997</v>
      </c>
      <c r="I114" s="27">
        <f t="shared" ref="I114:I129" si="33">(M114/2)/R114</f>
        <v>6.3272179609195581E-2</v>
      </c>
      <c r="J114" s="27">
        <f t="shared" ref="J114:J129" si="34">(P114)/R114</f>
        <v>1.3343782151244449E-2</v>
      </c>
      <c r="K114" s="27">
        <f t="shared" ref="K114:K129" si="35">(Q114)/R114</f>
        <v>0.27905909629341652</v>
      </c>
      <c r="L114" s="68">
        <v>926039.74814200005</v>
      </c>
      <c r="M114" s="72">
        <v>38170.665564000003</v>
      </c>
      <c r="N114" s="72">
        <v>361019</v>
      </c>
      <c r="O114" s="72">
        <v>863449</v>
      </c>
      <c r="P114" s="72">
        <v>4025</v>
      </c>
      <c r="Q114" s="72">
        <v>84175</v>
      </c>
      <c r="R114" s="72">
        <v>301638.61747582757</v>
      </c>
      <c r="S114" s="72">
        <v>554179.335955063</v>
      </c>
      <c r="T114" s="72">
        <v>87802533294</v>
      </c>
      <c r="U114" s="72">
        <v>55453198580</v>
      </c>
    </row>
    <row r="115" spans="1:21" s="73" customFormat="1" x14ac:dyDescent="0.45">
      <c r="A115" s="67" t="s">
        <v>301</v>
      </c>
      <c r="B115" s="67">
        <v>11420</v>
      </c>
      <c r="C115" s="67" t="s">
        <v>19</v>
      </c>
      <c r="D115" s="27">
        <f t="shared" si="28"/>
        <v>0.24324978038551104</v>
      </c>
      <c r="E115" s="27">
        <f t="shared" si="29"/>
        <v>0.18516912910377745</v>
      </c>
      <c r="F115" s="27">
        <f t="shared" si="30"/>
        <v>0.77643988187048218</v>
      </c>
      <c r="G115" s="71">
        <f t="shared" si="31"/>
        <v>24992.133169000001</v>
      </c>
      <c r="H115" s="71">
        <f t="shared" si="32"/>
        <v>25980.711378</v>
      </c>
      <c r="I115" s="27">
        <f t="shared" si="33"/>
        <v>4.7668124873473886E-3</v>
      </c>
      <c r="J115" s="27">
        <f t="shared" si="34"/>
        <v>9.0778752012455038E-3</v>
      </c>
      <c r="K115" s="27">
        <f t="shared" si="35"/>
        <v>5.0476780919792928E-2</v>
      </c>
      <c r="L115" s="68">
        <v>103697.90718899999</v>
      </c>
      <c r="M115" s="72">
        <v>1607.86302</v>
      </c>
      <c r="N115" s="72">
        <v>39469</v>
      </c>
      <c r="O115" s="72">
        <v>165499</v>
      </c>
      <c r="P115" s="72">
        <v>1531</v>
      </c>
      <c r="Q115" s="72">
        <v>8513</v>
      </c>
      <c r="R115" s="72">
        <v>168651.800785931</v>
      </c>
      <c r="S115" s="72">
        <v>213151.0808039699</v>
      </c>
      <c r="T115" s="72">
        <v>24992133169</v>
      </c>
      <c r="U115" s="72">
        <v>25980711378</v>
      </c>
    </row>
    <row r="116" spans="1:21" s="73" customFormat="1" x14ac:dyDescent="0.45">
      <c r="A116" s="67" t="s">
        <v>305</v>
      </c>
      <c r="B116" s="67">
        <v>11421</v>
      </c>
      <c r="C116" s="67" t="s">
        <v>19</v>
      </c>
      <c r="D116" s="27">
        <f t="shared" si="28"/>
        <v>0.2827111783895585</v>
      </c>
      <c r="E116" s="27">
        <f t="shared" si="29"/>
        <v>0.9779977944454008</v>
      </c>
      <c r="F116" s="27">
        <f t="shared" si="30"/>
        <v>0.72018161732092967</v>
      </c>
      <c r="G116" s="71">
        <f t="shared" si="31"/>
        <v>318077.65975300001</v>
      </c>
      <c r="H116" s="71">
        <f t="shared" si="32"/>
        <v>348488.36381200003</v>
      </c>
      <c r="I116" s="27">
        <f t="shared" si="33"/>
        <v>3.3924654612319111E-2</v>
      </c>
      <c r="J116" s="27">
        <f t="shared" si="34"/>
        <v>0.31046671619606431</v>
      </c>
      <c r="K116" s="27">
        <f t="shared" si="35"/>
        <v>3.6710075140987869E-2</v>
      </c>
      <c r="L116" s="72">
        <v>1027775.9702550001</v>
      </c>
      <c r="M116" s="72">
        <v>137629.75946</v>
      </c>
      <c r="N116" s="72">
        <v>1777720</v>
      </c>
      <c r="O116" s="72">
        <v>1309084</v>
      </c>
      <c r="P116" s="72">
        <v>629770</v>
      </c>
      <c r="Q116" s="72">
        <v>74465</v>
      </c>
      <c r="R116" s="72">
        <v>2028462.2059206211</v>
      </c>
      <c r="S116" s="72">
        <v>1817713.7107022849</v>
      </c>
      <c r="T116" s="72">
        <v>318077659753</v>
      </c>
      <c r="U116" s="72">
        <v>348488363812</v>
      </c>
    </row>
    <row r="117" spans="1:21" s="73" customFormat="1" x14ac:dyDescent="0.45">
      <c r="A117" s="67" t="s">
        <v>309</v>
      </c>
      <c r="B117" s="67">
        <v>11427</v>
      </c>
      <c r="C117" s="67" t="s">
        <v>19</v>
      </c>
      <c r="D117" s="27">
        <f t="shared" si="28"/>
        <v>0.16150430998354678</v>
      </c>
      <c r="E117" s="27">
        <f t="shared" si="29"/>
        <v>5.2913030061900974</v>
      </c>
      <c r="F117" s="27">
        <f t="shared" si="30"/>
        <v>0.24851640460661265</v>
      </c>
      <c r="G117" s="71">
        <f t="shared" si="31"/>
        <v>2934.2048960000002</v>
      </c>
      <c r="H117" s="71">
        <f t="shared" si="32"/>
        <v>3192.7298139999998</v>
      </c>
      <c r="I117" s="27">
        <f t="shared" si="33"/>
        <v>0</v>
      </c>
      <c r="J117" s="27">
        <f t="shared" si="34"/>
        <v>1.8498883800396451</v>
      </c>
      <c r="K117" s="27">
        <f t="shared" si="35"/>
        <v>7.5966313348226303E-2</v>
      </c>
      <c r="L117" s="72">
        <v>3173.983831</v>
      </c>
      <c r="M117" s="72">
        <v>0</v>
      </c>
      <c r="N117" s="72">
        <v>51994</v>
      </c>
      <c r="O117" s="72">
        <v>2442</v>
      </c>
      <c r="P117" s="72">
        <v>41714</v>
      </c>
      <c r="Q117" s="72">
        <v>1713</v>
      </c>
      <c r="R117" s="72">
        <v>22549.468632862066</v>
      </c>
      <c r="S117" s="72">
        <v>9826.313091345206</v>
      </c>
      <c r="T117" s="72">
        <v>2934204896</v>
      </c>
      <c r="U117" s="72">
        <v>3192729814</v>
      </c>
    </row>
    <row r="118" spans="1:21" s="73" customFormat="1" x14ac:dyDescent="0.45">
      <c r="A118" s="67" t="s">
        <v>313</v>
      </c>
      <c r="B118" s="67">
        <v>11442</v>
      </c>
      <c r="C118" s="67" t="s">
        <v>19</v>
      </c>
      <c r="D118" s="27">
        <f t="shared" si="28"/>
        <v>1.1284298851807733</v>
      </c>
      <c r="E118" s="27">
        <f t="shared" si="29"/>
        <v>1.6352992830658397</v>
      </c>
      <c r="F118" s="27">
        <f t="shared" si="30"/>
        <v>2.4078118142592175</v>
      </c>
      <c r="G118" s="71">
        <f t="shared" si="31"/>
        <v>33361.760291999999</v>
      </c>
      <c r="H118" s="71">
        <f t="shared" si="32"/>
        <v>62843.838020000003</v>
      </c>
      <c r="I118" s="27">
        <f t="shared" si="33"/>
        <v>9.7099279126137625E-2</v>
      </c>
      <c r="J118" s="27">
        <f t="shared" si="34"/>
        <v>2.1109079502089158E-2</v>
      </c>
      <c r="K118" s="27">
        <f t="shared" si="35"/>
        <v>9.6427835390077238E-2</v>
      </c>
      <c r="L118" s="72">
        <v>1564052.947688</v>
      </c>
      <c r="M118" s="72">
        <v>71693.764018000002</v>
      </c>
      <c r="N118" s="72">
        <v>1133298</v>
      </c>
      <c r="O118" s="72">
        <v>1668666</v>
      </c>
      <c r="P118" s="72">
        <v>7793</v>
      </c>
      <c r="Q118" s="72">
        <v>35599</v>
      </c>
      <c r="R118" s="72">
        <v>369177.63274465519</v>
      </c>
      <c r="S118" s="72">
        <v>693021.76778021106</v>
      </c>
      <c r="T118" s="72">
        <v>33361760292</v>
      </c>
      <c r="U118" s="72">
        <v>62843838020</v>
      </c>
    </row>
    <row r="119" spans="1:21" s="73" customFormat="1" x14ac:dyDescent="0.45">
      <c r="A119" s="67" t="s">
        <v>322</v>
      </c>
      <c r="B119" s="67">
        <v>11449</v>
      </c>
      <c r="C119" s="67" t="s">
        <v>19</v>
      </c>
      <c r="D119" s="27">
        <f t="shared" si="28"/>
        <v>0.14631715044897381</v>
      </c>
      <c r="E119" s="27">
        <f t="shared" si="29"/>
        <v>1.1839480363370731</v>
      </c>
      <c r="F119" s="27">
        <f t="shared" si="30"/>
        <v>1.1239841894212437</v>
      </c>
      <c r="G119" s="71">
        <f t="shared" si="31"/>
        <v>669734.62540599995</v>
      </c>
      <c r="H119" s="71">
        <f t="shared" si="32"/>
        <v>678344.87529500003</v>
      </c>
      <c r="I119" s="27">
        <f t="shared" si="33"/>
        <v>0</v>
      </c>
      <c r="J119" s="27">
        <f t="shared" si="34"/>
        <v>0.18314614939927598</v>
      </c>
      <c r="K119" s="27">
        <f t="shared" si="35"/>
        <v>0.14724295705399507</v>
      </c>
      <c r="L119" s="72">
        <v>1036091.2630179999</v>
      </c>
      <c r="M119" s="72">
        <v>0</v>
      </c>
      <c r="N119" s="72">
        <v>4191847</v>
      </c>
      <c r="O119" s="72">
        <v>3979541</v>
      </c>
      <c r="P119" s="72">
        <v>627508</v>
      </c>
      <c r="Q119" s="72">
        <v>504494</v>
      </c>
      <c r="R119" s="72">
        <v>3426269.1411107588</v>
      </c>
      <c r="S119" s="72">
        <v>3540566.7067693588</v>
      </c>
      <c r="T119" s="72">
        <v>669734625406</v>
      </c>
      <c r="U119" s="72">
        <v>678344875295</v>
      </c>
    </row>
    <row r="120" spans="1:21" s="73" customFormat="1" x14ac:dyDescent="0.45">
      <c r="A120" s="67" t="s">
        <v>326</v>
      </c>
      <c r="B120" s="67">
        <v>11463</v>
      </c>
      <c r="C120" s="67" t="s">
        <v>22</v>
      </c>
      <c r="D120" s="27">
        <f t="shared" si="28"/>
        <v>3.368549174536029</v>
      </c>
      <c r="E120" s="27">
        <f t="shared" si="29"/>
        <v>0.5514365165912215</v>
      </c>
      <c r="F120" s="27">
        <f t="shared" si="30"/>
        <v>0.77399762576551367</v>
      </c>
      <c r="G120" s="71">
        <f t="shared" si="31"/>
        <v>167710.65224600001</v>
      </c>
      <c r="H120" s="71">
        <f t="shared" si="32"/>
        <v>178137.37122299999</v>
      </c>
      <c r="I120" s="27">
        <f t="shared" si="33"/>
        <v>5.3453947735354924E-2</v>
      </c>
      <c r="J120" s="27">
        <f t="shared" si="34"/>
        <v>1.9406558686899594E-2</v>
      </c>
      <c r="K120" s="27">
        <f t="shared" si="35"/>
        <v>7.6259157106561046E-2</v>
      </c>
      <c r="L120" s="72">
        <v>1332156.4816330001</v>
      </c>
      <c r="M120" s="72">
        <v>17986.407809</v>
      </c>
      <c r="N120" s="72">
        <v>109038</v>
      </c>
      <c r="O120" s="72">
        <v>153046</v>
      </c>
      <c r="P120" s="72">
        <v>3265</v>
      </c>
      <c r="Q120" s="72">
        <v>12830</v>
      </c>
      <c r="R120" s="72">
        <v>168242.09035082761</v>
      </c>
      <c r="S120" s="72">
        <v>197734.45667695889</v>
      </c>
      <c r="T120" s="72">
        <v>167710652246</v>
      </c>
      <c r="U120" s="72">
        <v>178137371223</v>
      </c>
    </row>
    <row r="121" spans="1:21" s="73" customFormat="1" x14ac:dyDescent="0.45">
      <c r="A121" s="67" t="s">
        <v>328</v>
      </c>
      <c r="B121" s="67">
        <v>11461</v>
      </c>
      <c r="C121" s="67" t="s">
        <v>22</v>
      </c>
      <c r="D121" s="27">
        <f t="shared" si="28"/>
        <v>0.82223266714241772</v>
      </c>
      <c r="E121" s="27">
        <f t="shared" si="29"/>
        <v>0.20543704204429331</v>
      </c>
      <c r="F121" s="27">
        <f t="shared" si="30"/>
        <v>0.26930854230794754</v>
      </c>
      <c r="G121" s="71">
        <f t="shared" si="31"/>
        <v>2507593.753207</v>
      </c>
      <c r="H121" s="71">
        <f t="shared" si="32"/>
        <v>2745679.4855439998</v>
      </c>
      <c r="I121" s="27">
        <f t="shared" si="33"/>
        <v>6.8841966981569424E-3</v>
      </c>
      <c r="J121" s="27">
        <f t="shared" si="34"/>
        <v>1.1223048621118248E-5</v>
      </c>
      <c r="K121" s="27">
        <f t="shared" si="35"/>
        <v>1.548855530038459E-2</v>
      </c>
      <c r="L121" s="72">
        <v>4780088.6577429995</v>
      </c>
      <c r="M121" s="72">
        <v>36803.885987999995</v>
      </c>
      <c r="N121" s="72">
        <v>597159</v>
      </c>
      <c r="O121" s="72">
        <v>782819</v>
      </c>
      <c r="P121" s="72">
        <v>30</v>
      </c>
      <c r="Q121" s="72">
        <v>41402</v>
      </c>
      <c r="R121" s="72">
        <v>2673070.4831438968</v>
      </c>
      <c r="S121" s="72">
        <v>2906773.7446845123</v>
      </c>
      <c r="T121" s="72">
        <v>2507593753207</v>
      </c>
      <c r="U121" s="72">
        <v>2745679485544</v>
      </c>
    </row>
    <row r="122" spans="1:21" s="73" customFormat="1" x14ac:dyDescent="0.45">
      <c r="A122" s="67" t="s">
        <v>336</v>
      </c>
      <c r="B122" s="67">
        <v>11454</v>
      </c>
      <c r="C122" s="67" t="s">
        <v>22</v>
      </c>
      <c r="D122" s="27">
        <f t="shared" si="28"/>
        <v>1.0142438070316853</v>
      </c>
      <c r="E122" s="27">
        <f t="shared" si="29"/>
        <v>0.41720321198899013</v>
      </c>
      <c r="F122" s="27">
        <f t="shared" si="30"/>
        <v>0.50012200653553229</v>
      </c>
      <c r="G122" s="71">
        <f t="shared" si="31"/>
        <v>1863158.4386450001</v>
      </c>
      <c r="H122" s="71">
        <f t="shared" si="32"/>
        <v>1998034.755931</v>
      </c>
      <c r="I122" s="27">
        <f t="shared" si="33"/>
        <v>6.9425150852087086E-2</v>
      </c>
      <c r="J122" s="27">
        <f t="shared" si="34"/>
        <v>6.5115017126437377E-3</v>
      </c>
      <c r="K122" s="27">
        <f t="shared" si="35"/>
        <v>2.926478388013733E-2</v>
      </c>
      <c r="L122" s="72">
        <v>4402557.3089150004</v>
      </c>
      <c r="M122" s="72">
        <v>270386.44897999999</v>
      </c>
      <c r="N122" s="72">
        <v>905483</v>
      </c>
      <c r="O122" s="72">
        <v>1085447</v>
      </c>
      <c r="P122" s="72">
        <v>12680</v>
      </c>
      <c r="Q122" s="72">
        <v>56988</v>
      </c>
      <c r="R122" s="72">
        <v>1947323.4531104481</v>
      </c>
      <c r="S122" s="72">
        <v>2170364.4027167638</v>
      </c>
      <c r="T122" s="72">
        <v>1863158438645</v>
      </c>
      <c r="U122" s="72">
        <v>1998034755931</v>
      </c>
    </row>
    <row r="123" spans="1:21" s="73" customFormat="1" x14ac:dyDescent="0.45">
      <c r="A123" s="67" t="s">
        <v>338</v>
      </c>
      <c r="B123" s="67">
        <v>11477</v>
      </c>
      <c r="C123" s="67" t="s">
        <v>22</v>
      </c>
      <c r="D123" s="27">
        <f t="shared" si="28"/>
        <v>0.38190604858290328</v>
      </c>
      <c r="E123" s="27">
        <f t="shared" si="29"/>
        <v>0.44836830240618381</v>
      </c>
      <c r="F123" s="27">
        <f t="shared" si="30"/>
        <v>0.5042767374866598</v>
      </c>
      <c r="G123" s="71">
        <f t="shared" si="31"/>
        <v>4126976.165577</v>
      </c>
      <c r="H123" s="71">
        <f t="shared" si="32"/>
        <v>4218503.3527060002</v>
      </c>
      <c r="I123" s="27">
        <f t="shared" si="33"/>
        <v>2.9388407783961359E-2</v>
      </c>
      <c r="J123" s="27">
        <f t="shared" si="34"/>
        <v>1.6369427031431728E-2</v>
      </c>
      <c r="K123" s="27">
        <f t="shared" si="35"/>
        <v>7.6414412845467572E-2</v>
      </c>
      <c r="L123" s="72">
        <v>3523402.209123</v>
      </c>
      <c r="M123" s="72">
        <v>239198.05593500001</v>
      </c>
      <c r="N123" s="72">
        <v>2068286</v>
      </c>
      <c r="O123" s="72">
        <v>2326187</v>
      </c>
      <c r="P123" s="72">
        <v>66617</v>
      </c>
      <c r="Q123" s="72">
        <v>310976</v>
      </c>
      <c r="R123" s="72">
        <v>4069598.7631140342</v>
      </c>
      <c r="S123" s="72">
        <v>4612917.5253925677</v>
      </c>
      <c r="T123" s="72">
        <v>4126976165577</v>
      </c>
      <c r="U123" s="72">
        <v>4218503352706</v>
      </c>
    </row>
    <row r="124" spans="1:21" s="73" customFormat="1" x14ac:dyDescent="0.45">
      <c r="A124" s="67" t="s">
        <v>340</v>
      </c>
      <c r="B124" s="67">
        <v>11476</v>
      </c>
      <c r="C124" s="67" t="s">
        <v>19</v>
      </c>
      <c r="D124" s="27">
        <f t="shared" si="28"/>
        <v>0.25996344407797983</v>
      </c>
      <c r="E124" s="27">
        <f t="shared" si="29"/>
        <v>0.2670491607250049</v>
      </c>
      <c r="F124" s="27">
        <f t="shared" si="30"/>
        <v>0.23178765804721971</v>
      </c>
      <c r="G124" s="71">
        <f t="shared" si="31"/>
        <v>62564.850257999999</v>
      </c>
      <c r="H124" s="71">
        <f t="shared" si="32"/>
        <v>74303.551739999995</v>
      </c>
      <c r="I124" s="27">
        <f t="shared" si="33"/>
        <v>3.0209676787531968E-2</v>
      </c>
      <c r="J124" s="27">
        <f t="shared" si="34"/>
        <v>1.438435902162628E-2</v>
      </c>
      <c r="K124" s="27">
        <f t="shared" si="35"/>
        <v>4.3120160911511276E-3</v>
      </c>
      <c r="L124" s="72">
        <v>152388.41175299999</v>
      </c>
      <c r="M124" s="72">
        <v>18355.532889999999</v>
      </c>
      <c r="N124" s="72">
        <v>78271</v>
      </c>
      <c r="O124" s="72">
        <v>67936</v>
      </c>
      <c r="P124" s="72">
        <v>4370</v>
      </c>
      <c r="Q124" s="72">
        <v>1310</v>
      </c>
      <c r="R124" s="72">
        <v>303802.20581465523</v>
      </c>
      <c r="S124" s="72">
        <v>293095.84717474517</v>
      </c>
      <c r="T124" s="72">
        <v>62564850258</v>
      </c>
      <c r="U124" s="72">
        <v>74303551740</v>
      </c>
    </row>
    <row r="125" spans="1:21" s="73" customFormat="1" x14ac:dyDescent="0.45">
      <c r="A125" s="67" t="s">
        <v>346</v>
      </c>
      <c r="B125" s="67">
        <v>11495</v>
      </c>
      <c r="C125" s="67" t="s">
        <v>19</v>
      </c>
      <c r="D125" s="27">
        <f t="shared" si="28"/>
        <v>9.1790859149855672E-2</v>
      </c>
      <c r="E125" s="27">
        <f t="shared" si="29"/>
        <v>0.41394723478319084</v>
      </c>
      <c r="F125" s="27">
        <f t="shared" si="30"/>
        <v>1.0950954799074282</v>
      </c>
      <c r="G125" s="71">
        <f t="shared" si="31"/>
        <v>3898715.3958239998</v>
      </c>
      <c r="H125" s="71">
        <f t="shared" si="32"/>
        <v>3944483.3815520001</v>
      </c>
      <c r="I125" s="27">
        <f t="shared" si="33"/>
        <v>2.6108725762877673E-3</v>
      </c>
      <c r="J125" s="27">
        <f t="shared" si="34"/>
        <v>1.8092182086314412E-2</v>
      </c>
      <c r="K125" s="27">
        <f t="shared" si="35"/>
        <v>4.5889348596992709E-2</v>
      </c>
      <c r="L125" s="72">
        <v>6774702.4885949995</v>
      </c>
      <c r="M125" s="72">
        <v>124795.336033</v>
      </c>
      <c r="N125" s="72">
        <v>15275864</v>
      </c>
      <c r="O125" s="72">
        <v>40412227</v>
      </c>
      <c r="P125" s="72">
        <v>432388</v>
      </c>
      <c r="Q125" s="72">
        <v>1096717</v>
      </c>
      <c r="R125" s="72">
        <v>23899162.518769588</v>
      </c>
      <c r="S125" s="72">
        <v>36902925.5818097</v>
      </c>
      <c r="T125" s="72">
        <v>3898715395824</v>
      </c>
      <c r="U125" s="72">
        <v>3944483381552</v>
      </c>
    </row>
    <row r="126" spans="1:21" s="73" customFormat="1" x14ac:dyDescent="0.45">
      <c r="A126" s="67" t="s">
        <v>351</v>
      </c>
      <c r="B126" s="67">
        <v>11517</v>
      </c>
      <c r="C126" s="67" t="s">
        <v>19</v>
      </c>
      <c r="D126" s="27">
        <f t="shared" si="28"/>
        <v>2.6019858730690643E-2</v>
      </c>
      <c r="E126" s="27">
        <f t="shared" si="29"/>
        <v>0.98036895570473792</v>
      </c>
      <c r="F126" s="27">
        <f t="shared" si="30"/>
        <v>0.80390005296376721</v>
      </c>
      <c r="G126" s="71">
        <f t="shared" si="31"/>
        <v>11430945.636992</v>
      </c>
      <c r="H126" s="71">
        <f t="shared" si="32"/>
        <v>12218463.962598</v>
      </c>
      <c r="I126" s="27">
        <f t="shared" si="33"/>
        <v>2.9100971082633119E-3</v>
      </c>
      <c r="J126" s="27">
        <f t="shared" si="34"/>
        <v>0.19035181005549684</v>
      </c>
      <c r="K126" s="27">
        <f t="shared" si="35"/>
        <v>7.3174624289395654E-2</v>
      </c>
      <c r="L126" s="72">
        <v>5182421.9512559995</v>
      </c>
      <c r="M126" s="72">
        <v>632914.83131000004</v>
      </c>
      <c r="N126" s="72">
        <v>97630922</v>
      </c>
      <c r="O126" s="72">
        <v>80057108</v>
      </c>
      <c r="P126" s="72">
        <v>20699736</v>
      </c>
      <c r="Q126" s="72">
        <v>7957347</v>
      </c>
      <c r="R126" s="72">
        <v>108744623.93588491</v>
      </c>
      <c r="S126" s="72">
        <v>99585897.158297956</v>
      </c>
      <c r="T126" s="72">
        <v>11430945636992</v>
      </c>
      <c r="U126" s="72">
        <v>12218463962598</v>
      </c>
    </row>
    <row r="127" spans="1:21" s="73" customFormat="1" x14ac:dyDescent="0.45">
      <c r="A127" s="67" t="s">
        <v>357</v>
      </c>
      <c r="B127" s="67">
        <v>11521</v>
      </c>
      <c r="C127" s="67" t="s">
        <v>19</v>
      </c>
      <c r="D127" s="27">
        <f t="shared" si="28"/>
        <v>3.0434198900539704E-2</v>
      </c>
      <c r="E127" s="27">
        <f t="shared" si="29"/>
        <v>0.93471892239011878</v>
      </c>
      <c r="F127" s="27">
        <f t="shared" si="30"/>
        <v>0.71278236435835796</v>
      </c>
      <c r="G127" s="71">
        <f t="shared" si="31"/>
        <v>267212.66301700001</v>
      </c>
      <c r="H127" s="71">
        <f t="shared" si="32"/>
        <v>282038.11421500001</v>
      </c>
      <c r="I127" s="27">
        <f t="shared" si="33"/>
        <v>0</v>
      </c>
      <c r="J127" s="27">
        <f t="shared" si="34"/>
        <v>7.0395817278027115E-2</v>
      </c>
      <c r="K127" s="27">
        <f t="shared" si="35"/>
        <v>8.4229443414272326E-2</v>
      </c>
      <c r="L127" s="72">
        <v>196454.881876</v>
      </c>
      <c r="M127" s="72">
        <v>0</v>
      </c>
      <c r="N127" s="72">
        <v>3016838</v>
      </c>
      <c r="O127" s="72">
        <v>2300530</v>
      </c>
      <c r="P127" s="72">
        <v>247079</v>
      </c>
      <c r="Q127" s="72">
        <v>295633</v>
      </c>
      <c r="R127" s="72">
        <v>3509853.4196167588</v>
      </c>
      <c r="S127" s="72">
        <v>3227534.9602271966</v>
      </c>
      <c r="T127" s="72">
        <v>267212663017</v>
      </c>
      <c r="U127" s="72">
        <v>282038114215</v>
      </c>
    </row>
    <row r="128" spans="1:21" s="73" customFormat="1" x14ac:dyDescent="0.45">
      <c r="A128" s="67" t="s">
        <v>366</v>
      </c>
      <c r="B128" s="67">
        <v>11551</v>
      </c>
      <c r="C128" s="67" t="s">
        <v>19</v>
      </c>
      <c r="D128" s="27">
        <f t="shared" si="28"/>
        <v>0.21308316916993239</v>
      </c>
      <c r="E128" s="27">
        <f t="shared" si="29"/>
        <v>3.5956284697905549</v>
      </c>
      <c r="F128" s="27">
        <f t="shared" si="30"/>
        <v>4.0932654871276357</v>
      </c>
      <c r="G128" s="71">
        <f t="shared" si="31"/>
        <v>730168.41766000004</v>
      </c>
      <c r="H128" s="71">
        <f t="shared" si="32"/>
        <v>1379569.9902929999</v>
      </c>
      <c r="I128" s="27">
        <f t="shared" si="33"/>
        <v>4.8692126923741495E-2</v>
      </c>
      <c r="J128" s="27">
        <f t="shared" si="34"/>
        <v>0.39701537260247988</v>
      </c>
      <c r="K128" s="27">
        <f t="shared" si="35"/>
        <v>0.61614118941584273</v>
      </c>
      <c r="L128" s="72">
        <v>4303172.8249820005</v>
      </c>
      <c r="M128" s="72">
        <v>774988.22514</v>
      </c>
      <c r="N128" s="72">
        <v>36306506</v>
      </c>
      <c r="O128" s="72">
        <v>41331347</v>
      </c>
      <c r="P128" s="72">
        <v>3159466</v>
      </c>
      <c r="Q128" s="72">
        <v>4903279</v>
      </c>
      <c r="R128" s="72">
        <v>7958044.4940692075</v>
      </c>
      <c r="S128" s="72">
        <v>10097401.971598821</v>
      </c>
      <c r="T128" s="72">
        <v>730168417660</v>
      </c>
      <c r="U128" s="72">
        <v>1379569990293</v>
      </c>
    </row>
    <row r="129" spans="1:21" s="73" customFormat="1" x14ac:dyDescent="0.45">
      <c r="A129" s="67" t="s">
        <v>368</v>
      </c>
      <c r="B129" s="67">
        <v>11562</v>
      </c>
      <c r="C129" s="67" t="s">
        <v>19</v>
      </c>
      <c r="D129" s="27">
        <f t="shared" si="28"/>
        <v>6.7444087299405819E-2</v>
      </c>
      <c r="E129" s="27">
        <f t="shared" si="29"/>
        <v>2.5275727707553646</v>
      </c>
      <c r="F129" s="27">
        <f t="shared" si="30"/>
        <v>1.8812651686738524</v>
      </c>
      <c r="G129" s="71">
        <f t="shared" si="31"/>
        <v>509794.58704399999</v>
      </c>
      <c r="H129" s="71">
        <f t="shared" si="32"/>
        <v>703786.75534799998</v>
      </c>
      <c r="I129" s="27">
        <f t="shared" si="33"/>
        <v>1.1833402577450712E-2</v>
      </c>
      <c r="J129" s="27">
        <f t="shared" si="34"/>
        <v>0.20700758370517514</v>
      </c>
      <c r="K129" s="27">
        <f t="shared" si="35"/>
        <v>0.19397433190490268</v>
      </c>
      <c r="L129" s="72">
        <v>574528.79101300007</v>
      </c>
      <c r="M129" s="72">
        <v>133436.21912999998</v>
      </c>
      <c r="N129" s="72">
        <v>10765683</v>
      </c>
      <c r="O129" s="72">
        <v>8012867</v>
      </c>
      <c r="P129" s="72">
        <v>1167133</v>
      </c>
      <c r="Q129" s="72">
        <v>1093650</v>
      </c>
      <c r="R129" s="72">
        <v>5638117.1119907238</v>
      </c>
      <c r="S129" s="72">
        <v>4259296.9526185701</v>
      </c>
      <c r="T129" s="72">
        <v>509794587044</v>
      </c>
      <c r="U129" s="72">
        <v>703786755348</v>
      </c>
    </row>
    <row r="130" spans="1:21" s="73" customFormat="1" x14ac:dyDescent="0.45">
      <c r="A130" s="67" t="s">
        <v>386</v>
      </c>
      <c r="B130" s="67">
        <v>11621</v>
      </c>
      <c r="C130" s="67" t="s">
        <v>19</v>
      </c>
      <c r="D130" s="27">
        <f t="shared" ref="D130:D137" si="36">(L130/2)/S130</f>
        <v>0.63359314765203256</v>
      </c>
      <c r="E130" s="27">
        <f t="shared" ref="E130:E137" si="37">(N130)/S130</f>
        <v>0.10642179466843747</v>
      </c>
      <c r="F130" s="27">
        <f t="shared" ref="F130:F137" si="38">(O130)/S130</f>
        <v>1.2897989721879155</v>
      </c>
      <c r="G130" s="71">
        <f t="shared" si="31"/>
        <v>32053.600385000002</v>
      </c>
      <c r="H130" s="71">
        <f t="shared" si="32"/>
        <v>34052.327137</v>
      </c>
      <c r="I130" s="27">
        <f t="shared" ref="I130:I137" si="39">(M130/2)/R130</f>
        <v>4.80736400977687E-3</v>
      </c>
      <c r="J130" s="27">
        <f t="shared" ref="J130:J137" si="40">(P130)/R130</f>
        <v>1.0835445252153353E-2</v>
      </c>
      <c r="K130" s="27">
        <f t="shared" ref="K130:K137" si="41">(Q130)/R130</f>
        <v>2.8747099648570119E-2</v>
      </c>
      <c r="L130" s="72">
        <v>1352003.7728039999</v>
      </c>
      <c r="M130" s="72">
        <v>1956.5855200000001</v>
      </c>
      <c r="N130" s="72">
        <v>113545</v>
      </c>
      <c r="O130" s="72">
        <v>1376130</v>
      </c>
      <c r="P130" s="72">
        <v>2205</v>
      </c>
      <c r="Q130" s="72">
        <v>5850</v>
      </c>
      <c r="R130" s="72">
        <v>203498.7901915517</v>
      </c>
      <c r="S130" s="72">
        <v>1066933.708022452</v>
      </c>
      <c r="T130" s="72">
        <v>32053600385</v>
      </c>
      <c r="U130" s="72">
        <v>34052327137</v>
      </c>
    </row>
    <row r="131" spans="1:21" s="73" customFormat="1" x14ac:dyDescent="0.45">
      <c r="A131" s="67" t="s">
        <v>396</v>
      </c>
      <c r="B131" s="67">
        <v>11661</v>
      </c>
      <c r="C131" s="67" t="s">
        <v>19</v>
      </c>
      <c r="D131" s="27">
        <f t="shared" si="36"/>
        <v>1.4681879847961972</v>
      </c>
      <c r="E131" s="27">
        <f t="shared" si="37"/>
        <v>1.1671265948190526</v>
      </c>
      <c r="F131" s="27">
        <f t="shared" si="38"/>
        <v>2.7680809678503802</v>
      </c>
      <c r="G131" s="71">
        <f t="shared" si="31"/>
        <v>20094.033743</v>
      </c>
      <c r="H131" s="71">
        <f t="shared" si="32"/>
        <v>15857.175292</v>
      </c>
      <c r="I131" s="27">
        <f t="shared" si="39"/>
        <v>0.14417852546281129</v>
      </c>
      <c r="J131" s="27">
        <f t="shared" si="40"/>
        <v>0.77402849149826569</v>
      </c>
      <c r="K131" s="27">
        <f t="shared" si="41"/>
        <v>0.18082169117465507</v>
      </c>
      <c r="L131" s="72">
        <v>739116.61633300001</v>
      </c>
      <c r="M131" s="72">
        <v>29545.078623000001</v>
      </c>
      <c r="N131" s="72">
        <v>293778</v>
      </c>
      <c r="O131" s="72">
        <v>696755</v>
      </c>
      <c r="P131" s="72">
        <v>79307</v>
      </c>
      <c r="Q131" s="72">
        <v>18527</v>
      </c>
      <c r="R131" s="72">
        <v>102460.05266096551</v>
      </c>
      <c r="S131" s="72">
        <v>251710.48393901638</v>
      </c>
      <c r="T131" s="72">
        <v>20094033743</v>
      </c>
      <c r="U131" s="72">
        <v>15857175292</v>
      </c>
    </row>
    <row r="132" spans="1:21" s="73" customFormat="1" x14ac:dyDescent="0.45">
      <c r="A132" s="67" t="s">
        <v>404</v>
      </c>
      <c r="B132" s="67">
        <v>11665</v>
      </c>
      <c r="C132" s="67" t="s">
        <v>19</v>
      </c>
      <c r="D132" s="27">
        <f t="shared" si="36"/>
        <v>0.19205739717853421</v>
      </c>
      <c r="E132" s="27">
        <f t="shared" si="37"/>
        <v>1.6427090803645008</v>
      </c>
      <c r="F132" s="27">
        <f t="shared" si="38"/>
        <v>0.89236003959625176</v>
      </c>
      <c r="G132" s="71">
        <f t="shared" si="31"/>
        <v>280913.11347899999</v>
      </c>
      <c r="H132" s="71">
        <f t="shared" si="32"/>
        <v>344174.505993</v>
      </c>
      <c r="I132" s="27">
        <f t="shared" si="39"/>
        <v>2.599386759163317E-2</v>
      </c>
      <c r="J132" s="27">
        <f t="shared" si="40"/>
        <v>6.1874842416487177E-2</v>
      </c>
      <c r="K132" s="27">
        <f t="shared" si="41"/>
        <v>0.20023359810352229</v>
      </c>
      <c r="L132" s="72">
        <v>693243.75218399998</v>
      </c>
      <c r="M132" s="72">
        <v>119017.13808999999</v>
      </c>
      <c r="N132" s="72">
        <v>2964733</v>
      </c>
      <c r="O132" s="72">
        <v>1610516</v>
      </c>
      <c r="P132" s="72">
        <v>141652</v>
      </c>
      <c r="Q132" s="72">
        <v>458401</v>
      </c>
      <c r="R132" s="72">
        <v>2289331.0830033789</v>
      </c>
      <c r="S132" s="72">
        <v>1804782.7429931508</v>
      </c>
      <c r="T132" s="72">
        <v>280913113479</v>
      </c>
      <c r="U132" s="72">
        <v>344174505993</v>
      </c>
    </row>
    <row r="133" spans="1:21" s="73" customFormat="1" x14ac:dyDescent="0.45">
      <c r="A133" s="67" t="s">
        <v>422</v>
      </c>
      <c r="B133" s="67">
        <v>11706</v>
      </c>
      <c r="C133" s="67" t="s">
        <v>22</v>
      </c>
      <c r="D133" s="27">
        <f t="shared" si="36"/>
        <v>0.98997902158476381</v>
      </c>
      <c r="E133" s="27">
        <f t="shared" si="37"/>
        <v>0.96329706162617779</v>
      </c>
      <c r="F133" s="27">
        <f t="shared" si="38"/>
        <v>1.4502338049543047</v>
      </c>
      <c r="G133" s="71">
        <f t="shared" si="31"/>
        <v>479374.148782</v>
      </c>
      <c r="H133" s="71">
        <f t="shared" si="32"/>
        <v>517277.30408500001</v>
      </c>
      <c r="I133" s="27">
        <f t="shared" si="39"/>
        <v>3.0046868382186329E-2</v>
      </c>
      <c r="J133" s="27">
        <f t="shared" si="40"/>
        <v>4.7181428462107891E-2</v>
      </c>
      <c r="K133" s="27">
        <f t="shared" si="41"/>
        <v>5.9300072577668887E-3</v>
      </c>
      <c r="L133" s="72">
        <v>1273928.9925899999</v>
      </c>
      <c r="M133" s="72">
        <v>29276.65987</v>
      </c>
      <c r="N133" s="72">
        <v>619797</v>
      </c>
      <c r="O133" s="72">
        <v>933098</v>
      </c>
      <c r="P133" s="72">
        <v>22986</v>
      </c>
      <c r="Q133" s="72">
        <v>2889</v>
      </c>
      <c r="R133" s="72">
        <v>487183.21486303449</v>
      </c>
      <c r="S133" s="72">
        <v>643412.1152136575</v>
      </c>
      <c r="T133" s="72">
        <v>479374148782</v>
      </c>
      <c r="U133" s="72">
        <v>517277304085</v>
      </c>
    </row>
    <row r="134" spans="1:21" s="73" customFormat="1" x14ac:dyDescent="0.45">
      <c r="A134" s="67" t="s">
        <v>429</v>
      </c>
      <c r="B134" s="67">
        <v>11691</v>
      </c>
      <c r="C134" s="67" t="s">
        <v>32</v>
      </c>
      <c r="D134" s="27">
        <f t="shared" si="36"/>
        <v>1.2143640897339787</v>
      </c>
      <c r="E134" s="27">
        <f t="shared" si="37"/>
        <v>0</v>
      </c>
      <c r="F134" s="27">
        <f t="shared" si="38"/>
        <v>0</v>
      </c>
      <c r="G134" s="71">
        <f t="shared" si="31"/>
        <v>11166.723635</v>
      </c>
      <c r="H134" s="71">
        <f t="shared" si="32"/>
        <v>17398.557925000001</v>
      </c>
      <c r="I134" s="27">
        <f t="shared" si="39"/>
        <v>6.0662213923094038E-2</v>
      </c>
      <c r="J134" s="27">
        <f t="shared" si="40"/>
        <v>0</v>
      </c>
      <c r="K134" s="27">
        <f t="shared" si="41"/>
        <v>0</v>
      </c>
      <c r="L134" s="72">
        <v>98029.945391999994</v>
      </c>
      <c r="M134" s="72">
        <v>4680.5638819999995</v>
      </c>
      <c r="N134" s="72">
        <v>0</v>
      </c>
      <c r="O134" s="72">
        <v>0</v>
      </c>
      <c r="P134" s="72">
        <v>0</v>
      </c>
      <c r="Q134" s="72">
        <v>0</v>
      </c>
      <c r="R134" s="72">
        <v>38578.90752168966</v>
      </c>
      <c r="S134" s="72">
        <v>40362.66644440822</v>
      </c>
      <c r="T134" s="72">
        <v>11166723635</v>
      </c>
      <c r="U134" s="72">
        <v>17398557925</v>
      </c>
    </row>
    <row r="135" spans="1:21" s="73" customFormat="1" x14ac:dyDescent="0.45">
      <c r="A135" s="67" t="s">
        <v>437</v>
      </c>
      <c r="B135" s="67">
        <v>11701</v>
      </c>
      <c r="C135" s="67" t="s">
        <v>19</v>
      </c>
      <c r="D135" s="27">
        <f t="shared" si="36"/>
        <v>0.42823441117100708</v>
      </c>
      <c r="E135" s="27">
        <f t="shared" si="37"/>
        <v>4.3535983710629749</v>
      </c>
      <c r="F135" s="27">
        <f t="shared" si="38"/>
        <v>3.7779350636515945</v>
      </c>
      <c r="G135" s="71">
        <f t="shared" si="31"/>
        <v>77788.559150999994</v>
      </c>
      <c r="H135" s="71">
        <f t="shared" si="32"/>
        <v>62018.796101</v>
      </c>
      <c r="I135" s="27">
        <f t="shared" si="39"/>
        <v>7.1282652122309151E-2</v>
      </c>
      <c r="J135" s="27">
        <f t="shared" si="40"/>
        <v>0.50322388036460286</v>
      </c>
      <c r="K135" s="27">
        <f t="shared" si="41"/>
        <v>0.3544571075044794</v>
      </c>
      <c r="L135" s="72">
        <v>325376.23924999998</v>
      </c>
      <c r="M135" s="72">
        <v>46856.770615000001</v>
      </c>
      <c r="N135" s="72">
        <v>1653951</v>
      </c>
      <c r="O135" s="72">
        <v>1435254</v>
      </c>
      <c r="P135" s="72">
        <v>165394</v>
      </c>
      <c r="Q135" s="72">
        <v>116499</v>
      </c>
      <c r="R135" s="72">
        <v>328668.82207610342</v>
      </c>
      <c r="S135" s="72">
        <v>379904.35934405483</v>
      </c>
      <c r="T135" s="72">
        <v>77788559151</v>
      </c>
      <c r="U135" s="72">
        <v>62018796101</v>
      </c>
    </row>
    <row r="136" spans="1:21" s="73" customFormat="1" x14ac:dyDescent="0.45">
      <c r="A136" s="67" t="s">
        <v>443</v>
      </c>
      <c r="B136" s="67">
        <v>11738</v>
      </c>
      <c r="C136" s="67" t="s">
        <v>19</v>
      </c>
      <c r="D136" s="27">
        <f t="shared" si="36"/>
        <v>0.12108927480215566</v>
      </c>
      <c r="E136" s="27">
        <f t="shared" si="37"/>
        <v>2.582832335564075</v>
      </c>
      <c r="F136" s="27">
        <f t="shared" si="38"/>
        <v>2.2224202779429278</v>
      </c>
      <c r="G136" s="71">
        <f t="shared" si="31"/>
        <v>472932.88222700002</v>
      </c>
      <c r="H136" s="71">
        <f t="shared" si="32"/>
        <v>657387.32564000005</v>
      </c>
      <c r="I136" s="27">
        <f t="shared" si="39"/>
        <v>8.5039860782606263E-4</v>
      </c>
      <c r="J136" s="27">
        <f t="shared" si="40"/>
        <v>0.22493035107170092</v>
      </c>
      <c r="K136" s="27">
        <f t="shared" si="41"/>
        <v>0.26907016519057053</v>
      </c>
      <c r="L136" s="72">
        <v>649852.70394399995</v>
      </c>
      <c r="M136" s="72">
        <v>6322.8</v>
      </c>
      <c r="N136" s="72">
        <v>6930674</v>
      </c>
      <c r="O136" s="72">
        <v>5963558</v>
      </c>
      <c r="P136" s="72">
        <v>836190</v>
      </c>
      <c r="Q136" s="72">
        <v>1000282</v>
      </c>
      <c r="R136" s="72">
        <v>3717550.7707870342</v>
      </c>
      <c r="S136" s="72">
        <v>2683361.945167216</v>
      </c>
      <c r="T136" s="72">
        <v>472932882227</v>
      </c>
      <c r="U136" s="72">
        <v>657387325640</v>
      </c>
    </row>
    <row r="137" spans="1:21" s="73" customFormat="1" x14ac:dyDescent="0.45">
      <c r="A137" s="67" t="s">
        <v>446</v>
      </c>
      <c r="B137" s="67">
        <v>11741</v>
      </c>
      <c r="C137" s="67" t="s">
        <v>19</v>
      </c>
      <c r="D137" s="27">
        <f t="shared" si="36"/>
        <v>0.46278969253854119</v>
      </c>
      <c r="E137" s="27">
        <f t="shared" si="37"/>
        <v>1.6398378241337843</v>
      </c>
      <c r="F137" s="27">
        <f t="shared" si="38"/>
        <v>1.5875160255296332</v>
      </c>
      <c r="G137" s="71">
        <f t="shared" si="31"/>
        <v>190741.991985</v>
      </c>
      <c r="H137" s="71">
        <f t="shared" si="32"/>
        <v>183764.65562999999</v>
      </c>
      <c r="I137" s="27">
        <f t="shared" si="39"/>
        <v>2.1686842044901216E-3</v>
      </c>
      <c r="J137" s="27">
        <f t="shared" si="40"/>
        <v>5.6231553290642985E-2</v>
      </c>
      <c r="K137" s="27">
        <f t="shared" si="41"/>
        <v>0.18819772194436105</v>
      </c>
      <c r="L137" s="72">
        <v>1857888.1447439999</v>
      </c>
      <c r="M137" s="72">
        <v>8163.86967</v>
      </c>
      <c r="N137" s="72">
        <v>3291598</v>
      </c>
      <c r="O137" s="72">
        <v>3186574</v>
      </c>
      <c r="P137" s="72">
        <v>105840</v>
      </c>
      <c r="Q137" s="72">
        <v>354229</v>
      </c>
      <c r="R137" s="72">
        <v>1882217.257150034</v>
      </c>
      <c r="S137" s="72">
        <v>2007270.4456239319</v>
      </c>
      <c r="T137" s="72">
        <v>190741991985</v>
      </c>
      <c r="U137" s="72">
        <v>183764655630</v>
      </c>
    </row>
    <row r="138" spans="1:21" s="73" customFormat="1" x14ac:dyDescent="0.45">
      <c r="A138" s="67" t="s">
        <v>496</v>
      </c>
      <c r="B138" s="67">
        <v>11842</v>
      </c>
      <c r="C138" s="67" t="s">
        <v>32</v>
      </c>
      <c r="D138" s="27">
        <f t="shared" ref="D138" si="42">(L138/2)/S138</f>
        <v>0.87789137084919899</v>
      </c>
      <c r="E138" s="27">
        <f t="shared" ref="E138" si="43">(N138)/S138</f>
        <v>1.4807748366676592</v>
      </c>
      <c r="F138" s="27">
        <f t="shared" ref="F138" si="44">(O138)/S138</f>
        <v>0.44622616551879307</v>
      </c>
      <c r="G138" s="71">
        <f t="shared" ref="G138:G181" si="45">T138/10^6</f>
        <v>138897.73462800001</v>
      </c>
      <c r="H138" s="71">
        <f t="shared" ref="H138:H181" si="46">U138/10^6</f>
        <v>206117.975794</v>
      </c>
      <c r="I138" s="27">
        <f t="shared" ref="I138" si="47">(M138/2)/R138</f>
        <v>0.16728834996528699</v>
      </c>
      <c r="J138" s="27">
        <f t="shared" ref="J138" si="48">(P138)/R138</f>
        <v>6.9538571575851416E-2</v>
      </c>
      <c r="K138" s="27">
        <f t="shared" ref="K138" si="49">(Q138)/R138</f>
        <v>2.013565767488391E-2</v>
      </c>
      <c r="L138" s="72">
        <v>620952.69893800002</v>
      </c>
      <c r="M138" s="72">
        <v>124720.669681</v>
      </c>
      <c r="N138" s="72">
        <v>523693</v>
      </c>
      <c r="O138" s="72">
        <v>157813</v>
      </c>
      <c r="P138" s="72">
        <v>25922</v>
      </c>
      <c r="Q138" s="72">
        <v>7506</v>
      </c>
      <c r="R138" s="72">
        <v>372771.53402158618</v>
      </c>
      <c r="S138" s="72">
        <v>353661.46630268282</v>
      </c>
      <c r="T138" s="72">
        <v>138897734628</v>
      </c>
      <c r="U138" s="72">
        <v>206117975794</v>
      </c>
    </row>
    <row r="139" spans="1:21" s="73" customFormat="1" x14ac:dyDescent="0.45">
      <c r="A139" s="67" t="s">
        <v>505</v>
      </c>
      <c r="B139" s="67">
        <v>11853</v>
      </c>
      <c r="C139" s="67" t="s">
        <v>22</v>
      </c>
      <c r="D139" s="27">
        <f t="shared" ref="D139:D188" si="50">(L139/2)/S139</f>
        <v>0.5741040542212873</v>
      </c>
      <c r="E139" s="27">
        <f t="shared" ref="E139:E188" si="51">(N139)/S139</f>
        <v>1.3979275360315444</v>
      </c>
      <c r="F139" s="27">
        <f t="shared" ref="F139:F188" si="52">(O139)/S139</f>
        <v>0.32746194392856559</v>
      </c>
      <c r="G139" s="71">
        <f t="shared" si="45"/>
        <v>682448.38958800002</v>
      </c>
      <c r="H139" s="71">
        <f t="shared" si="46"/>
        <v>693464.72480199998</v>
      </c>
      <c r="I139" s="27">
        <f t="shared" ref="I139:I188" si="53">(M139/2)/R139</f>
        <v>8.7602732333052449E-2</v>
      </c>
      <c r="J139" s="27">
        <f t="shared" ref="J139:J188" si="54">(P139)/R139</f>
        <v>2.4334522842683389E-2</v>
      </c>
      <c r="K139" s="27">
        <f t="shared" ref="K139:K188" si="55">(Q139)/R139</f>
        <v>5.841094119672887E-2</v>
      </c>
      <c r="L139" s="72">
        <v>1030274.504695</v>
      </c>
      <c r="M139" s="72">
        <v>160333.963311</v>
      </c>
      <c r="N139" s="72">
        <v>1254345</v>
      </c>
      <c r="O139" s="72">
        <v>293828</v>
      </c>
      <c r="P139" s="72">
        <v>22269</v>
      </c>
      <c r="Q139" s="72">
        <v>53453</v>
      </c>
      <c r="R139" s="72">
        <v>915119.64890224149</v>
      </c>
      <c r="S139" s="72">
        <v>897288.99937177834</v>
      </c>
      <c r="T139" s="72">
        <v>682448389588</v>
      </c>
      <c r="U139" s="72">
        <v>693464724802</v>
      </c>
    </row>
    <row r="140" spans="1:21" s="73" customFormat="1" x14ac:dyDescent="0.45">
      <c r="A140" s="67" t="s">
        <v>511</v>
      </c>
      <c r="B140" s="67">
        <v>11756</v>
      </c>
      <c r="C140" s="67" t="s">
        <v>19</v>
      </c>
      <c r="D140" s="27">
        <f t="shared" si="50"/>
        <v>8.4978998231798414E-2</v>
      </c>
      <c r="E140" s="27">
        <f t="shared" si="51"/>
        <v>2.0038958006957275</v>
      </c>
      <c r="F140" s="27">
        <f t="shared" si="52"/>
        <v>1.1003971467156661</v>
      </c>
      <c r="G140" s="71">
        <f t="shared" si="45"/>
        <v>29285.463967</v>
      </c>
      <c r="H140" s="71">
        <f t="shared" si="46"/>
        <v>49991.230814000002</v>
      </c>
      <c r="I140" s="27">
        <f t="shared" si="53"/>
        <v>2.7412581124422662E-2</v>
      </c>
      <c r="J140" s="27">
        <f t="shared" si="54"/>
        <v>0.13001903947019947</v>
      </c>
      <c r="K140" s="27">
        <f t="shared" si="55"/>
        <v>0.34505470068164923</v>
      </c>
      <c r="L140" s="72">
        <v>58249.686506000005</v>
      </c>
      <c r="M140" s="72">
        <v>21729.090196000001</v>
      </c>
      <c r="N140" s="72">
        <v>686795</v>
      </c>
      <c r="O140" s="72">
        <v>377139</v>
      </c>
      <c r="P140" s="72">
        <v>51531</v>
      </c>
      <c r="Q140" s="72">
        <v>136757</v>
      </c>
      <c r="R140" s="72">
        <v>396334.2615818276</v>
      </c>
      <c r="S140" s="72">
        <v>342729.89631574327</v>
      </c>
      <c r="T140" s="72">
        <v>29285463967</v>
      </c>
      <c r="U140" s="72">
        <v>49991230814</v>
      </c>
    </row>
    <row r="141" spans="1:21" s="73" customFormat="1" x14ac:dyDescent="0.45">
      <c r="A141" s="67" t="s">
        <v>569</v>
      </c>
      <c r="B141" s="67">
        <v>11793</v>
      </c>
      <c r="C141" s="67" t="s">
        <v>19</v>
      </c>
      <c r="D141" s="27">
        <f t="shared" si="50"/>
        <v>0.13508969249602426</v>
      </c>
      <c r="E141" s="27">
        <f t="shared" si="51"/>
        <v>1.0716753695490286</v>
      </c>
      <c r="F141" s="27">
        <f t="shared" si="52"/>
        <v>4.1177157034399886E-3</v>
      </c>
      <c r="G141" s="71">
        <f t="shared" si="45"/>
        <v>62968.897667999998</v>
      </c>
      <c r="H141" s="71">
        <f t="shared" si="46"/>
        <v>65356.661434000001</v>
      </c>
      <c r="I141" s="27">
        <f t="shared" si="53"/>
        <v>4.3339770794401364E-2</v>
      </c>
      <c r="J141" s="27">
        <f t="shared" si="54"/>
        <v>8.3776793053824614E-2</v>
      </c>
      <c r="K141" s="27">
        <f t="shared" si="55"/>
        <v>2.6049964812134125E-3</v>
      </c>
      <c r="L141" s="72">
        <v>98289.62169</v>
      </c>
      <c r="M141" s="72">
        <v>32642.128659999998</v>
      </c>
      <c r="N141" s="72">
        <v>389869</v>
      </c>
      <c r="O141" s="72">
        <v>1498</v>
      </c>
      <c r="P141" s="72">
        <v>31549</v>
      </c>
      <c r="Q141" s="72">
        <v>981</v>
      </c>
      <c r="R141" s="72">
        <v>376584.00196496554</v>
      </c>
      <c r="S141" s="72">
        <v>363793.93525117653</v>
      </c>
      <c r="T141" s="72">
        <v>62968897668</v>
      </c>
      <c r="U141" s="72">
        <v>65356661434</v>
      </c>
    </row>
    <row r="142" spans="1:21" s="73" customFormat="1" x14ac:dyDescent="0.45">
      <c r="A142" s="67" t="s">
        <v>571</v>
      </c>
      <c r="B142" s="67">
        <v>11918</v>
      </c>
      <c r="C142" s="67" t="s">
        <v>19</v>
      </c>
      <c r="D142" s="27">
        <v>0</v>
      </c>
      <c r="E142" s="27">
        <v>0</v>
      </c>
      <c r="F142" s="27">
        <v>0</v>
      </c>
      <c r="G142" s="74">
        <v>0</v>
      </c>
      <c r="H142" s="74">
        <v>0</v>
      </c>
      <c r="I142" s="27">
        <v>0</v>
      </c>
      <c r="J142" s="27">
        <v>0</v>
      </c>
      <c r="K142" s="27">
        <v>0</v>
      </c>
      <c r="L142" s="72">
        <v>0</v>
      </c>
      <c r="M142" s="72">
        <v>0</v>
      </c>
      <c r="N142" s="72" t="e">
        <v>#N/A</v>
      </c>
      <c r="O142" s="72" t="e">
        <v>#N/A</v>
      </c>
      <c r="P142" s="72" t="e">
        <v>#N/A</v>
      </c>
      <c r="Q142" s="72" t="e">
        <v>#N/A</v>
      </c>
      <c r="R142" s="72" t="e">
        <v>#N/A</v>
      </c>
      <c r="S142" s="72" t="e">
        <v>#N/A</v>
      </c>
      <c r="T142" s="72" t="e">
        <v>#N/A</v>
      </c>
      <c r="U142" s="72" t="e">
        <v>#N/A</v>
      </c>
    </row>
    <row r="143" spans="1:21" s="73" customFormat="1" x14ac:dyDescent="0.45">
      <c r="A143" s="67" t="s">
        <v>585</v>
      </c>
      <c r="B143" s="67">
        <v>11917</v>
      </c>
      <c r="C143" s="67" t="s">
        <v>19</v>
      </c>
      <c r="D143" s="27">
        <f t="shared" si="50"/>
        <v>0</v>
      </c>
      <c r="E143" s="27">
        <f t="shared" si="51"/>
        <v>0.99921941892212718</v>
      </c>
      <c r="F143" s="27">
        <f t="shared" si="52"/>
        <v>7.9789037822651683E-4</v>
      </c>
      <c r="G143" s="71">
        <f t="shared" si="45"/>
        <v>0</v>
      </c>
      <c r="H143" s="71">
        <f t="shared" si="46"/>
        <v>0</v>
      </c>
      <c r="I143" s="27">
        <f t="shared" si="53"/>
        <v>0</v>
      </c>
      <c r="J143" s="27">
        <f t="shared" si="54"/>
        <v>0.99921941892212718</v>
      </c>
      <c r="K143" s="27">
        <f t="shared" si="55"/>
        <v>7.9789037822651683E-4</v>
      </c>
      <c r="L143" s="72">
        <v>0</v>
      </c>
      <c r="M143" s="72">
        <v>0</v>
      </c>
      <c r="N143" s="72">
        <v>628668</v>
      </c>
      <c r="O143" s="72">
        <v>502</v>
      </c>
      <c r="P143" s="72">
        <v>628668</v>
      </c>
      <c r="Q143" s="72">
        <v>502</v>
      </c>
      <c r="R143" s="72">
        <v>629159.109696</v>
      </c>
      <c r="S143" s="72">
        <v>629159.109696</v>
      </c>
      <c r="T143" s="72">
        <v>0</v>
      </c>
      <c r="U143" s="72">
        <v>0</v>
      </c>
    </row>
    <row r="144" spans="1:21" s="73" customFormat="1" x14ac:dyDescent="0.45">
      <c r="A144" s="67" t="s">
        <v>590</v>
      </c>
      <c r="B144" s="67">
        <v>11921</v>
      </c>
      <c r="C144" s="67" t="s">
        <v>32</v>
      </c>
      <c r="D144" s="27">
        <f t="shared" si="50"/>
        <v>0.10165641999399028</v>
      </c>
      <c r="E144" s="27">
        <f t="shared" si="51"/>
        <v>1.0011934393976569</v>
      </c>
      <c r="F144" s="27">
        <f t="shared" si="52"/>
        <v>0</v>
      </c>
      <c r="G144" s="71">
        <f t="shared" si="45"/>
        <v>0</v>
      </c>
      <c r="H144" s="71">
        <f t="shared" si="46"/>
        <v>6911.4871800000001</v>
      </c>
      <c r="I144" s="27">
        <f t="shared" si="53"/>
        <v>0.10165641999399028</v>
      </c>
      <c r="J144" s="27">
        <f t="shared" si="54"/>
        <v>1.0011934393976569</v>
      </c>
      <c r="K144" s="27">
        <f t="shared" si="55"/>
        <v>0</v>
      </c>
      <c r="L144" s="72">
        <v>6849.9736899999998</v>
      </c>
      <c r="M144" s="72">
        <v>6849.9736899999998</v>
      </c>
      <c r="N144" s="72">
        <v>33732</v>
      </c>
      <c r="O144" s="72">
        <v>0</v>
      </c>
      <c r="P144" s="72">
        <v>33732</v>
      </c>
      <c r="Q144" s="72">
        <v>0</v>
      </c>
      <c r="R144" s="72">
        <v>33691.790889374999</v>
      </c>
      <c r="S144" s="72">
        <v>33691.790889374999</v>
      </c>
      <c r="T144" s="72">
        <v>0</v>
      </c>
      <c r="U144" s="72">
        <v>6911487180</v>
      </c>
    </row>
    <row r="145" spans="1:21" s="73" customFormat="1" x14ac:dyDescent="0.45">
      <c r="A145" s="67" t="s">
        <v>112</v>
      </c>
      <c r="B145" s="67">
        <v>10920</v>
      </c>
      <c r="C145" s="67" t="s">
        <v>19</v>
      </c>
      <c r="D145" s="27">
        <f t="shared" si="50"/>
        <v>7.9809163939961833E-2</v>
      </c>
      <c r="E145" s="27">
        <f t="shared" si="51"/>
        <v>0.59873557141679556</v>
      </c>
      <c r="F145" s="27">
        <f t="shared" si="52"/>
        <v>0.24553677992753373</v>
      </c>
      <c r="G145" s="71">
        <f t="shared" si="45"/>
        <v>542289.661601</v>
      </c>
      <c r="H145" s="71">
        <f t="shared" si="46"/>
        <v>549757.65159499994</v>
      </c>
      <c r="I145" s="27">
        <f t="shared" si="53"/>
        <v>0</v>
      </c>
      <c r="J145" s="27">
        <f t="shared" si="54"/>
        <v>0.37755970922004572</v>
      </c>
      <c r="K145" s="27">
        <f t="shared" si="55"/>
        <v>0</v>
      </c>
      <c r="L145" s="72">
        <v>688176.98120499996</v>
      </c>
      <c r="M145" s="72">
        <v>0</v>
      </c>
      <c r="N145" s="72">
        <v>2581383</v>
      </c>
      <c r="O145" s="72">
        <v>1058605</v>
      </c>
      <c r="P145" s="72">
        <v>1624332</v>
      </c>
      <c r="Q145" s="72">
        <v>0</v>
      </c>
      <c r="R145" s="72">
        <v>4302185.7479324481</v>
      </c>
      <c r="S145" s="72">
        <v>4311390.7428142959</v>
      </c>
      <c r="T145" s="72">
        <v>542289661601</v>
      </c>
      <c r="U145" s="72">
        <v>549757651595</v>
      </c>
    </row>
    <row r="146" spans="1:21" s="73" customFormat="1" x14ac:dyDescent="0.45">
      <c r="A146" s="67" t="s">
        <v>167</v>
      </c>
      <c r="B146" s="67">
        <v>11172</v>
      </c>
      <c r="C146" s="67" t="s">
        <v>32</v>
      </c>
      <c r="D146" s="27">
        <f t="shared" si="50"/>
        <v>0.6491255356114306</v>
      </c>
      <c r="E146" s="27">
        <f t="shared" si="51"/>
        <v>9.5875717025689103E-2</v>
      </c>
      <c r="F146" s="27">
        <f t="shared" si="52"/>
        <v>0.66236538996415018</v>
      </c>
      <c r="G146" s="71">
        <f t="shared" si="45"/>
        <v>756038.69070699997</v>
      </c>
      <c r="H146" s="71">
        <f t="shared" si="46"/>
        <v>841017.62957200001</v>
      </c>
      <c r="I146" s="27">
        <f t="shared" si="53"/>
        <v>5.2648463226090854E-2</v>
      </c>
      <c r="J146" s="27">
        <f t="shared" si="54"/>
        <v>0</v>
      </c>
      <c r="K146" s="27">
        <f t="shared" si="55"/>
        <v>3.8550446862593762E-2</v>
      </c>
      <c r="L146" s="72">
        <v>2959367.42031</v>
      </c>
      <c r="M146" s="72">
        <v>161008.19649900001</v>
      </c>
      <c r="N146" s="72">
        <v>218549</v>
      </c>
      <c r="O146" s="72">
        <v>1509864</v>
      </c>
      <c r="P146" s="72">
        <v>0</v>
      </c>
      <c r="Q146" s="72">
        <v>58947</v>
      </c>
      <c r="R146" s="72">
        <v>1529087.333542621</v>
      </c>
      <c r="S146" s="72">
        <v>2279503.1607580218</v>
      </c>
      <c r="T146" s="72">
        <v>756038690707</v>
      </c>
      <c r="U146" s="72">
        <v>841017629572</v>
      </c>
    </row>
    <row r="147" spans="1:21" s="73" customFormat="1" x14ac:dyDescent="0.45">
      <c r="A147" s="67" t="s">
        <v>171</v>
      </c>
      <c r="B147" s="67">
        <v>11183</v>
      </c>
      <c r="C147" s="67" t="s">
        <v>22</v>
      </c>
      <c r="D147" s="27">
        <f t="shared" si="50"/>
        <v>0.27147390723249526</v>
      </c>
      <c r="E147" s="27">
        <f t="shared" si="51"/>
        <v>1.5369747125124959E-2</v>
      </c>
      <c r="F147" s="27">
        <f t="shared" si="52"/>
        <v>0.19186640523333562</v>
      </c>
      <c r="G147" s="71">
        <f t="shared" si="45"/>
        <v>6840952.2114540003</v>
      </c>
      <c r="H147" s="71">
        <f t="shared" si="46"/>
        <v>7430992.7409570003</v>
      </c>
      <c r="I147" s="27">
        <f t="shared" si="53"/>
        <v>8.0643148675121646E-5</v>
      </c>
      <c r="J147" s="27">
        <f t="shared" si="54"/>
        <v>0</v>
      </c>
      <c r="K147" s="27">
        <f t="shared" si="55"/>
        <v>2.3908735420902733E-2</v>
      </c>
      <c r="L147" s="72">
        <v>4346833.2969969995</v>
      </c>
      <c r="M147" s="72">
        <v>1169.5999999999999</v>
      </c>
      <c r="N147" s="72">
        <v>123050</v>
      </c>
      <c r="O147" s="72">
        <v>1536080</v>
      </c>
      <c r="P147" s="72">
        <v>0</v>
      </c>
      <c r="Q147" s="72">
        <v>173379</v>
      </c>
      <c r="R147" s="72">
        <v>7251700.9765568627</v>
      </c>
      <c r="S147" s="72">
        <v>8005987.2812643675</v>
      </c>
      <c r="T147" s="72">
        <v>6840952211454</v>
      </c>
      <c r="U147" s="72">
        <v>7430992740957</v>
      </c>
    </row>
    <row r="148" spans="1:21" s="73" customFormat="1" x14ac:dyDescent="0.45">
      <c r="A148" s="67" t="s">
        <v>176</v>
      </c>
      <c r="B148" s="67">
        <v>11197</v>
      </c>
      <c r="C148" s="67" t="s">
        <v>22</v>
      </c>
      <c r="D148" s="27">
        <f t="shared" si="50"/>
        <v>0.96811624604881807</v>
      </c>
      <c r="E148" s="27">
        <f t="shared" si="51"/>
        <v>0.22444872877541586</v>
      </c>
      <c r="F148" s="27">
        <f t="shared" si="52"/>
        <v>4.7294232794042351E-2</v>
      </c>
      <c r="G148" s="71">
        <f t="shared" si="45"/>
        <v>2981638.5620039999</v>
      </c>
      <c r="H148" s="71">
        <f t="shared" si="46"/>
        <v>3312558.2845529998</v>
      </c>
      <c r="I148" s="27">
        <f t="shared" si="53"/>
        <v>0.11841252096081281</v>
      </c>
      <c r="J148" s="27">
        <f t="shared" si="54"/>
        <v>0</v>
      </c>
      <c r="K148" s="27">
        <f t="shared" si="55"/>
        <v>0</v>
      </c>
      <c r="L148" s="72">
        <v>6036214.1802380001</v>
      </c>
      <c r="M148" s="72">
        <v>748814.87971100002</v>
      </c>
      <c r="N148" s="72">
        <v>699720</v>
      </c>
      <c r="O148" s="72">
        <v>147440</v>
      </c>
      <c r="P148" s="72">
        <v>0</v>
      </c>
      <c r="Q148" s="72">
        <v>0</v>
      </c>
      <c r="R148" s="72">
        <v>3161890.624551483</v>
      </c>
      <c r="S148" s="72">
        <v>3117504.8476222032</v>
      </c>
      <c r="T148" s="72">
        <v>2981638562004</v>
      </c>
      <c r="U148" s="72">
        <v>3312558284553</v>
      </c>
    </row>
    <row r="149" spans="1:21" s="73" customFormat="1" x14ac:dyDescent="0.45">
      <c r="A149" s="67" t="s">
        <v>178</v>
      </c>
      <c r="B149" s="67">
        <v>11195</v>
      </c>
      <c r="C149" s="67" t="s">
        <v>22</v>
      </c>
      <c r="D149" s="27">
        <f t="shared" si="50"/>
        <v>1.1072423945704413</v>
      </c>
      <c r="E149" s="27">
        <f t="shared" si="51"/>
        <v>6.4316313121416469E-3</v>
      </c>
      <c r="F149" s="27">
        <f t="shared" si="52"/>
        <v>0.24934822592019981</v>
      </c>
      <c r="G149" s="71">
        <f t="shared" si="45"/>
        <v>2164318.9595909999</v>
      </c>
      <c r="H149" s="71">
        <f t="shared" si="46"/>
        <v>2396434.5450789998</v>
      </c>
      <c r="I149" s="27">
        <f t="shared" si="53"/>
        <v>9.523015853027135E-2</v>
      </c>
      <c r="J149" s="27">
        <f t="shared" si="54"/>
        <v>0</v>
      </c>
      <c r="K149" s="27">
        <f t="shared" si="55"/>
        <v>0</v>
      </c>
      <c r="L149" s="72">
        <v>5955900.769723</v>
      </c>
      <c r="M149" s="72">
        <v>468640.15602500003</v>
      </c>
      <c r="N149" s="72">
        <v>17298</v>
      </c>
      <c r="O149" s="72">
        <v>670627</v>
      </c>
      <c r="P149" s="72">
        <v>0</v>
      </c>
      <c r="Q149" s="72">
        <v>0</v>
      </c>
      <c r="R149" s="72">
        <v>2460565.8714514831</v>
      </c>
      <c r="S149" s="72">
        <v>2689519.8372681593</v>
      </c>
      <c r="T149" s="72">
        <v>2164318959591</v>
      </c>
      <c r="U149" s="72">
        <v>2396434545079</v>
      </c>
    </row>
    <row r="150" spans="1:21" s="73" customFormat="1" x14ac:dyDescent="0.45">
      <c r="A150" s="67" t="s">
        <v>180</v>
      </c>
      <c r="B150" s="67">
        <v>11215</v>
      </c>
      <c r="C150" s="67" t="s">
        <v>22</v>
      </c>
      <c r="D150" s="27">
        <f t="shared" si="50"/>
        <v>0.37769411745751774</v>
      </c>
      <c r="E150" s="27">
        <f t="shared" si="51"/>
        <v>0.51088679259206837</v>
      </c>
      <c r="F150" s="27">
        <f t="shared" si="52"/>
        <v>0.22420059577840465</v>
      </c>
      <c r="G150" s="71">
        <f t="shared" si="45"/>
        <v>8149951.0953850001</v>
      </c>
      <c r="H150" s="71">
        <f t="shared" si="46"/>
        <v>9777064.0053700004</v>
      </c>
      <c r="I150" s="27">
        <f t="shared" si="53"/>
        <v>4.1447893755498545E-2</v>
      </c>
      <c r="J150" s="27">
        <f t="shared" si="54"/>
        <v>9.1567452746915065E-3</v>
      </c>
      <c r="K150" s="27">
        <f t="shared" si="55"/>
        <v>1.4151117639708456E-2</v>
      </c>
      <c r="L150" s="72">
        <v>7663336.0015980005</v>
      </c>
      <c r="M150" s="72">
        <v>942143.1248189999</v>
      </c>
      <c r="N150" s="72">
        <v>5182894</v>
      </c>
      <c r="O150" s="72">
        <v>2274492</v>
      </c>
      <c r="P150" s="72">
        <v>104070</v>
      </c>
      <c r="Q150" s="72">
        <v>160833</v>
      </c>
      <c r="R150" s="72">
        <v>11365392.055585619</v>
      </c>
      <c r="S150" s="72">
        <v>10144897.21627708</v>
      </c>
      <c r="T150" s="72">
        <v>8149951095385</v>
      </c>
      <c r="U150" s="72">
        <v>9777064005370</v>
      </c>
    </row>
    <row r="151" spans="1:21" s="73" customFormat="1" x14ac:dyDescent="0.45">
      <c r="A151" s="67" t="s">
        <v>184</v>
      </c>
      <c r="B151" s="67">
        <v>11196</v>
      </c>
      <c r="C151" s="67" t="s">
        <v>32</v>
      </c>
      <c r="D151" s="27">
        <f t="shared" si="50"/>
        <v>8.7574358964559007E-2</v>
      </c>
      <c r="E151" s="27">
        <f t="shared" si="51"/>
        <v>0</v>
      </c>
      <c r="F151" s="27">
        <f t="shared" si="52"/>
        <v>0.19194852123504075</v>
      </c>
      <c r="G151" s="71">
        <f t="shared" si="45"/>
        <v>697230.78951899998</v>
      </c>
      <c r="H151" s="71">
        <f t="shared" si="46"/>
        <v>742185.86901999998</v>
      </c>
      <c r="I151" s="27">
        <f t="shared" si="53"/>
        <v>0</v>
      </c>
      <c r="J151" s="27">
        <f t="shared" si="54"/>
        <v>0</v>
      </c>
      <c r="K151" s="27">
        <f t="shared" si="55"/>
        <v>0</v>
      </c>
      <c r="L151" s="72">
        <v>306388.064534</v>
      </c>
      <c r="M151" s="72">
        <v>0</v>
      </c>
      <c r="N151" s="72">
        <v>0</v>
      </c>
      <c r="O151" s="72">
        <v>335776</v>
      </c>
      <c r="P151" s="72">
        <v>0</v>
      </c>
      <c r="Q151" s="72">
        <v>0</v>
      </c>
      <c r="R151" s="72">
        <v>1664040.3934846551</v>
      </c>
      <c r="S151" s="72">
        <v>1749302.353774545</v>
      </c>
      <c r="T151" s="72">
        <v>697230789519</v>
      </c>
      <c r="U151" s="72">
        <v>742185869020</v>
      </c>
    </row>
    <row r="152" spans="1:21" s="73" customFormat="1" x14ac:dyDescent="0.45">
      <c r="A152" s="67" t="s">
        <v>205</v>
      </c>
      <c r="B152" s="67">
        <v>11260</v>
      </c>
      <c r="C152" s="67" t="s">
        <v>22</v>
      </c>
      <c r="D152" s="27">
        <f t="shared" si="50"/>
        <v>1.9881871404136719</v>
      </c>
      <c r="E152" s="27">
        <f t="shared" si="51"/>
        <v>1.1603809289181193E-2</v>
      </c>
      <c r="F152" s="27">
        <f t="shared" si="52"/>
        <v>0</v>
      </c>
      <c r="G152" s="71">
        <f t="shared" si="45"/>
        <v>1002429.71531</v>
      </c>
      <c r="H152" s="71">
        <f t="shared" si="46"/>
        <v>1099704.9933800001</v>
      </c>
      <c r="I152" s="27">
        <f t="shared" si="53"/>
        <v>7.155964988840971E-2</v>
      </c>
      <c r="J152" s="27">
        <f t="shared" si="54"/>
        <v>0</v>
      </c>
      <c r="K152" s="27">
        <f t="shared" si="55"/>
        <v>0</v>
      </c>
      <c r="L152" s="72">
        <v>4817372.3168639997</v>
      </c>
      <c r="M152" s="72">
        <v>155189.03758499998</v>
      </c>
      <c r="N152" s="72">
        <v>14058</v>
      </c>
      <c r="O152" s="72">
        <v>0</v>
      </c>
      <c r="P152" s="72">
        <v>0</v>
      </c>
      <c r="Q152" s="72">
        <v>0</v>
      </c>
      <c r="R152" s="72">
        <v>1084333.4045583101</v>
      </c>
      <c r="S152" s="72">
        <v>1211498.711298795</v>
      </c>
      <c r="T152" s="72">
        <v>1002429715310</v>
      </c>
      <c r="U152" s="72">
        <v>1099704993380</v>
      </c>
    </row>
    <row r="153" spans="1:21" s="73" customFormat="1" x14ac:dyDescent="0.45">
      <c r="A153" s="67" t="s">
        <v>233</v>
      </c>
      <c r="B153" s="67">
        <v>11308</v>
      </c>
      <c r="C153" s="67" t="s">
        <v>22</v>
      </c>
      <c r="D153" s="27">
        <f t="shared" si="50"/>
        <v>0.48767525478173024</v>
      </c>
      <c r="E153" s="27">
        <f t="shared" si="51"/>
        <v>0</v>
      </c>
      <c r="F153" s="27">
        <f t="shared" si="52"/>
        <v>0.12928552340790667</v>
      </c>
      <c r="G153" s="71">
        <f t="shared" si="45"/>
        <v>2328205.855703</v>
      </c>
      <c r="H153" s="71">
        <f t="shared" si="46"/>
        <v>2421447.5356930001</v>
      </c>
      <c r="I153" s="27">
        <f t="shared" si="53"/>
        <v>1.7841189574120935E-2</v>
      </c>
      <c r="J153" s="27">
        <f t="shared" si="54"/>
        <v>0</v>
      </c>
      <c r="K153" s="27">
        <f t="shared" si="55"/>
        <v>6.7227488058206712E-3</v>
      </c>
      <c r="L153" s="72">
        <v>2464367.3452770002</v>
      </c>
      <c r="M153" s="72">
        <v>87651.469105000011</v>
      </c>
      <c r="N153" s="72">
        <v>0</v>
      </c>
      <c r="O153" s="72">
        <v>326659</v>
      </c>
      <c r="P153" s="72">
        <v>0</v>
      </c>
      <c r="Q153" s="72">
        <v>16514</v>
      </c>
      <c r="R153" s="72">
        <v>2456435.6748986212</v>
      </c>
      <c r="S153" s="72">
        <v>2526647.929245438</v>
      </c>
      <c r="T153" s="72">
        <v>2328205855703</v>
      </c>
      <c r="U153" s="72">
        <v>2421447535693</v>
      </c>
    </row>
    <row r="154" spans="1:21" s="73" customFormat="1" x14ac:dyDescent="0.45">
      <c r="A154" s="67" t="s">
        <v>242</v>
      </c>
      <c r="B154" s="67">
        <v>11312</v>
      </c>
      <c r="C154" s="67" t="s">
        <v>22</v>
      </c>
      <c r="D154" s="27">
        <f t="shared" si="50"/>
        <v>0.65072198511195234</v>
      </c>
      <c r="E154" s="27">
        <f t="shared" si="51"/>
        <v>0.17016710929212525</v>
      </c>
      <c r="F154" s="27">
        <f t="shared" si="52"/>
        <v>7.1655891436397043E-2</v>
      </c>
      <c r="G154" s="71">
        <f t="shared" si="45"/>
        <v>4255767.2971489998</v>
      </c>
      <c r="H154" s="71">
        <f t="shared" si="46"/>
        <v>4621728.523662</v>
      </c>
      <c r="I154" s="27">
        <f t="shared" si="53"/>
        <v>3.148721495499434E-2</v>
      </c>
      <c r="J154" s="27">
        <f t="shared" si="54"/>
        <v>0</v>
      </c>
      <c r="K154" s="27">
        <f t="shared" si="55"/>
        <v>0</v>
      </c>
      <c r="L154" s="72">
        <v>5525751.0165280001</v>
      </c>
      <c r="M154" s="72">
        <v>283513.90654699999</v>
      </c>
      <c r="N154" s="72">
        <v>722506</v>
      </c>
      <c r="O154" s="72">
        <v>304241</v>
      </c>
      <c r="P154" s="72">
        <v>0</v>
      </c>
      <c r="Q154" s="72">
        <v>0</v>
      </c>
      <c r="R154" s="72">
        <v>4502048.0050750002</v>
      </c>
      <c r="S154" s="72">
        <v>4245861.6298151752</v>
      </c>
      <c r="T154" s="72">
        <v>4255767297149</v>
      </c>
      <c r="U154" s="72">
        <v>4621728523662</v>
      </c>
    </row>
    <row r="155" spans="1:21" s="73" customFormat="1" x14ac:dyDescent="0.45">
      <c r="A155" s="67" t="s">
        <v>244</v>
      </c>
      <c r="B155" s="67">
        <v>11315</v>
      </c>
      <c r="C155" s="67" t="s">
        <v>246</v>
      </c>
      <c r="D155" s="27">
        <f t="shared" si="50"/>
        <v>6.169330386740187E-2</v>
      </c>
      <c r="E155" s="27">
        <f t="shared" si="51"/>
        <v>0.41597957870143948</v>
      </c>
      <c r="F155" s="27">
        <f t="shared" si="52"/>
        <v>0.38087088830061006</v>
      </c>
      <c r="G155" s="71">
        <f t="shared" si="45"/>
        <v>10707589.140546</v>
      </c>
      <c r="H155" s="71">
        <f t="shared" si="46"/>
        <v>12135193.801188</v>
      </c>
      <c r="I155" s="27">
        <f t="shared" si="53"/>
        <v>6.7301206740206826E-4</v>
      </c>
      <c r="J155" s="27">
        <f t="shared" si="54"/>
        <v>2.3541193571758761E-3</v>
      </c>
      <c r="K155" s="27">
        <f t="shared" si="55"/>
        <v>5.9769702657337165E-2</v>
      </c>
      <c r="L155" s="72">
        <v>10458988.310828</v>
      </c>
      <c r="M155" s="72">
        <v>135201.66933999999</v>
      </c>
      <c r="N155" s="72">
        <v>35260922</v>
      </c>
      <c r="O155" s="72">
        <v>32284899</v>
      </c>
      <c r="P155" s="72">
        <v>236460</v>
      </c>
      <c r="Q155" s="72">
        <v>6003580</v>
      </c>
      <c r="R155" s="72">
        <v>100445204.3942537</v>
      </c>
      <c r="S155" s="72">
        <v>84765992.864538625</v>
      </c>
      <c r="T155" s="72">
        <v>10707589140546</v>
      </c>
      <c r="U155" s="72">
        <v>12135193801188</v>
      </c>
    </row>
    <row r="156" spans="1:21" s="73" customFormat="1" x14ac:dyDescent="0.45">
      <c r="A156" s="67" t="s">
        <v>259</v>
      </c>
      <c r="B156" s="67">
        <v>11323</v>
      </c>
      <c r="C156" s="67" t="s">
        <v>19</v>
      </c>
      <c r="D156" s="27">
        <f t="shared" si="50"/>
        <v>0.26771968380614497</v>
      </c>
      <c r="E156" s="27">
        <f t="shared" si="51"/>
        <v>2.3761707828198409E-2</v>
      </c>
      <c r="F156" s="27">
        <f t="shared" si="52"/>
        <v>0.15340130039319042</v>
      </c>
      <c r="G156" s="71">
        <f t="shared" si="45"/>
        <v>264832.110644</v>
      </c>
      <c r="H156" s="71">
        <f t="shared" si="46"/>
        <v>250668.83435300001</v>
      </c>
      <c r="I156" s="27">
        <f t="shared" si="53"/>
        <v>8.0059388838602148E-3</v>
      </c>
      <c r="J156" s="27">
        <f t="shared" si="54"/>
        <v>0</v>
      </c>
      <c r="K156" s="27">
        <f t="shared" si="55"/>
        <v>5.7393197751993009E-2</v>
      </c>
      <c r="L156" s="72">
        <v>882622.77870100003</v>
      </c>
      <c r="M156" s="72">
        <v>24112.449519999998</v>
      </c>
      <c r="N156" s="72">
        <v>39169</v>
      </c>
      <c r="O156" s="72">
        <v>252868</v>
      </c>
      <c r="P156" s="72">
        <v>0</v>
      </c>
      <c r="Q156" s="72">
        <v>86429</v>
      </c>
      <c r="R156" s="72">
        <v>1505910.1668019309</v>
      </c>
      <c r="S156" s="72">
        <v>1648408.4512442958</v>
      </c>
      <c r="T156" s="72">
        <v>264832110644</v>
      </c>
      <c r="U156" s="72">
        <v>250668834353</v>
      </c>
    </row>
    <row r="157" spans="1:21" s="73" customFormat="1" x14ac:dyDescent="0.45">
      <c r="A157" s="67" t="s">
        <v>263</v>
      </c>
      <c r="B157" s="67">
        <v>11340</v>
      </c>
      <c r="C157" s="67" t="s">
        <v>19</v>
      </c>
      <c r="D157" s="27">
        <f t="shared" si="50"/>
        <v>0.19836689275156488</v>
      </c>
      <c r="E157" s="27">
        <f t="shared" si="51"/>
        <v>2.1635083652560831E-2</v>
      </c>
      <c r="F157" s="27">
        <f t="shared" si="52"/>
        <v>0.22976296490445591</v>
      </c>
      <c r="G157" s="71">
        <f t="shared" si="45"/>
        <v>235721.420434</v>
      </c>
      <c r="H157" s="71">
        <f t="shared" si="46"/>
        <v>248647.513526</v>
      </c>
      <c r="I157" s="27">
        <f t="shared" si="53"/>
        <v>7.9414732011885234E-3</v>
      </c>
      <c r="J157" s="27">
        <f t="shared" si="54"/>
        <v>0</v>
      </c>
      <c r="K157" s="27">
        <f t="shared" si="55"/>
        <v>4.6315524594057418E-2</v>
      </c>
      <c r="L157" s="72">
        <v>928612.02759900002</v>
      </c>
      <c r="M157" s="72">
        <v>34505.537420000001</v>
      </c>
      <c r="N157" s="72">
        <v>50640</v>
      </c>
      <c r="O157" s="72">
        <v>537793</v>
      </c>
      <c r="P157" s="72">
        <v>0</v>
      </c>
      <c r="Q157" s="72">
        <v>100620</v>
      </c>
      <c r="R157" s="72">
        <v>2172489.6971783452</v>
      </c>
      <c r="S157" s="72">
        <v>2340642.6715621231</v>
      </c>
      <c r="T157" s="72">
        <v>235721420434</v>
      </c>
      <c r="U157" s="72">
        <v>248647513526</v>
      </c>
    </row>
    <row r="158" spans="1:21" s="73" customFormat="1" x14ac:dyDescent="0.45">
      <c r="A158" s="67" t="s">
        <v>270</v>
      </c>
      <c r="B158" s="67">
        <v>11327</v>
      </c>
      <c r="C158" s="67" t="s">
        <v>22</v>
      </c>
      <c r="D158" s="27">
        <f t="shared" si="50"/>
        <v>0.35838619328316862</v>
      </c>
      <c r="E158" s="27">
        <f t="shared" si="51"/>
        <v>3.0525692402280646E-3</v>
      </c>
      <c r="F158" s="27">
        <f t="shared" si="52"/>
        <v>8.4616421188649427E-2</v>
      </c>
      <c r="G158" s="71">
        <f t="shared" si="45"/>
        <v>2268965.7527649999</v>
      </c>
      <c r="H158" s="71">
        <f t="shared" si="46"/>
        <v>2510981.8438129998</v>
      </c>
      <c r="I158" s="27">
        <f t="shared" si="53"/>
        <v>3.4349941494772419E-2</v>
      </c>
      <c r="J158" s="27">
        <f t="shared" si="54"/>
        <v>3.13414674104915E-3</v>
      </c>
      <c r="K158" s="27">
        <f t="shared" si="55"/>
        <v>0</v>
      </c>
      <c r="L158" s="72">
        <v>2011613.3500890001</v>
      </c>
      <c r="M158" s="72">
        <v>187786.96283199999</v>
      </c>
      <c r="N158" s="72">
        <v>8567</v>
      </c>
      <c r="O158" s="72">
        <v>237475</v>
      </c>
      <c r="P158" s="72">
        <v>8567</v>
      </c>
      <c r="Q158" s="72">
        <v>0</v>
      </c>
      <c r="R158" s="72">
        <v>2733439.340218069</v>
      </c>
      <c r="S158" s="72">
        <v>2806488.3466361403</v>
      </c>
      <c r="T158" s="72">
        <v>2268965752765</v>
      </c>
      <c r="U158" s="72">
        <v>2510981843813</v>
      </c>
    </row>
    <row r="159" spans="1:21" s="73" customFormat="1" x14ac:dyDescent="0.45">
      <c r="A159" s="67" t="s">
        <v>271</v>
      </c>
      <c r="B159" s="67">
        <v>11367</v>
      </c>
      <c r="C159" s="67" t="s">
        <v>19</v>
      </c>
      <c r="D159" s="27">
        <f t="shared" si="50"/>
        <v>5.5408517834224895E-2</v>
      </c>
      <c r="E159" s="27">
        <f t="shared" si="51"/>
        <v>1.6974760490805259E-4</v>
      </c>
      <c r="F159" s="27">
        <f t="shared" si="52"/>
        <v>7.8801337937004001E-2</v>
      </c>
      <c r="G159" s="71">
        <f t="shared" si="45"/>
        <v>874677.72245400003</v>
      </c>
      <c r="H159" s="71">
        <f t="shared" si="46"/>
        <v>880515.692866</v>
      </c>
      <c r="I159" s="27">
        <f t="shared" si="53"/>
        <v>0</v>
      </c>
      <c r="J159" s="27">
        <f t="shared" si="54"/>
        <v>0</v>
      </c>
      <c r="K159" s="27">
        <f t="shared" si="55"/>
        <v>2.8762175136585227E-2</v>
      </c>
      <c r="L159" s="72">
        <v>660015.33937099995</v>
      </c>
      <c r="M159" s="72">
        <v>0</v>
      </c>
      <c r="N159" s="72">
        <v>1011</v>
      </c>
      <c r="O159" s="72">
        <v>469333</v>
      </c>
      <c r="P159" s="72">
        <v>0</v>
      </c>
      <c r="Q159" s="72">
        <v>169033</v>
      </c>
      <c r="R159" s="72">
        <v>5876919.9199052071</v>
      </c>
      <c r="S159" s="72">
        <v>5955901.4134404417</v>
      </c>
      <c r="T159" s="72">
        <v>874677722454</v>
      </c>
      <c r="U159" s="72">
        <v>880515692866</v>
      </c>
    </row>
    <row r="160" spans="1:21" s="73" customFormat="1" x14ac:dyDescent="0.45">
      <c r="A160" s="67" t="s">
        <v>279</v>
      </c>
      <c r="B160" s="67">
        <v>11341</v>
      </c>
      <c r="C160" s="67" t="s">
        <v>22</v>
      </c>
      <c r="D160" s="27">
        <f t="shared" si="50"/>
        <v>0.50183992570521141</v>
      </c>
      <c r="E160" s="27">
        <f t="shared" si="51"/>
        <v>0.38845424607254303</v>
      </c>
      <c r="F160" s="27">
        <f t="shared" si="52"/>
        <v>0.21509103107440233</v>
      </c>
      <c r="G160" s="71">
        <f t="shared" si="45"/>
        <v>9791759.7488490008</v>
      </c>
      <c r="H160" s="71">
        <f t="shared" si="46"/>
        <v>11086787.885149</v>
      </c>
      <c r="I160" s="27">
        <f t="shared" si="53"/>
        <v>3.9518568602888597E-2</v>
      </c>
      <c r="J160" s="27">
        <f t="shared" si="54"/>
        <v>0</v>
      </c>
      <c r="K160" s="27">
        <f t="shared" si="55"/>
        <v>1.0771146508462153E-2</v>
      </c>
      <c r="L160" s="72">
        <v>11525916.902975999</v>
      </c>
      <c r="M160" s="72">
        <v>952314.47234000009</v>
      </c>
      <c r="N160" s="72">
        <v>4460876</v>
      </c>
      <c r="O160" s="72">
        <v>2470032</v>
      </c>
      <c r="P160" s="72">
        <v>0</v>
      </c>
      <c r="Q160" s="72">
        <v>129781</v>
      </c>
      <c r="R160" s="72">
        <v>12048949.46866055</v>
      </c>
      <c r="S160" s="72">
        <v>11483658.745145859</v>
      </c>
      <c r="T160" s="72">
        <v>9791759748849</v>
      </c>
      <c r="U160" s="72">
        <v>11086787885149</v>
      </c>
    </row>
    <row r="161" spans="1:21" s="73" customFormat="1" x14ac:dyDescent="0.45">
      <c r="A161" s="67" t="s">
        <v>300</v>
      </c>
      <c r="B161" s="67">
        <v>11409</v>
      </c>
      <c r="C161" s="67" t="s">
        <v>19</v>
      </c>
      <c r="D161" s="27">
        <f t="shared" si="50"/>
        <v>0.17607177259792489</v>
      </c>
      <c r="E161" s="27">
        <f t="shared" si="51"/>
        <v>0.86325584929517207</v>
      </c>
      <c r="F161" s="27">
        <f t="shared" si="52"/>
        <v>1.1772022351851614</v>
      </c>
      <c r="G161" s="71">
        <f t="shared" si="45"/>
        <v>2047208.3367409999</v>
      </c>
      <c r="H161" s="71">
        <f t="shared" si="46"/>
        <v>2162259.0747039998</v>
      </c>
      <c r="I161" s="27">
        <f t="shared" si="53"/>
        <v>1.6021544798613709E-2</v>
      </c>
      <c r="J161" s="27">
        <f t="shared" si="54"/>
        <v>1.0615211020111287E-2</v>
      </c>
      <c r="K161" s="27">
        <f t="shared" si="55"/>
        <v>7.8442618174496506E-2</v>
      </c>
      <c r="L161" s="72">
        <v>4556912.1931919996</v>
      </c>
      <c r="M161" s="72">
        <v>390136.10412999999</v>
      </c>
      <c r="N161" s="72">
        <v>11170959</v>
      </c>
      <c r="O161" s="72">
        <v>15233581</v>
      </c>
      <c r="P161" s="72">
        <v>129244</v>
      </c>
      <c r="Q161" s="72">
        <v>955067</v>
      </c>
      <c r="R161" s="72">
        <v>12175358.5260941</v>
      </c>
      <c r="S161" s="72">
        <v>12940496.156638641</v>
      </c>
      <c r="T161" s="72">
        <v>2047208336741</v>
      </c>
      <c r="U161" s="72">
        <v>2162259074704</v>
      </c>
    </row>
    <row r="162" spans="1:21" s="73" customFormat="1" x14ac:dyDescent="0.45">
      <c r="A162" s="67" t="s">
        <v>315</v>
      </c>
      <c r="B162" s="67">
        <v>11378</v>
      </c>
      <c r="C162" s="67" t="s">
        <v>22</v>
      </c>
      <c r="D162" s="27">
        <f t="shared" si="50"/>
        <v>0.55496238031254241</v>
      </c>
      <c r="E162" s="27">
        <f t="shared" si="51"/>
        <v>0</v>
      </c>
      <c r="F162" s="27">
        <f t="shared" si="52"/>
        <v>0.10163496486156859</v>
      </c>
      <c r="G162" s="71">
        <f t="shared" si="45"/>
        <v>2306323.9176210002</v>
      </c>
      <c r="H162" s="71">
        <f t="shared" si="46"/>
        <v>2430418.2331639999</v>
      </c>
      <c r="I162" s="27">
        <f t="shared" si="53"/>
        <v>2.0215631219991839E-2</v>
      </c>
      <c r="J162" s="27">
        <f t="shared" si="54"/>
        <v>0</v>
      </c>
      <c r="K162" s="27">
        <f t="shared" si="55"/>
        <v>0</v>
      </c>
      <c r="L162" s="72">
        <v>3223134.816813</v>
      </c>
      <c r="M162" s="72">
        <v>106076.76713200001</v>
      </c>
      <c r="N162" s="72">
        <v>0</v>
      </c>
      <c r="O162" s="72">
        <v>295140</v>
      </c>
      <c r="P162" s="72">
        <v>0</v>
      </c>
      <c r="Q162" s="72">
        <v>0</v>
      </c>
      <c r="R162" s="72">
        <v>2623632.3263331382</v>
      </c>
      <c r="S162" s="72">
        <v>2903921.897370595</v>
      </c>
      <c r="T162" s="72">
        <v>2306323917621</v>
      </c>
      <c r="U162" s="72">
        <v>2430418233164</v>
      </c>
    </row>
    <row r="163" spans="1:21" s="73" customFormat="1" x14ac:dyDescent="0.45">
      <c r="A163" s="67" t="s">
        <v>316</v>
      </c>
      <c r="B163" s="67">
        <v>11416</v>
      </c>
      <c r="C163" s="67" t="s">
        <v>19</v>
      </c>
      <c r="D163" s="27">
        <f t="shared" si="50"/>
        <v>3.4895339073230294E-2</v>
      </c>
      <c r="E163" s="27">
        <f t="shared" si="51"/>
        <v>0.59101909818278109</v>
      </c>
      <c r="F163" s="27">
        <f t="shared" si="52"/>
        <v>0.33428842428054206</v>
      </c>
      <c r="G163" s="71">
        <f t="shared" si="45"/>
        <v>5239773.6106390003</v>
      </c>
      <c r="H163" s="71">
        <f t="shared" si="46"/>
        <v>7155838.7058939999</v>
      </c>
      <c r="I163" s="27">
        <f t="shared" si="53"/>
        <v>2.3770512460492328E-4</v>
      </c>
      <c r="J163" s="27">
        <f t="shared" si="54"/>
        <v>2.2838344495513137E-2</v>
      </c>
      <c r="K163" s="27">
        <f t="shared" si="55"/>
        <v>6.7121814836308094E-2</v>
      </c>
      <c r="L163" s="72">
        <v>2777899.8343110001</v>
      </c>
      <c r="M163" s="72">
        <v>20798.749360000002</v>
      </c>
      <c r="N163" s="72">
        <v>23524515</v>
      </c>
      <c r="O163" s="72">
        <v>13305785</v>
      </c>
      <c r="P163" s="72">
        <v>999156</v>
      </c>
      <c r="Q163" s="72">
        <v>2936516</v>
      </c>
      <c r="R163" s="72">
        <v>43749055.462242283</v>
      </c>
      <c r="S163" s="72">
        <v>39803307.663544752</v>
      </c>
      <c r="T163" s="72">
        <v>5239773610639</v>
      </c>
      <c r="U163" s="72">
        <v>7155838705894</v>
      </c>
    </row>
    <row r="164" spans="1:21" s="73" customFormat="1" x14ac:dyDescent="0.45">
      <c r="A164" s="67" t="s">
        <v>330</v>
      </c>
      <c r="B164" s="67">
        <v>11470</v>
      </c>
      <c r="C164" s="67" t="s">
        <v>22</v>
      </c>
      <c r="D164" s="27">
        <f t="shared" si="50"/>
        <v>0.72986065450610427</v>
      </c>
      <c r="E164" s="27">
        <f t="shared" si="51"/>
        <v>1.2911740701216752</v>
      </c>
      <c r="F164" s="27">
        <f t="shared" si="52"/>
        <v>7.8013347603893071E-2</v>
      </c>
      <c r="G164" s="71">
        <f t="shared" si="45"/>
        <v>1059378.332401</v>
      </c>
      <c r="H164" s="71">
        <f t="shared" si="46"/>
        <v>1135967.699848</v>
      </c>
      <c r="I164" s="27">
        <f t="shared" si="53"/>
        <v>1.0366758221567567E-3</v>
      </c>
      <c r="J164" s="27">
        <f t="shared" si="54"/>
        <v>0</v>
      </c>
      <c r="K164" s="27">
        <f t="shared" si="55"/>
        <v>1.8910661299144513E-2</v>
      </c>
      <c r="L164" s="72">
        <v>1515530.2365059999</v>
      </c>
      <c r="M164" s="72">
        <v>2265.5864700000002</v>
      </c>
      <c r="N164" s="72">
        <v>1340539</v>
      </c>
      <c r="O164" s="72">
        <v>80996</v>
      </c>
      <c r="P164" s="72">
        <v>0</v>
      </c>
      <c r="Q164" s="72">
        <v>20664</v>
      </c>
      <c r="R164" s="72">
        <v>1092716.9427403791</v>
      </c>
      <c r="S164" s="72">
        <v>1038232.590802937</v>
      </c>
      <c r="T164" s="72">
        <v>1059378332401</v>
      </c>
      <c r="U164" s="72">
        <v>1135967699848</v>
      </c>
    </row>
    <row r="165" spans="1:21" s="73" customFormat="1" x14ac:dyDescent="0.45">
      <c r="A165" s="67" t="s">
        <v>332</v>
      </c>
      <c r="B165" s="67">
        <v>11459</v>
      </c>
      <c r="C165" s="67" t="s">
        <v>19</v>
      </c>
      <c r="D165" s="27">
        <f t="shared" si="50"/>
        <v>8.8082554893463658E-2</v>
      </c>
      <c r="E165" s="27">
        <f t="shared" si="51"/>
        <v>1.6865386558141577</v>
      </c>
      <c r="F165" s="27">
        <f t="shared" si="52"/>
        <v>1.4756260709797528</v>
      </c>
      <c r="G165" s="71">
        <f t="shared" si="45"/>
        <v>6086302.1699940003</v>
      </c>
      <c r="H165" s="71">
        <f t="shared" si="46"/>
        <v>6621700.6240579998</v>
      </c>
      <c r="I165" s="27">
        <f t="shared" si="53"/>
        <v>3.2937685472063825E-3</v>
      </c>
      <c r="J165" s="27">
        <f t="shared" si="54"/>
        <v>9.6852515206336975E-2</v>
      </c>
      <c r="K165" s="27">
        <f t="shared" si="55"/>
        <v>0.18962384940258606</v>
      </c>
      <c r="L165" s="72">
        <v>7653705.1413909998</v>
      </c>
      <c r="M165" s="72">
        <v>304679.04358900001</v>
      </c>
      <c r="N165" s="72">
        <v>73273701</v>
      </c>
      <c r="O165" s="72">
        <v>64110350</v>
      </c>
      <c r="P165" s="72">
        <v>4479509</v>
      </c>
      <c r="Q165" s="72">
        <v>8770260</v>
      </c>
      <c r="R165" s="72">
        <v>46250827.771036655</v>
      </c>
      <c r="S165" s="72">
        <v>43446203.113932148</v>
      </c>
      <c r="T165" s="72">
        <v>6086302169994</v>
      </c>
      <c r="U165" s="72">
        <v>6621700624058</v>
      </c>
    </row>
    <row r="166" spans="1:21" s="73" customFormat="1" x14ac:dyDescent="0.45">
      <c r="A166" s="67" t="s">
        <v>334</v>
      </c>
      <c r="B166" s="67">
        <v>11460</v>
      </c>
      <c r="C166" s="67" t="s">
        <v>19</v>
      </c>
      <c r="D166" s="27">
        <f t="shared" si="50"/>
        <v>3.9922216028051349E-2</v>
      </c>
      <c r="E166" s="27">
        <f t="shared" si="51"/>
        <v>0.74793873242535502</v>
      </c>
      <c r="F166" s="27">
        <f t="shared" si="52"/>
        <v>0.96399896277939934</v>
      </c>
      <c r="G166" s="71">
        <f t="shared" si="45"/>
        <v>9523821.4984070007</v>
      </c>
      <c r="H166" s="71">
        <f t="shared" si="46"/>
        <v>9670122.9219840001</v>
      </c>
      <c r="I166" s="27">
        <f t="shared" si="53"/>
        <v>0</v>
      </c>
      <c r="J166" s="27">
        <f t="shared" si="54"/>
        <v>3.2138809598280214E-2</v>
      </c>
      <c r="K166" s="27">
        <f t="shared" si="55"/>
        <v>8.1561515291782585E-2</v>
      </c>
      <c r="L166" s="72">
        <v>6076462.2645189995</v>
      </c>
      <c r="M166" s="72">
        <v>0</v>
      </c>
      <c r="N166" s="72">
        <v>56920957</v>
      </c>
      <c r="O166" s="72">
        <v>73363955</v>
      </c>
      <c r="P166" s="72">
        <v>2002200</v>
      </c>
      <c r="Q166" s="72">
        <v>5081161</v>
      </c>
      <c r="R166" s="72">
        <v>62298511.520076342</v>
      </c>
      <c r="S166" s="72">
        <v>76103769.643566042</v>
      </c>
      <c r="T166" s="72">
        <v>9523821498407</v>
      </c>
      <c r="U166" s="72">
        <v>9670122921984</v>
      </c>
    </row>
    <row r="167" spans="1:21" s="73" customFormat="1" x14ac:dyDescent="0.45">
      <c r="A167" s="67" t="s">
        <v>342</v>
      </c>
      <c r="B167" s="67">
        <v>11500</v>
      </c>
      <c r="C167" s="67" t="s">
        <v>246</v>
      </c>
      <c r="D167" s="27">
        <f t="shared" si="50"/>
        <v>5.9327896091418093E-2</v>
      </c>
      <c r="E167" s="27">
        <f t="shared" si="51"/>
        <v>1.5614764270646255</v>
      </c>
      <c r="F167" s="27">
        <f t="shared" si="52"/>
        <v>1.703655634198465E-2</v>
      </c>
      <c r="G167" s="71">
        <f t="shared" si="45"/>
        <v>1654800.1042299999</v>
      </c>
      <c r="H167" s="71">
        <f t="shared" si="46"/>
        <v>1689168.5575689999</v>
      </c>
      <c r="I167" s="27">
        <f t="shared" si="53"/>
        <v>2.719112553912862E-4</v>
      </c>
      <c r="J167" s="27">
        <f t="shared" si="54"/>
        <v>0.27990111665208633</v>
      </c>
      <c r="K167" s="27">
        <f t="shared" si="55"/>
        <v>0</v>
      </c>
      <c r="L167" s="72">
        <v>2162660.3354730001</v>
      </c>
      <c r="M167" s="72">
        <v>15547.238740000001</v>
      </c>
      <c r="N167" s="72">
        <v>28459994</v>
      </c>
      <c r="O167" s="72">
        <v>310514</v>
      </c>
      <c r="P167" s="72">
        <v>8002040</v>
      </c>
      <c r="Q167" s="72">
        <v>0</v>
      </c>
      <c r="R167" s="72">
        <v>28588810.561790071</v>
      </c>
      <c r="S167" s="72">
        <v>18226335.989907399</v>
      </c>
      <c r="T167" s="72">
        <v>1654800104230</v>
      </c>
      <c r="U167" s="72">
        <v>1689168557569</v>
      </c>
    </row>
    <row r="168" spans="1:21" s="73" customFormat="1" x14ac:dyDescent="0.45">
      <c r="A168" s="67" t="s">
        <v>344</v>
      </c>
      <c r="B168" s="67">
        <v>11499</v>
      </c>
      <c r="C168" s="67" t="s">
        <v>19</v>
      </c>
      <c r="D168" s="27">
        <f t="shared" si="50"/>
        <v>5.5823796476961771E-2</v>
      </c>
      <c r="E168" s="27">
        <f t="shared" si="51"/>
        <v>0.89258594396573099</v>
      </c>
      <c r="F168" s="27">
        <f t="shared" si="52"/>
        <v>0.59866568327940117</v>
      </c>
      <c r="G168" s="71">
        <f t="shared" si="45"/>
        <v>813474.46880000003</v>
      </c>
      <c r="H168" s="71">
        <f t="shared" si="46"/>
        <v>817631.31417400006</v>
      </c>
      <c r="I168" s="27">
        <f t="shared" si="53"/>
        <v>0</v>
      </c>
      <c r="J168" s="27">
        <f t="shared" si="54"/>
        <v>0.11896926985872565</v>
      </c>
      <c r="K168" s="27">
        <f t="shared" si="55"/>
        <v>0</v>
      </c>
      <c r="L168" s="72">
        <v>583518.835189</v>
      </c>
      <c r="M168" s="72">
        <v>0</v>
      </c>
      <c r="N168" s="72">
        <v>4665042</v>
      </c>
      <c r="O168" s="72">
        <v>3128887</v>
      </c>
      <c r="P168" s="72">
        <v>741855</v>
      </c>
      <c r="Q168" s="72">
        <v>0</v>
      </c>
      <c r="R168" s="72">
        <v>6235685.9118404482</v>
      </c>
      <c r="S168" s="72">
        <v>5226434.5316411396</v>
      </c>
      <c r="T168" s="72">
        <v>813474468800</v>
      </c>
      <c r="U168" s="72">
        <v>817631314174</v>
      </c>
    </row>
    <row r="169" spans="1:21" s="73" customFormat="1" x14ac:dyDescent="0.45">
      <c r="A169" s="67" t="s">
        <v>353</v>
      </c>
      <c r="B169" s="67">
        <v>11513</v>
      </c>
      <c r="C169" s="67" t="s">
        <v>19</v>
      </c>
      <c r="D169" s="27">
        <f t="shared" si="50"/>
        <v>4.8522270463557907E-2</v>
      </c>
      <c r="E169" s="27">
        <f t="shared" si="51"/>
        <v>1.3871043478573652</v>
      </c>
      <c r="F169" s="27">
        <f t="shared" si="52"/>
        <v>1.2194561636162422</v>
      </c>
      <c r="G169" s="71">
        <f t="shared" si="45"/>
        <v>16473380.196628001</v>
      </c>
      <c r="H169" s="71">
        <f t="shared" si="46"/>
        <v>19046284.184684999</v>
      </c>
      <c r="I169" s="27">
        <f t="shared" si="53"/>
        <v>2.5889778611256171E-3</v>
      </c>
      <c r="J169" s="27">
        <f t="shared" si="54"/>
        <v>0.10357184310772503</v>
      </c>
      <c r="K169" s="27">
        <f t="shared" si="55"/>
        <v>0.11264656500267811</v>
      </c>
      <c r="L169" s="72">
        <v>10647547.714733999</v>
      </c>
      <c r="M169" s="72">
        <v>600204.22767000005</v>
      </c>
      <c r="N169" s="72">
        <v>152190526</v>
      </c>
      <c r="O169" s="72">
        <v>133796477</v>
      </c>
      <c r="P169" s="72">
        <v>12005560</v>
      </c>
      <c r="Q169" s="72">
        <v>13057459</v>
      </c>
      <c r="R169" s="72">
        <v>115915287.78253971</v>
      </c>
      <c r="S169" s="72">
        <v>109718152.23208401</v>
      </c>
      <c r="T169" s="72">
        <v>16473380196628</v>
      </c>
      <c r="U169" s="72">
        <v>19046284184685</v>
      </c>
    </row>
    <row r="170" spans="1:21" s="73" customFormat="1" x14ac:dyDescent="0.45">
      <c r="A170" s="67" t="s">
        <v>362</v>
      </c>
      <c r="B170" s="67">
        <v>11518</v>
      </c>
      <c r="C170" s="67" t="s">
        <v>19</v>
      </c>
      <c r="D170" s="27">
        <f t="shared" si="50"/>
        <v>0.50996389508161122</v>
      </c>
      <c r="E170" s="27">
        <f t="shared" si="51"/>
        <v>0.16010133093627418</v>
      </c>
      <c r="F170" s="27">
        <f t="shared" si="52"/>
        <v>0.17582744512215101</v>
      </c>
      <c r="G170" s="71">
        <f t="shared" si="45"/>
        <v>514613.546822</v>
      </c>
      <c r="H170" s="71">
        <f t="shared" si="46"/>
        <v>439289.59189099999</v>
      </c>
      <c r="I170" s="27">
        <f t="shared" si="53"/>
        <v>2.7907168488435372E-2</v>
      </c>
      <c r="J170" s="27">
        <f t="shared" si="54"/>
        <v>0.16008077989871836</v>
      </c>
      <c r="K170" s="27">
        <f t="shared" si="55"/>
        <v>7.1495901970254974E-4</v>
      </c>
      <c r="L170" s="72">
        <v>2242255.3386380002</v>
      </c>
      <c r="M170" s="72">
        <v>122720.51307799999</v>
      </c>
      <c r="N170" s="72">
        <v>351974</v>
      </c>
      <c r="O170" s="72">
        <v>386547</v>
      </c>
      <c r="P170" s="72">
        <v>351974</v>
      </c>
      <c r="Q170" s="72">
        <v>1572</v>
      </c>
      <c r="R170" s="72">
        <v>2198727.418886207</v>
      </c>
      <c r="S170" s="72">
        <v>2198445.1843195339</v>
      </c>
      <c r="T170" s="72">
        <v>514613546822</v>
      </c>
      <c r="U170" s="72">
        <v>439289591891</v>
      </c>
    </row>
    <row r="171" spans="1:21" s="73" customFormat="1" x14ac:dyDescent="0.45">
      <c r="A171" s="67" t="s">
        <v>370</v>
      </c>
      <c r="B171" s="67">
        <v>11233</v>
      </c>
      <c r="C171" s="67" t="s">
        <v>22</v>
      </c>
      <c r="D171" s="27">
        <f t="shared" si="50"/>
        <v>0.3115918567075705</v>
      </c>
      <c r="E171" s="27">
        <f t="shared" si="51"/>
        <v>8.1094050644459778E-2</v>
      </c>
      <c r="F171" s="27">
        <f t="shared" si="52"/>
        <v>6.6623766663069114E-2</v>
      </c>
      <c r="G171" s="71">
        <f t="shared" si="45"/>
        <v>3116965.4527560002</v>
      </c>
      <c r="H171" s="71">
        <f t="shared" si="46"/>
        <v>3422722.3856159998</v>
      </c>
      <c r="I171" s="27">
        <f t="shared" si="53"/>
        <v>1.057564621287113E-2</v>
      </c>
      <c r="J171" s="27">
        <f t="shared" si="54"/>
        <v>0</v>
      </c>
      <c r="K171" s="27">
        <f t="shared" si="55"/>
        <v>0</v>
      </c>
      <c r="L171" s="72">
        <v>2325329.7216149997</v>
      </c>
      <c r="M171" s="72">
        <v>73642.890348000001</v>
      </c>
      <c r="N171" s="72">
        <v>302592</v>
      </c>
      <c r="O171" s="72">
        <v>248598</v>
      </c>
      <c r="P171" s="72">
        <v>0</v>
      </c>
      <c r="Q171" s="72">
        <v>0</v>
      </c>
      <c r="R171" s="72">
        <v>3481720.5901977243</v>
      </c>
      <c r="S171" s="72">
        <v>3731371.1375283562</v>
      </c>
      <c r="T171" s="72">
        <v>3116965452756</v>
      </c>
      <c r="U171" s="72">
        <v>3422722385616</v>
      </c>
    </row>
    <row r="172" spans="1:21" s="73" customFormat="1" x14ac:dyDescent="0.45">
      <c r="A172" s="67" t="s">
        <v>372</v>
      </c>
      <c r="B172" s="67">
        <v>11569</v>
      </c>
      <c r="C172" s="67" t="s">
        <v>19</v>
      </c>
      <c r="D172" s="27">
        <f t="shared" si="50"/>
        <v>0.37357405154430617</v>
      </c>
      <c r="E172" s="27">
        <f t="shared" si="51"/>
        <v>0.98551151238793511</v>
      </c>
      <c r="F172" s="27">
        <f t="shared" si="52"/>
        <v>1.4829874797235303</v>
      </c>
      <c r="G172" s="71">
        <f t="shared" si="45"/>
        <v>187448.09213</v>
      </c>
      <c r="H172" s="71">
        <f t="shared" si="46"/>
        <v>322281.98562799999</v>
      </c>
      <c r="I172" s="27">
        <f t="shared" si="53"/>
        <v>3.894028379130534E-2</v>
      </c>
      <c r="J172" s="27">
        <f t="shared" si="54"/>
        <v>1.6951374466088964E-2</v>
      </c>
      <c r="K172" s="27">
        <f t="shared" si="55"/>
        <v>0.37634937716508021</v>
      </c>
      <c r="L172" s="72">
        <v>2826293.6878070002</v>
      </c>
      <c r="M172" s="72">
        <v>305974.60107099998</v>
      </c>
      <c r="N172" s="72">
        <v>3727969</v>
      </c>
      <c r="O172" s="72">
        <v>5609809</v>
      </c>
      <c r="P172" s="72">
        <v>66598</v>
      </c>
      <c r="Q172" s="72">
        <v>1478589</v>
      </c>
      <c r="R172" s="72">
        <v>3928766.9641909311</v>
      </c>
      <c r="S172" s="72">
        <v>3782775.698852038</v>
      </c>
      <c r="T172" s="72">
        <v>187448092130</v>
      </c>
      <c r="U172" s="72">
        <v>322281985628</v>
      </c>
    </row>
    <row r="173" spans="1:21" s="73" customFormat="1" x14ac:dyDescent="0.45">
      <c r="A173" s="67" t="s">
        <v>376</v>
      </c>
      <c r="B173" s="67">
        <v>11588</v>
      </c>
      <c r="C173" s="67" t="s">
        <v>19</v>
      </c>
      <c r="D173" s="27">
        <f t="shared" si="50"/>
        <v>0.13734696558137172</v>
      </c>
      <c r="E173" s="27">
        <f t="shared" si="51"/>
        <v>1.5051404915372284</v>
      </c>
      <c r="F173" s="27">
        <f t="shared" si="52"/>
        <v>1.9060951363547198</v>
      </c>
      <c r="G173" s="71">
        <f t="shared" si="45"/>
        <v>3628802.7321779998</v>
      </c>
      <c r="H173" s="71">
        <f t="shared" si="46"/>
        <v>3786067.1342529999</v>
      </c>
      <c r="I173" s="27">
        <f t="shared" si="53"/>
        <v>5.4615841101697737E-3</v>
      </c>
      <c r="J173" s="27">
        <f t="shared" si="54"/>
        <v>0.11060895207201524</v>
      </c>
      <c r="K173" s="27">
        <f t="shared" si="55"/>
        <v>0.20751653418123714</v>
      </c>
      <c r="L173" s="72">
        <v>5141797.7061130004</v>
      </c>
      <c r="M173" s="72">
        <v>148065.88123900001</v>
      </c>
      <c r="N173" s="72">
        <v>28173640</v>
      </c>
      <c r="O173" s="72">
        <v>35678821</v>
      </c>
      <c r="P173" s="72">
        <v>1499328</v>
      </c>
      <c r="Q173" s="72">
        <v>2812931</v>
      </c>
      <c r="R173" s="72">
        <v>13555213.85849328</v>
      </c>
      <c r="S173" s="72">
        <v>18718279.229353353</v>
      </c>
      <c r="T173" s="72">
        <v>3628802732178</v>
      </c>
      <c r="U173" s="72">
        <v>3786067134253</v>
      </c>
    </row>
    <row r="174" spans="1:21" s="73" customFormat="1" x14ac:dyDescent="0.45">
      <c r="A174" s="67" t="s">
        <v>388</v>
      </c>
      <c r="B174" s="67">
        <v>11626</v>
      </c>
      <c r="C174" s="67" t="s">
        <v>19</v>
      </c>
      <c r="D174" s="27">
        <f t="shared" si="50"/>
        <v>0.19410302883160183</v>
      </c>
      <c r="E174" s="27">
        <f t="shared" si="51"/>
        <v>0.37180721335535011</v>
      </c>
      <c r="F174" s="27">
        <f t="shared" si="52"/>
        <v>0.53227452168963274</v>
      </c>
      <c r="G174" s="71">
        <f t="shared" si="45"/>
        <v>1301490.857846</v>
      </c>
      <c r="H174" s="71">
        <f t="shared" si="46"/>
        <v>1808095.063508</v>
      </c>
      <c r="I174" s="27">
        <f t="shared" si="53"/>
        <v>3.5286482699496177E-2</v>
      </c>
      <c r="J174" s="27">
        <f t="shared" si="54"/>
        <v>0</v>
      </c>
      <c r="K174" s="27">
        <f t="shared" si="55"/>
        <v>0</v>
      </c>
      <c r="L174" s="72">
        <v>3025868.6453280002</v>
      </c>
      <c r="M174" s="72">
        <v>574301.42052299995</v>
      </c>
      <c r="N174" s="72">
        <v>2898048</v>
      </c>
      <c r="O174" s="72">
        <v>4148809</v>
      </c>
      <c r="P174" s="72">
        <v>0</v>
      </c>
      <c r="Q174" s="72">
        <v>0</v>
      </c>
      <c r="R174" s="72">
        <v>8137697.1659915522</v>
      </c>
      <c r="S174" s="72">
        <v>7794491.0585428225</v>
      </c>
      <c r="T174" s="72">
        <v>1301490857846</v>
      </c>
      <c r="U174" s="72">
        <v>1808095063508</v>
      </c>
    </row>
    <row r="175" spans="1:21" s="73" customFormat="1" x14ac:dyDescent="0.45">
      <c r="A175" s="67" t="s">
        <v>392</v>
      </c>
      <c r="B175" s="67">
        <v>11649</v>
      </c>
      <c r="C175" s="67" t="s">
        <v>22</v>
      </c>
      <c r="D175" s="27">
        <f t="shared" si="50"/>
        <v>1.3565897314419597</v>
      </c>
      <c r="E175" s="27">
        <f t="shared" si="51"/>
        <v>0.64612130728418748</v>
      </c>
      <c r="F175" s="27">
        <f t="shared" si="52"/>
        <v>0.40945749054922181</v>
      </c>
      <c r="G175" s="71">
        <f t="shared" si="45"/>
        <v>6927340.8112939997</v>
      </c>
      <c r="H175" s="71">
        <f t="shared" si="46"/>
        <v>7484288.5617660005</v>
      </c>
      <c r="I175" s="27">
        <f t="shared" si="53"/>
        <v>7.2577297337125077E-2</v>
      </c>
      <c r="J175" s="27">
        <f t="shared" si="54"/>
        <v>0</v>
      </c>
      <c r="K175" s="27">
        <f t="shared" si="55"/>
        <v>4.5207120662395302E-2</v>
      </c>
      <c r="L175" s="72">
        <v>20984338.046902999</v>
      </c>
      <c r="M175" s="72">
        <v>1159130.5321859999</v>
      </c>
      <c r="N175" s="72">
        <v>4997247</v>
      </c>
      <c r="O175" s="72">
        <v>3166836</v>
      </c>
      <c r="P175" s="72">
        <v>0</v>
      </c>
      <c r="Q175" s="72">
        <v>361001</v>
      </c>
      <c r="R175" s="72">
        <v>7985489.7792747933</v>
      </c>
      <c r="S175" s="72">
        <v>7734224.1211711513</v>
      </c>
      <c r="T175" s="72">
        <v>6927340811294</v>
      </c>
      <c r="U175" s="72">
        <v>7484288561766</v>
      </c>
    </row>
    <row r="176" spans="1:21" s="73" customFormat="1" x14ac:dyDescent="0.45">
      <c r="A176" s="67" t="s">
        <v>400</v>
      </c>
      <c r="B176" s="67">
        <v>11660</v>
      </c>
      <c r="C176" s="67" t="s">
        <v>19</v>
      </c>
      <c r="D176" s="27">
        <f t="shared" si="50"/>
        <v>0.19356661938734657</v>
      </c>
      <c r="E176" s="27">
        <f t="shared" si="51"/>
        <v>1.9981156250555885E-2</v>
      </c>
      <c r="F176" s="27">
        <f t="shared" si="52"/>
        <v>0.4492848257841433</v>
      </c>
      <c r="G176" s="71">
        <f t="shared" si="45"/>
        <v>169147.48551299999</v>
      </c>
      <c r="H176" s="71">
        <f t="shared" si="46"/>
        <v>171823.078328</v>
      </c>
      <c r="I176" s="27">
        <f t="shared" si="53"/>
        <v>0</v>
      </c>
      <c r="J176" s="27">
        <f t="shared" si="54"/>
        <v>0</v>
      </c>
      <c r="K176" s="27">
        <f t="shared" si="55"/>
        <v>0</v>
      </c>
      <c r="L176" s="72">
        <v>1301568.1569320001</v>
      </c>
      <c r="M176" s="72">
        <v>0</v>
      </c>
      <c r="N176" s="72">
        <v>67178</v>
      </c>
      <c r="O176" s="72">
        <v>1510526</v>
      </c>
      <c r="P176" s="72">
        <v>0</v>
      </c>
      <c r="Q176" s="72">
        <v>0</v>
      </c>
      <c r="R176" s="72">
        <v>3050046.8029765859</v>
      </c>
      <c r="S176" s="72">
        <v>3362067.6980658253</v>
      </c>
      <c r="T176" s="72">
        <v>169147485513</v>
      </c>
      <c r="U176" s="72">
        <v>171823078328</v>
      </c>
    </row>
    <row r="177" spans="1:21" s="73" customFormat="1" x14ac:dyDescent="0.45">
      <c r="A177" s="67" t="s">
        <v>408</v>
      </c>
      <c r="B177" s="67">
        <v>11673</v>
      </c>
      <c r="C177" s="67" t="s">
        <v>19</v>
      </c>
      <c r="D177" s="27">
        <f t="shared" si="50"/>
        <v>0.21083920780308568</v>
      </c>
      <c r="E177" s="27">
        <f t="shared" si="51"/>
        <v>0.31406684272130042</v>
      </c>
      <c r="F177" s="27">
        <f t="shared" si="52"/>
        <v>1.3797582762288709</v>
      </c>
      <c r="G177" s="71">
        <f t="shared" si="45"/>
        <v>74198.220782999997</v>
      </c>
      <c r="H177" s="71">
        <f t="shared" si="46"/>
        <v>79571.539793000004</v>
      </c>
      <c r="I177" s="27">
        <f t="shared" si="53"/>
        <v>3.4278244198153077E-2</v>
      </c>
      <c r="J177" s="27">
        <f t="shared" si="54"/>
        <v>0</v>
      </c>
      <c r="K177" s="27">
        <f t="shared" si="55"/>
        <v>0.14634408163720442</v>
      </c>
      <c r="L177" s="72">
        <v>592015.21846699994</v>
      </c>
      <c r="M177" s="72">
        <v>43266.585439999995</v>
      </c>
      <c r="N177" s="72">
        <v>440934</v>
      </c>
      <c r="O177" s="72">
        <v>1937111</v>
      </c>
      <c r="P177" s="72">
        <v>0</v>
      </c>
      <c r="Q177" s="72">
        <v>92359</v>
      </c>
      <c r="R177" s="72">
        <v>631108.54205203452</v>
      </c>
      <c r="S177" s="72">
        <v>1403949.5420128771</v>
      </c>
      <c r="T177" s="72">
        <v>74198220783</v>
      </c>
      <c r="U177" s="72">
        <v>79571539793</v>
      </c>
    </row>
    <row r="178" spans="1:21" s="73" customFormat="1" x14ac:dyDescent="0.45">
      <c r="A178" s="67" t="s">
        <v>416</v>
      </c>
      <c r="B178" s="67">
        <v>11692</v>
      </c>
      <c r="C178" s="67" t="s">
        <v>19</v>
      </c>
      <c r="D178" s="27">
        <f t="shared" si="50"/>
        <v>0.19042736885427938</v>
      </c>
      <c r="E178" s="27">
        <f t="shared" si="51"/>
        <v>4.4163162532777456</v>
      </c>
      <c r="F178" s="27">
        <f t="shared" si="52"/>
        <v>2.4324388958250434</v>
      </c>
      <c r="G178" s="71">
        <f t="shared" si="45"/>
        <v>3117216.6778489999</v>
      </c>
      <c r="H178" s="71">
        <f t="shared" si="46"/>
        <v>4200569.1081929998</v>
      </c>
      <c r="I178" s="27">
        <f t="shared" si="53"/>
        <v>1.8994894679967129E-2</v>
      </c>
      <c r="J178" s="27">
        <f t="shared" si="54"/>
        <v>0.41303325098830357</v>
      </c>
      <c r="K178" s="27">
        <f t="shared" si="55"/>
        <v>0.13093685113693843</v>
      </c>
      <c r="L178" s="72">
        <v>4827210.2634850005</v>
      </c>
      <c r="M178" s="72">
        <v>944791.99322299997</v>
      </c>
      <c r="N178" s="72">
        <v>55975376</v>
      </c>
      <c r="O178" s="72">
        <v>30830374</v>
      </c>
      <c r="P178" s="72">
        <v>10271984</v>
      </c>
      <c r="Q178" s="72">
        <v>3256351</v>
      </c>
      <c r="R178" s="72">
        <v>24869629.685797103</v>
      </c>
      <c r="S178" s="72">
        <v>12674675.63231135</v>
      </c>
      <c r="T178" s="72">
        <v>3117216677849</v>
      </c>
      <c r="U178" s="72">
        <v>4200569108193</v>
      </c>
    </row>
    <row r="179" spans="1:21" s="73" customFormat="1" x14ac:dyDescent="0.45">
      <c r="A179" s="67" t="s">
        <v>418</v>
      </c>
      <c r="B179" s="67">
        <v>11698</v>
      </c>
      <c r="C179" s="67" t="s">
        <v>19</v>
      </c>
      <c r="D179" s="27">
        <f t="shared" si="50"/>
        <v>0.20442956056479669</v>
      </c>
      <c r="E179" s="27">
        <f t="shared" si="51"/>
        <v>0.37934368521365319</v>
      </c>
      <c r="F179" s="27">
        <f t="shared" si="52"/>
        <v>0.552124428205228</v>
      </c>
      <c r="G179" s="71">
        <f t="shared" si="45"/>
        <v>695631.09223299997</v>
      </c>
      <c r="H179" s="71">
        <f t="shared" si="46"/>
        <v>700954.30288900004</v>
      </c>
      <c r="I179" s="27">
        <f t="shared" si="53"/>
        <v>4.5297436173572371E-4</v>
      </c>
      <c r="J179" s="27">
        <f t="shared" si="54"/>
        <v>3.0189423220387257E-3</v>
      </c>
      <c r="K179" s="27">
        <f t="shared" si="55"/>
        <v>8.3578895032172335E-2</v>
      </c>
      <c r="L179" s="72">
        <v>13283824.942384999</v>
      </c>
      <c r="M179" s="72">
        <v>24555.610619999999</v>
      </c>
      <c r="N179" s="72">
        <v>12324869</v>
      </c>
      <c r="O179" s="72">
        <v>17938512</v>
      </c>
      <c r="P179" s="72">
        <v>81828</v>
      </c>
      <c r="Q179" s="72">
        <v>2265394</v>
      </c>
      <c r="R179" s="72">
        <v>27104857.023151282</v>
      </c>
      <c r="S179" s="72">
        <v>32489980.670321193</v>
      </c>
      <c r="T179" s="72">
        <v>695631092233</v>
      </c>
      <c r="U179" s="72">
        <v>700954302889</v>
      </c>
    </row>
    <row r="180" spans="1:21" s="73" customFormat="1" x14ac:dyDescent="0.45">
      <c r="A180" s="67" t="s">
        <v>431</v>
      </c>
      <c r="B180" s="67">
        <v>11709</v>
      </c>
      <c r="C180" s="67" t="s">
        <v>22</v>
      </c>
      <c r="D180" s="27">
        <f t="shared" si="50"/>
        <v>0</v>
      </c>
      <c r="E180" s="27">
        <f t="shared" si="51"/>
        <v>0</v>
      </c>
      <c r="F180" s="27">
        <f t="shared" si="52"/>
        <v>0</v>
      </c>
      <c r="G180" s="71">
        <f t="shared" si="45"/>
        <v>84306268.586175993</v>
      </c>
      <c r="H180" s="71">
        <f t="shared" si="46"/>
        <v>89930928.376075998</v>
      </c>
      <c r="I180" s="27">
        <f t="shared" si="53"/>
        <v>0</v>
      </c>
      <c r="J180" s="27">
        <f t="shared" si="54"/>
        <v>0</v>
      </c>
      <c r="K180" s="27">
        <f t="shared" si="55"/>
        <v>0</v>
      </c>
      <c r="L180" s="72">
        <v>0</v>
      </c>
      <c r="M180" s="72">
        <v>0</v>
      </c>
      <c r="N180" s="72">
        <v>0</v>
      </c>
      <c r="O180" s="72">
        <v>0</v>
      </c>
      <c r="P180" s="72">
        <v>0</v>
      </c>
      <c r="Q180" s="72">
        <v>0</v>
      </c>
      <c r="R180" s="72">
        <v>88398178.425942317</v>
      </c>
      <c r="S180" s="72">
        <v>96011896.341379002</v>
      </c>
      <c r="T180" s="72">
        <v>84306268586176</v>
      </c>
      <c r="U180" s="72">
        <v>89930928376076</v>
      </c>
    </row>
    <row r="181" spans="1:21" s="73" customFormat="1" x14ac:dyDescent="0.45">
      <c r="A181" s="67" t="s">
        <v>433</v>
      </c>
      <c r="B181" s="67">
        <v>11712</v>
      </c>
      <c r="C181" s="67" t="s">
        <v>22</v>
      </c>
      <c r="D181" s="27">
        <f t="shared" si="50"/>
        <v>1.9524776976426808</v>
      </c>
      <c r="E181" s="27">
        <f t="shared" si="51"/>
        <v>0</v>
      </c>
      <c r="F181" s="27">
        <f t="shared" si="52"/>
        <v>9.7193572589959809E-2</v>
      </c>
      <c r="G181" s="71">
        <f t="shared" si="45"/>
        <v>3371351.2748489999</v>
      </c>
      <c r="H181" s="71">
        <f t="shared" si="46"/>
        <v>3574128.488202</v>
      </c>
      <c r="I181" s="27">
        <f t="shared" si="53"/>
        <v>7.1212461632472523E-2</v>
      </c>
      <c r="J181" s="27">
        <f t="shared" si="54"/>
        <v>0</v>
      </c>
      <c r="K181" s="27">
        <f t="shared" si="55"/>
        <v>3.2267582874733809E-2</v>
      </c>
      <c r="L181" s="72">
        <v>15582806.810869999</v>
      </c>
      <c r="M181" s="72">
        <v>495659.970722</v>
      </c>
      <c r="N181" s="72">
        <v>0</v>
      </c>
      <c r="O181" s="72">
        <v>387853</v>
      </c>
      <c r="P181" s="72">
        <v>0</v>
      </c>
      <c r="Q181" s="72">
        <v>112296</v>
      </c>
      <c r="R181" s="72">
        <v>3480149.1154743452</v>
      </c>
      <c r="S181" s="72">
        <v>3990521.077317263</v>
      </c>
      <c r="T181" s="72">
        <v>3371351274849</v>
      </c>
      <c r="U181" s="72">
        <v>3574128488202</v>
      </c>
    </row>
    <row r="182" spans="1:21" s="73" customFormat="1" x14ac:dyDescent="0.45">
      <c r="A182" s="67" t="s">
        <v>435</v>
      </c>
      <c r="B182" s="67">
        <v>11725</v>
      </c>
      <c r="C182" s="67" t="s">
        <v>19</v>
      </c>
      <c r="D182" s="27">
        <f t="shared" si="50"/>
        <v>0.3562515280085593</v>
      </c>
      <c r="E182" s="27">
        <f t="shared" si="51"/>
        <v>1.4153595505773142</v>
      </c>
      <c r="F182" s="27">
        <f t="shared" si="52"/>
        <v>1.8195239708866446</v>
      </c>
      <c r="G182" s="71">
        <f t="shared" ref="G182:G203" si="56">T182/10^6</f>
        <v>162726.15063799999</v>
      </c>
      <c r="H182" s="71">
        <f t="shared" ref="H182:H203" si="57">U182/10^6</f>
        <v>152338.636375</v>
      </c>
      <c r="I182" s="27">
        <f t="shared" si="53"/>
        <v>7.5483312363013991E-2</v>
      </c>
      <c r="J182" s="27">
        <f t="shared" si="54"/>
        <v>4.25222441962868E-2</v>
      </c>
      <c r="K182" s="27">
        <f t="shared" si="55"/>
        <v>0.30717915474994495</v>
      </c>
      <c r="L182" s="72">
        <v>823293.77716100006</v>
      </c>
      <c r="M182" s="72">
        <v>87202.411504999996</v>
      </c>
      <c r="N182" s="72">
        <v>1635441</v>
      </c>
      <c r="O182" s="72">
        <v>2102451</v>
      </c>
      <c r="P182" s="72">
        <v>24562</v>
      </c>
      <c r="Q182" s="72">
        <v>177435</v>
      </c>
      <c r="R182" s="72">
        <v>577627.08587579313</v>
      </c>
      <c r="S182" s="72">
        <v>1155495.08203263</v>
      </c>
      <c r="T182" s="72">
        <v>162726150638</v>
      </c>
      <c r="U182" s="72">
        <v>152338636375</v>
      </c>
    </row>
    <row r="183" spans="1:21" s="73" customFormat="1" x14ac:dyDescent="0.45">
      <c r="A183" s="67" t="s">
        <v>439</v>
      </c>
      <c r="B183" s="67">
        <v>11729</v>
      </c>
      <c r="C183" s="67" t="s">
        <v>22</v>
      </c>
      <c r="D183" s="27">
        <f t="shared" si="50"/>
        <v>1.3140752832272959</v>
      </c>
      <c r="E183" s="27">
        <f t="shared" si="51"/>
        <v>0</v>
      </c>
      <c r="F183" s="27">
        <f t="shared" si="52"/>
        <v>1.7617013838762936</v>
      </c>
      <c r="G183" s="71">
        <f t="shared" si="56"/>
        <v>726896.03645000001</v>
      </c>
      <c r="H183" s="71">
        <f t="shared" si="57"/>
        <v>770176.717191</v>
      </c>
      <c r="I183" s="27">
        <f t="shared" si="53"/>
        <v>3.3097050667761585E-2</v>
      </c>
      <c r="J183" s="27">
        <f t="shared" si="54"/>
        <v>0</v>
      </c>
      <c r="K183" s="27">
        <f t="shared" si="55"/>
        <v>2.0588405360240446E-2</v>
      </c>
      <c r="L183" s="72">
        <v>3850818.6212870004</v>
      </c>
      <c r="M183" s="72">
        <v>49342.377683999999</v>
      </c>
      <c r="N183" s="72">
        <v>0</v>
      </c>
      <c r="O183" s="72">
        <v>2581280</v>
      </c>
      <c r="P183" s="72">
        <v>0</v>
      </c>
      <c r="Q183" s="72">
        <v>15347</v>
      </c>
      <c r="R183" s="72">
        <v>745419.5568558966</v>
      </c>
      <c r="S183" s="72">
        <v>1465219.942281238</v>
      </c>
      <c r="T183" s="72">
        <v>726896036450</v>
      </c>
      <c r="U183" s="72">
        <v>770176717191</v>
      </c>
    </row>
    <row r="184" spans="1:21" s="73" customFormat="1" x14ac:dyDescent="0.45">
      <c r="A184" s="67" t="s">
        <v>441</v>
      </c>
      <c r="B184" s="67">
        <v>11736</v>
      </c>
      <c r="C184" s="67" t="s">
        <v>22</v>
      </c>
      <c r="D184" s="27">
        <f t="shared" si="50"/>
        <v>0.41690872411898333</v>
      </c>
      <c r="E184" s="27">
        <f t="shared" si="51"/>
        <v>1.2275094812912928E-2</v>
      </c>
      <c r="F184" s="27">
        <f t="shared" si="52"/>
        <v>3.3966236467149226E-2</v>
      </c>
      <c r="G184" s="71">
        <f t="shared" si="56"/>
        <v>3445037.2382209999</v>
      </c>
      <c r="H184" s="71">
        <f t="shared" si="57"/>
        <v>3957143.6423269999</v>
      </c>
      <c r="I184" s="27">
        <f t="shared" si="53"/>
        <v>7.7496896772568991E-2</v>
      </c>
      <c r="J184" s="27">
        <f t="shared" si="54"/>
        <v>0</v>
      </c>
      <c r="K184" s="27">
        <f t="shared" si="55"/>
        <v>0</v>
      </c>
      <c r="L184" s="72">
        <v>3395292.009385</v>
      </c>
      <c r="M184" s="72">
        <v>590225.37964199996</v>
      </c>
      <c r="N184" s="72">
        <v>49984</v>
      </c>
      <c r="O184" s="72">
        <v>138310</v>
      </c>
      <c r="P184" s="72">
        <v>0</v>
      </c>
      <c r="Q184" s="72">
        <v>0</v>
      </c>
      <c r="R184" s="72">
        <v>3808058.156019724</v>
      </c>
      <c r="S184" s="72">
        <v>4071984.8409984382</v>
      </c>
      <c r="T184" s="72">
        <v>3445037238221</v>
      </c>
      <c r="U184" s="72">
        <v>3957143642327</v>
      </c>
    </row>
    <row r="185" spans="1:21" s="73" customFormat="1" x14ac:dyDescent="0.45">
      <c r="A185" s="67" t="s">
        <v>445</v>
      </c>
      <c r="B185" s="67">
        <v>11722</v>
      </c>
      <c r="C185" s="67" t="s">
        <v>19</v>
      </c>
      <c r="D185" s="27">
        <f t="shared" si="50"/>
        <v>1.5283450952839193</v>
      </c>
      <c r="E185" s="27">
        <f t="shared" si="51"/>
        <v>2.483173503201646</v>
      </c>
      <c r="F185" s="27">
        <f t="shared" si="52"/>
        <v>0.3475990969299223</v>
      </c>
      <c r="G185" s="71">
        <f t="shared" si="56"/>
        <v>909477.00285299995</v>
      </c>
      <c r="H185" s="71">
        <f t="shared" si="57"/>
        <v>993235.87269800005</v>
      </c>
      <c r="I185" s="27">
        <f t="shared" si="53"/>
        <v>5.2864950532403816E-2</v>
      </c>
      <c r="J185" s="27">
        <f t="shared" si="54"/>
        <v>7.2798480897464032E-2</v>
      </c>
      <c r="K185" s="27">
        <f t="shared" si="55"/>
        <v>7.1200533050430309E-2</v>
      </c>
      <c r="L185" s="72">
        <v>10202152.113976</v>
      </c>
      <c r="M185" s="72">
        <v>854666.89954199991</v>
      </c>
      <c r="N185" s="72">
        <v>8287956</v>
      </c>
      <c r="O185" s="72">
        <v>1160163</v>
      </c>
      <c r="P185" s="72">
        <v>588466</v>
      </c>
      <c r="Q185" s="72">
        <v>575549</v>
      </c>
      <c r="R185" s="72">
        <v>8083492.8523968626</v>
      </c>
      <c r="S185" s="72">
        <v>3337646.7610153044</v>
      </c>
      <c r="T185" s="72">
        <v>909477002853</v>
      </c>
      <c r="U185" s="72">
        <v>993235872698</v>
      </c>
    </row>
    <row r="186" spans="1:21" s="73" customFormat="1" x14ac:dyDescent="0.45">
      <c r="A186" s="67" t="s">
        <v>456</v>
      </c>
      <c r="B186" s="67">
        <v>11745</v>
      </c>
      <c r="C186" s="67" t="s">
        <v>22</v>
      </c>
      <c r="D186" s="27">
        <f t="shared" si="50"/>
        <v>0</v>
      </c>
      <c r="E186" s="27">
        <f t="shared" si="51"/>
        <v>0</v>
      </c>
      <c r="F186" s="27">
        <f t="shared" si="52"/>
        <v>0</v>
      </c>
      <c r="G186" s="71">
        <f t="shared" si="56"/>
        <v>97982536.424787998</v>
      </c>
      <c r="H186" s="71">
        <f t="shared" si="57"/>
        <v>117156262.624584</v>
      </c>
      <c r="I186" s="27">
        <f t="shared" si="53"/>
        <v>0</v>
      </c>
      <c r="J186" s="27">
        <f t="shared" si="54"/>
        <v>0</v>
      </c>
      <c r="K186" s="27">
        <f t="shared" si="55"/>
        <v>0</v>
      </c>
      <c r="L186" s="72">
        <v>0</v>
      </c>
      <c r="M186" s="72">
        <v>0</v>
      </c>
      <c r="N186" s="72">
        <v>0</v>
      </c>
      <c r="O186" s="72">
        <v>0</v>
      </c>
      <c r="P186" s="72">
        <v>0</v>
      </c>
      <c r="Q186" s="72">
        <v>0</v>
      </c>
      <c r="R186" s="72">
        <v>110910171.80595151</v>
      </c>
      <c r="S186" s="72">
        <v>104916731.9814806</v>
      </c>
      <c r="T186" s="72">
        <v>97982536424788</v>
      </c>
      <c r="U186" s="72">
        <v>117156262624584</v>
      </c>
    </row>
    <row r="187" spans="1:21" s="73" customFormat="1" x14ac:dyDescent="0.45">
      <c r="A187" s="67" t="s">
        <v>460</v>
      </c>
      <c r="B187" s="67">
        <v>11753</v>
      </c>
      <c r="C187" s="67" t="s">
        <v>19</v>
      </c>
      <c r="D187" s="27">
        <f t="shared" si="50"/>
        <v>0.23306213328520359</v>
      </c>
      <c r="E187" s="27">
        <f t="shared" si="51"/>
        <v>1.7420272785643089</v>
      </c>
      <c r="F187" s="27">
        <f t="shared" si="52"/>
        <v>1.0039899926368407</v>
      </c>
      <c r="G187" s="71">
        <f t="shared" si="56"/>
        <v>87090.365288999994</v>
      </c>
      <c r="H187" s="71">
        <f t="shared" si="57"/>
        <v>92310.955549999999</v>
      </c>
      <c r="I187" s="27">
        <f t="shared" si="53"/>
        <v>1.6903901562053045E-3</v>
      </c>
      <c r="J187" s="27">
        <f t="shared" si="54"/>
        <v>9.0408854869055671E-2</v>
      </c>
      <c r="K187" s="27">
        <f t="shared" si="55"/>
        <v>5.8835641057497591E-2</v>
      </c>
      <c r="L187" s="72">
        <v>733477.05773600005</v>
      </c>
      <c r="M187" s="72">
        <v>7355.5807199999999</v>
      </c>
      <c r="N187" s="72">
        <v>2741194</v>
      </c>
      <c r="O187" s="72">
        <v>1579844</v>
      </c>
      <c r="P187" s="72">
        <v>196703</v>
      </c>
      <c r="Q187" s="72">
        <v>128009</v>
      </c>
      <c r="R187" s="72">
        <v>2175705.0267354478</v>
      </c>
      <c r="S187" s="72">
        <v>1573565.4853000659</v>
      </c>
      <c r="T187" s="72">
        <v>87090365289</v>
      </c>
      <c r="U187" s="72">
        <v>92310955550</v>
      </c>
    </row>
    <row r="188" spans="1:21" s="73" customFormat="1" x14ac:dyDescent="0.45">
      <c r="A188" s="67" t="s">
        <v>468</v>
      </c>
      <c r="B188" s="67">
        <v>11776</v>
      </c>
      <c r="C188" s="67" t="s">
        <v>19</v>
      </c>
      <c r="D188" s="27">
        <f t="shared" si="50"/>
        <v>0.2056981406685342</v>
      </c>
      <c r="E188" s="27">
        <f t="shared" si="51"/>
        <v>2.8965985057389432</v>
      </c>
      <c r="F188" s="27">
        <f t="shared" si="52"/>
        <v>1.6527953969391407</v>
      </c>
      <c r="G188" s="71">
        <f t="shared" si="56"/>
        <v>3305144.9902880001</v>
      </c>
      <c r="H188" s="71">
        <f t="shared" si="57"/>
        <v>4586927.0323350001</v>
      </c>
      <c r="I188" s="27">
        <f t="shared" si="53"/>
        <v>2.6593445492424525E-2</v>
      </c>
      <c r="J188" s="27">
        <f t="shared" si="54"/>
        <v>0.21464273319961827</v>
      </c>
      <c r="K188" s="27">
        <f t="shared" si="55"/>
        <v>0.16587874679424797</v>
      </c>
      <c r="L188" s="72">
        <v>4682138.0627039997</v>
      </c>
      <c r="M188" s="72">
        <v>1022298.0518700001</v>
      </c>
      <c r="N188" s="72">
        <v>32966448</v>
      </c>
      <c r="O188" s="72">
        <v>18810613</v>
      </c>
      <c r="P188" s="72">
        <v>4125619</v>
      </c>
      <c r="Q188" s="72">
        <v>3188333</v>
      </c>
      <c r="R188" s="72">
        <v>19220865.009034172</v>
      </c>
      <c r="S188" s="72">
        <v>11381089.90068336</v>
      </c>
      <c r="T188" s="72">
        <v>3305144990288</v>
      </c>
      <c r="U188" s="72">
        <v>4586927032335</v>
      </c>
    </row>
    <row r="189" spans="1:21" s="73" customFormat="1" x14ac:dyDescent="0.45">
      <c r="A189" s="67" t="s">
        <v>470</v>
      </c>
      <c r="B189" s="67">
        <v>11774</v>
      </c>
      <c r="C189" s="67" t="s">
        <v>22</v>
      </c>
      <c r="D189" s="27">
        <f t="shared" ref="D189:D203" si="58">(L189/2)/S189</f>
        <v>0.19714029262535232</v>
      </c>
      <c r="E189" s="27">
        <f t="shared" ref="E189:E203" si="59">(N189)/S189</f>
        <v>0.19832227762348101</v>
      </c>
      <c r="F189" s="27">
        <f t="shared" ref="F189:F203" si="60">(O189)/S189</f>
        <v>0.46657083669420008</v>
      </c>
      <c r="G189" s="71">
        <f t="shared" si="56"/>
        <v>830923.34416099999</v>
      </c>
      <c r="H189" s="71">
        <f t="shared" si="57"/>
        <v>918404.09033000004</v>
      </c>
      <c r="I189" s="27">
        <f t="shared" ref="I189:I203" si="61">(M189/2)/R189</f>
        <v>9.9166152115255785E-3</v>
      </c>
      <c r="J189" s="27">
        <f t="shared" ref="J189:J203" si="62">(P189)/R189</f>
        <v>0</v>
      </c>
      <c r="K189" s="27">
        <f t="shared" ref="K189:K203" si="63">(Q189)/R189</f>
        <v>1.6264445667933204E-2</v>
      </c>
      <c r="L189" s="72">
        <v>411262.21403199999</v>
      </c>
      <c r="M189" s="72">
        <v>17435.3024</v>
      </c>
      <c r="N189" s="72">
        <v>206864</v>
      </c>
      <c r="O189" s="72">
        <v>486666</v>
      </c>
      <c r="P189" s="72">
        <v>0</v>
      </c>
      <c r="Q189" s="72">
        <v>14298</v>
      </c>
      <c r="R189" s="72">
        <v>879095.43872065516</v>
      </c>
      <c r="S189" s="72">
        <v>1043069.9086299101</v>
      </c>
      <c r="T189" s="72">
        <v>830923344161</v>
      </c>
      <c r="U189" s="72">
        <v>918404090330</v>
      </c>
    </row>
    <row r="190" spans="1:21" s="73" customFormat="1" x14ac:dyDescent="0.45">
      <c r="A190" s="67" t="s">
        <v>474</v>
      </c>
      <c r="B190" s="67">
        <v>11763</v>
      </c>
      <c r="C190" s="67" t="s">
        <v>22</v>
      </c>
      <c r="D190" s="27">
        <f t="shared" si="58"/>
        <v>1.3776232632745995</v>
      </c>
      <c r="E190" s="27">
        <f t="shared" si="59"/>
        <v>0</v>
      </c>
      <c r="F190" s="27">
        <f t="shared" si="60"/>
        <v>0</v>
      </c>
      <c r="G190" s="71">
        <f t="shared" si="56"/>
        <v>991755.78316899994</v>
      </c>
      <c r="H190" s="71">
        <f t="shared" si="57"/>
        <v>1155201.4842910001</v>
      </c>
      <c r="I190" s="27">
        <f t="shared" si="61"/>
        <v>0.15160222065599802</v>
      </c>
      <c r="J190" s="27">
        <f t="shared" si="62"/>
        <v>0</v>
      </c>
      <c r="K190" s="27">
        <f t="shared" si="63"/>
        <v>0</v>
      </c>
      <c r="L190" s="72">
        <v>3203349.908886</v>
      </c>
      <c r="M190" s="72">
        <v>353741.80024500005</v>
      </c>
      <c r="N190" s="72">
        <v>0</v>
      </c>
      <c r="O190" s="72">
        <v>0</v>
      </c>
      <c r="P190" s="72">
        <v>0</v>
      </c>
      <c r="Q190" s="72">
        <v>0</v>
      </c>
      <c r="R190" s="72">
        <v>1166677.5021972759</v>
      </c>
      <c r="S190" s="72">
        <v>1162636.402230775</v>
      </c>
      <c r="T190" s="72">
        <v>991755783169</v>
      </c>
      <c r="U190" s="72">
        <v>1155201484291</v>
      </c>
    </row>
    <row r="191" spans="1:21" s="73" customFormat="1" x14ac:dyDescent="0.45">
      <c r="A191" s="67" t="s">
        <v>478</v>
      </c>
      <c r="B191" s="67">
        <v>11773</v>
      </c>
      <c r="C191" s="67" t="s">
        <v>22</v>
      </c>
      <c r="D191" s="27">
        <f t="shared" si="58"/>
        <v>1.034812768342914</v>
      </c>
      <c r="E191" s="27">
        <f t="shared" si="59"/>
        <v>0.87705247727959834</v>
      </c>
      <c r="F191" s="27">
        <f t="shared" si="60"/>
        <v>8.2152481401435093E-2</v>
      </c>
      <c r="G191" s="71">
        <f t="shared" si="56"/>
        <v>858968.23194500001</v>
      </c>
      <c r="H191" s="71">
        <f t="shared" si="57"/>
        <v>881345.52962299995</v>
      </c>
      <c r="I191" s="27">
        <f t="shared" si="61"/>
        <v>4.8613980808210798E-2</v>
      </c>
      <c r="J191" s="27">
        <f t="shared" si="62"/>
        <v>5.6016508793912061E-2</v>
      </c>
      <c r="K191" s="27">
        <f t="shared" si="63"/>
        <v>0</v>
      </c>
      <c r="L191" s="72">
        <v>1370043.164145</v>
      </c>
      <c r="M191" s="72">
        <v>82917.951910000003</v>
      </c>
      <c r="N191" s="72">
        <v>580588</v>
      </c>
      <c r="O191" s="72">
        <v>54383</v>
      </c>
      <c r="P191" s="72">
        <v>47772</v>
      </c>
      <c r="Q191" s="72">
        <v>0</v>
      </c>
      <c r="R191" s="72">
        <v>852820.01732303458</v>
      </c>
      <c r="S191" s="72">
        <v>661976.35265889857</v>
      </c>
      <c r="T191" s="72">
        <v>858968231945</v>
      </c>
      <c r="U191" s="72">
        <v>881345529623</v>
      </c>
    </row>
    <row r="192" spans="1:21" s="73" customFormat="1" x14ac:dyDescent="0.45">
      <c r="A192" s="67" t="s">
        <v>480</v>
      </c>
      <c r="B192" s="67">
        <v>11820</v>
      </c>
      <c r="C192" s="67" t="s">
        <v>19</v>
      </c>
      <c r="D192" s="27">
        <f t="shared" si="58"/>
        <v>0.23462853464196975</v>
      </c>
      <c r="E192" s="27">
        <f t="shared" si="59"/>
        <v>2.8368097621043047</v>
      </c>
      <c r="F192" s="27">
        <f t="shared" si="60"/>
        <v>0.93339486786299541</v>
      </c>
      <c r="G192" s="71">
        <f t="shared" si="56"/>
        <v>7192558.7058579996</v>
      </c>
      <c r="H192" s="71">
        <f t="shared" si="57"/>
        <v>8315834.0600899998</v>
      </c>
      <c r="I192" s="27">
        <f t="shared" si="61"/>
        <v>2.6537943313970642E-2</v>
      </c>
      <c r="J192" s="27">
        <f t="shared" si="62"/>
        <v>0.33762770591146601</v>
      </c>
      <c r="K192" s="27">
        <f t="shared" si="63"/>
        <v>6.5876101244062152E-2</v>
      </c>
      <c r="L192" s="72">
        <v>10347403.514846001</v>
      </c>
      <c r="M192" s="72">
        <v>2033168.4735400002</v>
      </c>
      <c r="N192" s="72">
        <v>62553379</v>
      </c>
      <c r="O192" s="72">
        <v>20581924</v>
      </c>
      <c r="P192" s="72">
        <v>12933444</v>
      </c>
      <c r="Q192" s="72">
        <v>2523504</v>
      </c>
      <c r="R192" s="72">
        <v>38306820.718651138</v>
      </c>
      <c r="S192" s="72">
        <v>22050607.635246858</v>
      </c>
      <c r="T192" s="72">
        <v>7192558705858</v>
      </c>
      <c r="U192" s="72">
        <v>8315834060090</v>
      </c>
    </row>
    <row r="193" spans="1:21" s="73" customFormat="1" x14ac:dyDescent="0.45">
      <c r="A193" s="67" t="s">
        <v>493</v>
      </c>
      <c r="B193" s="67">
        <v>11823</v>
      </c>
      <c r="C193" s="67" t="s">
        <v>22</v>
      </c>
      <c r="D193" s="27">
        <f t="shared" si="58"/>
        <v>1.2187406324801044</v>
      </c>
      <c r="E193" s="27">
        <f t="shared" si="59"/>
        <v>0.95101411091515897</v>
      </c>
      <c r="F193" s="27">
        <f t="shared" si="60"/>
        <v>6.5561863669837253E-2</v>
      </c>
      <c r="G193" s="71">
        <f t="shared" si="56"/>
        <v>90152.979028999995</v>
      </c>
      <c r="H193" s="71">
        <f t="shared" si="57"/>
        <v>101363.242862</v>
      </c>
      <c r="I193" s="27">
        <f t="shared" si="61"/>
        <v>6.8507371666324798E-2</v>
      </c>
      <c r="J193" s="27">
        <f t="shared" si="62"/>
        <v>0</v>
      </c>
      <c r="K193" s="27">
        <f t="shared" si="63"/>
        <v>0</v>
      </c>
      <c r="L193" s="72">
        <v>332002.57707300002</v>
      </c>
      <c r="M193" s="72">
        <v>16400.639709999999</v>
      </c>
      <c r="N193" s="72">
        <v>129535</v>
      </c>
      <c r="O193" s="72">
        <v>8930</v>
      </c>
      <c r="P193" s="72">
        <v>0</v>
      </c>
      <c r="Q193" s="72">
        <v>0</v>
      </c>
      <c r="R193" s="72">
        <v>119699.81704948281</v>
      </c>
      <c r="S193" s="72">
        <v>136207.2323778127</v>
      </c>
      <c r="T193" s="72">
        <v>90152979029</v>
      </c>
      <c r="U193" s="72">
        <v>101363242862</v>
      </c>
    </row>
    <row r="194" spans="1:21" s="73" customFormat="1" x14ac:dyDescent="0.45">
      <c r="A194" s="67" t="s">
        <v>500</v>
      </c>
      <c r="B194" s="67">
        <v>11838</v>
      </c>
      <c r="C194" s="67" t="s">
        <v>246</v>
      </c>
      <c r="D194" s="27">
        <f t="shared" si="58"/>
        <v>9.6245950524898857E-2</v>
      </c>
      <c r="E194" s="27">
        <f t="shared" si="59"/>
        <v>2.8059982832914869</v>
      </c>
      <c r="F194" s="27">
        <f t="shared" si="60"/>
        <v>0.25788753004316151</v>
      </c>
      <c r="G194" s="71">
        <f t="shared" si="56"/>
        <v>283146.52802999999</v>
      </c>
      <c r="H194" s="71">
        <f t="shared" si="57"/>
        <v>288783.302861</v>
      </c>
      <c r="I194" s="27">
        <f t="shared" si="61"/>
        <v>0</v>
      </c>
      <c r="J194" s="27">
        <f t="shared" si="62"/>
        <v>0.29808134396878488</v>
      </c>
      <c r="K194" s="27">
        <f t="shared" si="63"/>
        <v>0</v>
      </c>
      <c r="L194" s="72">
        <v>335396.968543</v>
      </c>
      <c r="M194" s="72">
        <v>0</v>
      </c>
      <c r="N194" s="72">
        <v>4889158</v>
      </c>
      <c r="O194" s="72">
        <v>449342</v>
      </c>
      <c r="P194" s="72">
        <v>1164466</v>
      </c>
      <c r="Q194" s="72">
        <v>0</v>
      </c>
      <c r="R194" s="72">
        <v>3906537.6735618282</v>
      </c>
      <c r="S194" s="72">
        <v>1742395.221377302</v>
      </c>
      <c r="T194" s="72">
        <v>283146528030</v>
      </c>
      <c r="U194" s="72">
        <v>288783302861</v>
      </c>
    </row>
    <row r="195" spans="1:21" s="73" customFormat="1" x14ac:dyDescent="0.45">
      <c r="A195" s="67" t="s">
        <v>504</v>
      </c>
      <c r="B195" s="67">
        <v>11841</v>
      </c>
      <c r="C195" s="67" t="s">
        <v>19</v>
      </c>
      <c r="D195" s="27">
        <f t="shared" si="58"/>
        <v>0.29987760747111752</v>
      </c>
      <c r="E195" s="27">
        <f t="shared" si="59"/>
        <v>1.0617882579310949</v>
      </c>
      <c r="F195" s="27">
        <f t="shared" si="60"/>
        <v>8.6505755390063499E-2</v>
      </c>
      <c r="G195" s="71">
        <f t="shared" si="56"/>
        <v>123538.050588</v>
      </c>
      <c r="H195" s="71">
        <f t="shared" si="57"/>
        <v>143171.86358999999</v>
      </c>
      <c r="I195" s="27">
        <f t="shared" si="61"/>
        <v>0</v>
      </c>
      <c r="J195" s="27">
        <f t="shared" si="62"/>
        <v>0</v>
      </c>
      <c r="K195" s="27">
        <f t="shared" si="63"/>
        <v>0</v>
      </c>
      <c r="L195" s="72">
        <v>686732.96392100002</v>
      </c>
      <c r="M195" s="72">
        <v>0</v>
      </c>
      <c r="N195" s="72">
        <v>1215771</v>
      </c>
      <c r="O195" s="72">
        <v>99051</v>
      </c>
      <c r="P195" s="72">
        <v>0</v>
      </c>
      <c r="Q195" s="72">
        <v>0</v>
      </c>
      <c r="R195" s="72">
        <v>1125304.3291579308</v>
      </c>
      <c r="S195" s="72">
        <v>1145022.0803618059</v>
      </c>
      <c r="T195" s="72">
        <v>123538050588</v>
      </c>
      <c r="U195" s="72">
        <v>143171863590</v>
      </c>
    </row>
    <row r="196" spans="1:21" s="73" customFormat="1" x14ac:dyDescent="0.45">
      <c r="A196" s="67" t="s">
        <v>502</v>
      </c>
      <c r="B196" s="67">
        <v>11767</v>
      </c>
      <c r="C196" s="67" t="s">
        <v>246</v>
      </c>
      <c r="D196" s="27">
        <f t="shared" si="58"/>
        <v>7.9764474390470377E-3</v>
      </c>
      <c r="E196" s="27">
        <f t="shared" si="59"/>
        <v>2.5789961491423217</v>
      </c>
      <c r="F196" s="27">
        <f t="shared" si="60"/>
        <v>9.4304445618603086E-2</v>
      </c>
      <c r="G196" s="71">
        <f t="shared" si="56"/>
        <v>0</v>
      </c>
      <c r="H196" s="71">
        <f t="shared" si="57"/>
        <v>0</v>
      </c>
      <c r="I196" s="27">
        <f t="shared" si="61"/>
        <v>0</v>
      </c>
      <c r="J196" s="27">
        <f t="shared" si="62"/>
        <v>0.6471503273523681</v>
      </c>
      <c r="K196" s="27">
        <f t="shared" si="63"/>
        <v>0</v>
      </c>
      <c r="L196" s="72">
        <v>73236.744523000001</v>
      </c>
      <c r="M196" s="72">
        <v>0</v>
      </c>
      <c r="N196" s="72">
        <v>11839687</v>
      </c>
      <c r="O196" s="72">
        <v>432934</v>
      </c>
      <c r="P196" s="72">
        <v>5254518</v>
      </c>
      <c r="Q196" s="72">
        <v>0</v>
      </c>
      <c r="R196" s="72">
        <v>8119470.5123574138</v>
      </c>
      <c r="S196" s="72">
        <v>4590812.2057248671</v>
      </c>
      <c r="T196" s="72">
        <v>0</v>
      </c>
      <c r="U196" s="72">
        <v>0</v>
      </c>
    </row>
    <row r="197" spans="1:21" s="73" customFormat="1" x14ac:dyDescent="0.45">
      <c r="A197" s="67" t="s">
        <v>507</v>
      </c>
      <c r="B197" s="67">
        <v>11859</v>
      </c>
      <c r="C197" s="67" t="s">
        <v>19</v>
      </c>
      <c r="D197" s="27">
        <f t="shared" si="58"/>
        <v>9.3372967312555857E-2</v>
      </c>
      <c r="E197" s="27">
        <f t="shared" si="59"/>
        <v>1.5298020382808026</v>
      </c>
      <c r="F197" s="27">
        <f t="shared" si="60"/>
        <v>0</v>
      </c>
      <c r="G197" s="71">
        <f t="shared" si="56"/>
        <v>93977.300696999999</v>
      </c>
      <c r="H197" s="71">
        <f t="shared" si="57"/>
        <v>143862.79358699999</v>
      </c>
      <c r="I197" s="27">
        <f t="shared" si="61"/>
        <v>1.850455856070032E-2</v>
      </c>
      <c r="J197" s="27">
        <f t="shared" si="62"/>
        <v>5.6623924530065907E-2</v>
      </c>
      <c r="K197" s="27">
        <f t="shared" si="63"/>
        <v>0</v>
      </c>
      <c r="L197" s="72">
        <v>139588.06658700001</v>
      </c>
      <c r="M197" s="72">
        <v>43326.816258999999</v>
      </c>
      <c r="N197" s="72">
        <v>1143490</v>
      </c>
      <c r="O197" s="72">
        <v>0</v>
      </c>
      <c r="P197" s="72">
        <v>66290</v>
      </c>
      <c r="Q197" s="72">
        <v>0</v>
      </c>
      <c r="R197" s="72">
        <v>1170706.5617608621</v>
      </c>
      <c r="S197" s="72">
        <v>747475.79842752626</v>
      </c>
      <c r="T197" s="72">
        <v>93977300697</v>
      </c>
      <c r="U197" s="72">
        <v>143862793587</v>
      </c>
    </row>
    <row r="198" spans="1:21" s="73" customFormat="1" x14ac:dyDescent="0.45">
      <c r="A198" s="67" t="s">
        <v>509</v>
      </c>
      <c r="B198" s="67">
        <v>11874</v>
      </c>
      <c r="C198" s="67" t="s">
        <v>19</v>
      </c>
      <c r="D198" s="27">
        <f t="shared" si="58"/>
        <v>1.0647871781475046E-2</v>
      </c>
      <c r="E198" s="27">
        <f t="shared" si="59"/>
        <v>1.6603093895409267</v>
      </c>
      <c r="F198" s="27">
        <f t="shared" si="60"/>
        <v>0.51632572883689654</v>
      </c>
      <c r="G198" s="71">
        <f t="shared" si="56"/>
        <v>155922.52799999999</v>
      </c>
      <c r="H198" s="71">
        <f t="shared" si="57"/>
        <v>158390.82</v>
      </c>
      <c r="I198" s="27">
        <f t="shared" si="61"/>
        <v>0</v>
      </c>
      <c r="J198" s="27">
        <f t="shared" si="62"/>
        <v>0.30964630533454562</v>
      </c>
      <c r="K198" s="27">
        <f t="shared" si="63"/>
        <v>8.200479819206076E-2</v>
      </c>
      <c r="L198" s="72">
        <v>121907.82905</v>
      </c>
      <c r="M198" s="72">
        <v>0</v>
      </c>
      <c r="N198" s="72">
        <v>9504468</v>
      </c>
      <c r="O198" s="72">
        <v>2955715</v>
      </c>
      <c r="P198" s="72">
        <v>2949756</v>
      </c>
      <c r="Q198" s="72">
        <v>781195</v>
      </c>
      <c r="R198" s="72">
        <v>9526210.8708613459</v>
      </c>
      <c r="S198" s="72">
        <v>5724516.2015423961</v>
      </c>
      <c r="T198" s="72">
        <v>155922528000</v>
      </c>
      <c r="U198" s="72">
        <v>158390820000</v>
      </c>
    </row>
    <row r="199" spans="1:21" s="73" customFormat="1" x14ac:dyDescent="0.45">
      <c r="A199" s="67" t="s">
        <v>512</v>
      </c>
      <c r="B199" s="67">
        <v>11878</v>
      </c>
      <c r="C199" s="67" t="s">
        <v>22</v>
      </c>
      <c r="D199" s="27">
        <f t="shared" si="58"/>
        <v>0.51129446617870411</v>
      </c>
      <c r="E199" s="27">
        <f t="shared" si="59"/>
        <v>1.2274682313790532E-2</v>
      </c>
      <c r="F199" s="27">
        <f t="shared" si="60"/>
        <v>0.35502626591353414</v>
      </c>
      <c r="G199" s="71">
        <f t="shared" si="56"/>
        <v>445838.08947000001</v>
      </c>
      <c r="H199" s="71">
        <f t="shared" si="57"/>
        <v>516838.18025700003</v>
      </c>
      <c r="I199" s="27">
        <f t="shared" si="61"/>
        <v>7.9401729768026216E-2</v>
      </c>
      <c r="J199" s="27">
        <f t="shared" si="62"/>
        <v>1.3878948306723824E-2</v>
      </c>
      <c r="K199" s="27">
        <f t="shared" si="63"/>
        <v>9.5930610815161393E-3</v>
      </c>
      <c r="L199" s="72">
        <v>789100.85977600003</v>
      </c>
      <c r="M199" s="72">
        <v>108378.987765</v>
      </c>
      <c r="N199" s="72">
        <v>9472</v>
      </c>
      <c r="O199" s="72">
        <v>273963</v>
      </c>
      <c r="P199" s="72">
        <v>9472</v>
      </c>
      <c r="Q199" s="72">
        <v>6547</v>
      </c>
      <c r="R199" s="72">
        <v>682472.46049696545</v>
      </c>
      <c r="S199" s="72">
        <v>771669.66589092615</v>
      </c>
      <c r="T199" s="72">
        <v>445838089470</v>
      </c>
      <c r="U199" s="72">
        <v>516838180257</v>
      </c>
    </row>
    <row r="200" spans="1:21" s="73" customFormat="1" x14ac:dyDescent="0.45">
      <c r="A200" s="67" t="s">
        <v>516</v>
      </c>
      <c r="B200" s="67">
        <v>11888</v>
      </c>
      <c r="C200" s="67" t="s">
        <v>32</v>
      </c>
      <c r="D200" s="27">
        <f t="shared" si="58"/>
        <v>0.58186185568959758</v>
      </c>
      <c r="E200" s="27">
        <f t="shared" si="59"/>
        <v>1.1856051208266662</v>
      </c>
      <c r="F200" s="27">
        <f t="shared" si="60"/>
        <v>0.20996747099682544</v>
      </c>
      <c r="G200" s="71">
        <f t="shared" si="56"/>
        <v>373643.63018600002</v>
      </c>
      <c r="H200" s="71">
        <f t="shared" si="57"/>
        <v>437892.01454200002</v>
      </c>
      <c r="I200" s="27">
        <f t="shared" si="61"/>
        <v>0.11574157177996548</v>
      </c>
      <c r="J200" s="27">
        <f t="shared" si="62"/>
        <v>0</v>
      </c>
      <c r="K200" s="27">
        <f t="shared" si="63"/>
        <v>0</v>
      </c>
      <c r="L200" s="72">
        <v>791837.145686</v>
      </c>
      <c r="M200" s="72">
        <v>155507.39361</v>
      </c>
      <c r="N200" s="72">
        <v>806726</v>
      </c>
      <c r="O200" s="72">
        <v>142869</v>
      </c>
      <c r="P200" s="72">
        <v>0</v>
      </c>
      <c r="Q200" s="72">
        <v>0</v>
      </c>
      <c r="R200" s="72">
        <v>671787.11684351717</v>
      </c>
      <c r="S200" s="72">
        <v>680433.97066091292</v>
      </c>
      <c r="T200" s="72">
        <v>373643630186</v>
      </c>
      <c r="U200" s="72">
        <v>437892014542</v>
      </c>
    </row>
    <row r="201" spans="1:21" s="73" customFormat="1" x14ac:dyDescent="0.45">
      <c r="A201" s="67" t="s">
        <v>518</v>
      </c>
      <c r="B201" s="67">
        <v>11883</v>
      </c>
      <c r="C201" s="67" t="s">
        <v>246</v>
      </c>
      <c r="D201" s="27">
        <f t="shared" si="58"/>
        <v>2.8637587261953165E-4</v>
      </c>
      <c r="E201" s="27">
        <f t="shared" si="59"/>
        <v>2.929335364514718</v>
      </c>
      <c r="F201" s="27">
        <f t="shared" si="60"/>
        <v>0.49135501641406482</v>
      </c>
      <c r="G201" s="71">
        <f t="shared" si="56"/>
        <v>4970.25</v>
      </c>
      <c r="H201" s="71">
        <f t="shared" si="57"/>
        <v>143406.21339200001</v>
      </c>
      <c r="I201" s="27">
        <f t="shared" si="61"/>
        <v>0</v>
      </c>
      <c r="J201" s="27">
        <f t="shared" si="62"/>
        <v>0.33125882209291352</v>
      </c>
      <c r="K201" s="27">
        <f t="shared" si="63"/>
        <v>0.14956563592262992</v>
      </c>
      <c r="L201" s="72">
        <v>5000</v>
      </c>
      <c r="M201" s="72">
        <v>0</v>
      </c>
      <c r="N201" s="72">
        <v>25572470</v>
      </c>
      <c r="O201" s="72">
        <v>4289424</v>
      </c>
      <c r="P201" s="72">
        <v>6664450</v>
      </c>
      <c r="Q201" s="72">
        <v>3009045</v>
      </c>
      <c r="R201" s="72">
        <v>20118558.52741852</v>
      </c>
      <c r="S201" s="72">
        <v>8729785.7083142158</v>
      </c>
      <c r="T201" s="72">
        <v>4970250000</v>
      </c>
      <c r="U201" s="72">
        <v>143406213392</v>
      </c>
    </row>
    <row r="202" spans="1:21" s="73" customFormat="1" x14ac:dyDescent="0.45">
      <c r="A202" s="67" t="s">
        <v>520</v>
      </c>
      <c r="B202" s="67">
        <v>11886</v>
      </c>
      <c r="C202" s="67" t="s">
        <v>22</v>
      </c>
      <c r="D202" s="27">
        <f t="shared" si="58"/>
        <v>1.4955760988829461</v>
      </c>
      <c r="E202" s="27">
        <f t="shared" si="59"/>
        <v>1.0190987517766505</v>
      </c>
      <c r="F202" s="27">
        <f t="shared" si="60"/>
        <v>0</v>
      </c>
      <c r="G202" s="71">
        <f t="shared" si="56"/>
        <v>235860.122619</v>
      </c>
      <c r="H202" s="71">
        <f t="shared" si="57"/>
        <v>347541.49500900001</v>
      </c>
      <c r="I202" s="27">
        <f t="shared" si="61"/>
        <v>0.74832281273265056</v>
      </c>
      <c r="J202" s="27">
        <f t="shared" si="62"/>
        <v>0</v>
      </c>
      <c r="K202" s="27">
        <f t="shared" si="63"/>
        <v>0</v>
      </c>
      <c r="L202" s="72">
        <v>1028636.516877</v>
      </c>
      <c r="M202" s="72">
        <v>508662.55620700005</v>
      </c>
      <c r="N202" s="72">
        <v>350461</v>
      </c>
      <c r="O202" s="72">
        <v>0</v>
      </c>
      <c r="P202" s="72">
        <v>0</v>
      </c>
      <c r="Q202" s="72">
        <v>0</v>
      </c>
      <c r="R202" s="72">
        <v>339868.40141189663</v>
      </c>
      <c r="S202" s="72">
        <v>343893.07158803026</v>
      </c>
      <c r="T202" s="72">
        <v>235860122619</v>
      </c>
      <c r="U202" s="72">
        <v>347541495009</v>
      </c>
    </row>
    <row r="203" spans="1:21" s="73" customFormat="1" x14ac:dyDescent="0.45">
      <c r="A203" s="67" t="s">
        <v>522</v>
      </c>
      <c r="B203" s="67">
        <v>11885</v>
      </c>
      <c r="C203" s="67" t="s">
        <v>22</v>
      </c>
      <c r="D203" s="27">
        <f t="shared" si="58"/>
        <v>1.0640939175225077</v>
      </c>
      <c r="E203" s="27">
        <f t="shared" si="59"/>
        <v>1.1981809999012007</v>
      </c>
      <c r="F203" s="27">
        <f t="shared" si="60"/>
        <v>0.40999839419543749</v>
      </c>
      <c r="G203" s="71">
        <f t="shared" si="56"/>
        <v>122249.535536</v>
      </c>
      <c r="H203" s="71">
        <f t="shared" si="57"/>
        <v>192951.52806899999</v>
      </c>
      <c r="I203" s="27">
        <f t="shared" si="61"/>
        <v>0.36536491620559408</v>
      </c>
      <c r="J203" s="27">
        <f t="shared" si="62"/>
        <v>3.5117936987145278E-2</v>
      </c>
      <c r="K203" s="27">
        <f t="shared" si="63"/>
        <v>0.22204605536955069</v>
      </c>
      <c r="L203" s="72">
        <v>560239.85575600003</v>
      </c>
      <c r="M203" s="72">
        <v>175618.51050099998</v>
      </c>
      <c r="N203" s="72">
        <v>315418</v>
      </c>
      <c r="O203" s="72">
        <v>107931</v>
      </c>
      <c r="P203" s="72">
        <v>8440</v>
      </c>
      <c r="Q203" s="72">
        <v>53365</v>
      </c>
      <c r="R203" s="72">
        <v>240333.02420610341</v>
      </c>
      <c r="S203" s="72">
        <v>263247.37249715079</v>
      </c>
      <c r="T203" s="72">
        <v>122249535536</v>
      </c>
      <c r="U203" s="72">
        <v>192951528069</v>
      </c>
    </row>
    <row r="204" spans="1:21" s="73" customFormat="1" x14ac:dyDescent="0.45">
      <c r="A204" s="75" t="s">
        <v>524</v>
      </c>
      <c r="B204" s="75">
        <v>11889</v>
      </c>
      <c r="C204" s="75" t="s">
        <v>22</v>
      </c>
      <c r="D204" s="27">
        <f t="shared" ref="D204:D213" si="64">(L204/2)/S204</f>
        <v>0.72739730927176049</v>
      </c>
      <c r="E204" s="27">
        <f t="shared" ref="E204:E213" si="65">(N204)/S204</f>
        <v>1.2643011249857727</v>
      </c>
      <c r="F204" s="27">
        <f t="shared" ref="F204:F213" si="66">(O204)/S204</f>
        <v>4.6280371185327051E-3</v>
      </c>
      <c r="G204" s="71">
        <f t="shared" ref="G204:G213" si="67">T204/10^6</f>
        <v>196362.77575999999</v>
      </c>
      <c r="H204" s="71">
        <f t="shared" ref="H204:H213" si="68">U204/10^6</f>
        <v>235119.97318199999</v>
      </c>
      <c r="I204" s="27">
        <f t="shared" ref="I204:I213" si="69">(M204/2)/R204</f>
        <v>8.1229745960664984E-2</v>
      </c>
      <c r="J204" s="27">
        <f t="shared" ref="J204:J213" si="70">(P204)/R204</f>
        <v>4.2647352522388049E-2</v>
      </c>
      <c r="K204" s="27">
        <f t="shared" ref="K204:K213" si="71">(Q204)/R204</f>
        <v>0</v>
      </c>
      <c r="L204" s="72">
        <v>310885.98489800002</v>
      </c>
      <c r="M204" s="72">
        <v>41731.634643999998</v>
      </c>
      <c r="N204" s="72">
        <v>270178</v>
      </c>
      <c r="O204" s="72">
        <v>989</v>
      </c>
      <c r="P204" s="72">
        <v>10955</v>
      </c>
      <c r="Q204" s="72">
        <v>0</v>
      </c>
      <c r="R204" s="72">
        <v>256874.09304596551</v>
      </c>
      <c r="S204" s="72">
        <v>213697.50818108331</v>
      </c>
      <c r="T204" s="72">
        <v>196362775760</v>
      </c>
      <c r="U204" s="72">
        <v>235119973182</v>
      </c>
    </row>
    <row r="205" spans="1:21" s="73" customFormat="1" x14ac:dyDescent="0.45">
      <c r="A205" s="75" t="s">
        <v>530</v>
      </c>
      <c r="B205" s="75">
        <v>11900</v>
      </c>
      <c r="C205" s="75" t="s">
        <v>22</v>
      </c>
      <c r="D205" s="27">
        <f t="shared" si="64"/>
        <v>0.61552048463586728</v>
      </c>
      <c r="E205" s="27">
        <f t="shared" si="65"/>
        <v>1.1709464519986088</v>
      </c>
      <c r="F205" s="27">
        <f t="shared" si="66"/>
        <v>0.14556255625946424</v>
      </c>
      <c r="G205" s="71">
        <f t="shared" si="67"/>
        <v>395538.01872200001</v>
      </c>
      <c r="H205" s="71">
        <f t="shared" si="68"/>
        <v>383796.47579200001</v>
      </c>
      <c r="I205" s="27">
        <f t="shared" si="69"/>
        <v>7.0616939786318153E-2</v>
      </c>
      <c r="J205" s="27">
        <f t="shared" si="70"/>
        <v>1.0390839995357412E-2</v>
      </c>
      <c r="K205" s="27">
        <f t="shared" si="71"/>
        <v>3.6675563536245077E-2</v>
      </c>
      <c r="L205" s="72">
        <v>595085.714546</v>
      </c>
      <c r="M205" s="72">
        <v>66112.22870800001</v>
      </c>
      <c r="N205" s="72">
        <v>566036</v>
      </c>
      <c r="O205" s="72">
        <v>70365</v>
      </c>
      <c r="P205" s="72">
        <v>4864</v>
      </c>
      <c r="Q205" s="72">
        <v>17168</v>
      </c>
      <c r="R205" s="72">
        <v>468104.60002975859</v>
      </c>
      <c r="S205" s="72">
        <v>483400.4142835667</v>
      </c>
      <c r="T205" s="72">
        <v>395538018722</v>
      </c>
      <c r="U205" s="72">
        <v>383796475792</v>
      </c>
    </row>
    <row r="206" spans="1:21" s="73" customFormat="1" x14ac:dyDescent="0.45">
      <c r="A206" s="75" t="s">
        <v>528</v>
      </c>
      <c r="B206" s="75">
        <v>11912</v>
      </c>
      <c r="C206" s="75" t="s">
        <v>22</v>
      </c>
      <c r="D206" s="27">
        <f t="shared" si="64"/>
        <v>0.6436720632121764</v>
      </c>
      <c r="E206" s="27">
        <f t="shared" si="65"/>
        <v>1.0240924124328474</v>
      </c>
      <c r="F206" s="27">
        <f t="shared" si="66"/>
        <v>0</v>
      </c>
      <c r="G206" s="71">
        <f t="shared" si="67"/>
        <v>3979854.0745179998</v>
      </c>
      <c r="H206" s="71">
        <f t="shared" si="68"/>
        <v>6430144.6769549996</v>
      </c>
      <c r="I206" s="27">
        <f t="shared" si="69"/>
        <v>0.2007796309605559</v>
      </c>
      <c r="J206" s="27">
        <f t="shared" si="70"/>
        <v>0</v>
      </c>
      <c r="K206" s="27">
        <f t="shared" si="71"/>
        <v>0</v>
      </c>
      <c r="L206" s="72">
        <v>6285921.295806</v>
      </c>
      <c r="M206" s="72">
        <v>1991238.695295</v>
      </c>
      <c r="N206" s="72">
        <v>5000500</v>
      </c>
      <c r="O206" s="72">
        <v>0</v>
      </c>
      <c r="P206" s="72">
        <v>0</v>
      </c>
      <c r="Q206" s="72">
        <v>0</v>
      </c>
      <c r="R206" s="72">
        <v>4958766.6980177592</v>
      </c>
      <c r="S206" s="72">
        <v>4882860.120133833</v>
      </c>
      <c r="T206" s="72">
        <v>3979854074518</v>
      </c>
      <c r="U206" s="72">
        <v>6430144676955</v>
      </c>
    </row>
    <row r="207" spans="1:21" s="73" customFormat="1" x14ac:dyDescent="0.45">
      <c r="A207" s="75" t="s">
        <v>563</v>
      </c>
      <c r="B207" s="75">
        <v>11803</v>
      </c>
      <c r="C207" s="75" t="s">
        <v>22</v>
      </c>
      <c r="D207" s="27">
        <f t="shared" si="64"/>
        <v>0.48495097014281879</v>
      </c>
      <c r="E207" s="27">
        <f t="shared" si="65"/>
        <v>1.0262995307942335</v>
      </c>
      <c r="F207" s="27">
        <f t="shared" si="66"/>
        <v>5.7076056142834189E-2</v>
      </c>
      <c r="G207" s="71">
        <f t="shared" si="67"/>
        <v>118396.739766</v>
      </c>
      <c r="H207" s="71">
        <f t="shared" si="68"/>
        <v>131615.19717699999</v>
      </c>
      <c r="I207" s="27">
        <f t="shared" si="69"/>
        <v>3.7936770350373598E-3</v>
      </c>
      <c r="J207" s="27">
        <f t="shared" si="70"/>
        <v>0</v>
      </c>
      <c r="K207" s="27">
        <f t="shared" si="71"/>
        <v>5.8233573592756487E-2</v>
      </c>
      <c r="L207" s="72">
        <v>130592.351939</v>
      </c>
      <c r="M207" s="72">
        <v>1001.2920800000001</v>
      </c>
      <c r="N207" s="72">
        <v>138186</v>
      </c>
      <c r="O207" s="72">
        <v>7685</v>
      </c>
      <c r="P207" s="72">
        <v>0</v>
      </c>
      <c r="Q207" s="72">
        <v>7685</v>
      </c>
      <c r="R207" s="72">
        <v>131968.54539175861</v>
      </c>
      <c r="S207" s="72">
        <v>134644.9022470667</v>
      </c>
      <c r="T207" s="72">
        <v>118396739766</v>
      </c>
      <c r="U207" s="72">
        <v>131615197177</v>
      </c>
    </row>
    <row r="208" spans="1:21" s="73" customFormat="1" x14ac:dyDescent="0.45">
      <c r="A208" s="75" t="s">
        <v>577</v>
      </c>
      <c r="B208" s="75">
        <v>11916</v>
      </c>
      <c r="C208" s="75" t="s">
        <v>19</v>
      </c>
      <c r="D208" s="27">
        <f t="shared" si="64"/>
        <v>0</v>
      </c>
      <c r="E208" s="27">
        <f t="shared" si="65"/>
        <v>1.0068147774529137</v>
      </c>
      <c r="F208" s="27">
        <f t="shared" si="66"/>
        <v>0</v>
      </c>
      <c r="G208" s="71">
        <f t="shared" si="67"/>
        <v>0</v>
      </c>
      <c r="H208" s="71">
        <f t="shared" si="68"/>
        <v>0</v>
      </c>
      <c r="I208" s="27">
        <f t="shared" si="69"/>
        <v>0</v>
      </c>
      <c r="J208" s="27">
        <f t="shared" si="70"/>
        <v>2.1952154648740601E-2</v>
      </c>
      <c r="K208" s="27">
        <f t="shared" si="71"/>
        <v>0</v>
      </c>
      <c r="L208" s="72">
        <v>0</v>
      </c>
      <c r="M208" s="72">
        <v>0</v>
      </c>
      <c r="N208" s="72">
        <v>225867</v>
      </c>
      <c r="O208" s="72">
        <v>0</v>
      </c>
      <c r="P208" s="72">
        <v>4951</v>
      </c>
      <c r="Q208" s="72">
        <v>0</v>
      </c>
      <c r="R208" s="72">
        <v>225535.94757424141</v>
      </c>
      <c r="S208" s="72">
        <v>224338.18519371431</v>
      </c>
      <c r="T208" s="72">
        <v>0</v>
      </c>
      <c r="U208" s="72">
        <v>0</v>
      </c>
    </row>
    <row r="209" spans="1:21" s="73" customFormat="1" x14ac:dyDescent="0.45">
      <c r="A209" s="75" t="s">
        <v>579</v>
      </c>
      <c r="B209" s="75">
        <v>11922</v>
      </c>
      <c r="C209" s="75" t="s">
        <v>22</v>
      </c>
      <c r="D209" s="27">
        <f t="shared" si="64"/>
        <v>0.25639684359536535</v>
      </c>
      <c r="E209" s="27">
        <f t="shared" si="65"/>
        <v>0.99137641405215193</v>
      </c>
      <c r="F209" s="27">
        <f t="shared" si="66"/>
        <v>1.3902504557220009E-3</v>
      </c>
      <c r="G209" s="71">
        <f t="shared" si="67"/>
        <v>0</v>
      </c>
      <c r="H209" s="71">
        <f t="shared" si="68"/>
        <v>232614.63065499999</v>
      </c>
      <c r="I209" s="27">
        <f t="shared" si="69"/>
        <v>0.25572890913367924</v>
      </c>
      <c r="J209" s="27">
        <f t="shared" si="70"/>
        <v>2.3292630577605136E-3</v>
      </c>
      <c r="K209" s="27">
        <f t="shared" si="71"/>
        <v>1.3866287411301592E-3</v>
      </c>
      <c r="L209" s="72">
        <v>224629.56528000001</v>
      </c>
      <c r="M209" s="72">
        <v>224629.56528000001</v>
      </c>
      <c r="N209" s="72">
        <v>434273</v>
      </c>
      <c r="O209" s="72">
        <v>609</v>
      </c>
      <c r="P209" s="72">
        <v>1023</v>
      </c>
      <c r="Q209" s="72">
        <v>609</v>
      </c>
      <c r="R209" s="72">
        <v>439194.70434720692</v>
      </c>
      <c r="S209" s="72">
        <v>438050.56671154051</v>
      </c>
      <c r="T209" s="72">
        <v>0</v>
      </c>
      <c r="U209" s="72">
        <v>232614630655</v>
      </c>
    </row>
    <row r="210" spans="1:21" s="73" customFormat="1" x14ac:dyDescent="0.45">
      <c r="A210" s="75" t="s">
        <v>583</v>
      </c>
      <c r="B210" s="75">
        <v>11920</v>
      </c>
      <c r="C210" s="75" t="s">
        <v>19</v>
      </c>
      <c r="D210" s="27">
        <f t="shared" si="64"/>
        <v>0</v>
      </c>
      <c r="E210" s="27">
        <f t="shared" si="65"/>
        <v>1.0086932716897092</v>
      </c>
      <c r="F210" s="27">
        <f t="shared" si="66"/>
        <v>0</v>
      </c>
      <c r="G210" s="71">
        <f t="shared" si="67"/>
        <v>0</v>
      </c>
      <c r="H210" s="71">
        <f t="shared" si="68"/>
        <v>-9.9999999999999995E-7</v>
      </c>
      <c r="I210" s="27">
        <f t="shared" si="69"/>
        <v>0</v>
      </c>
      <c r="J210" s="27">
        <f t="shared" si="70"/>
        <v>1.0086932716897092</v>
      </c>
      <c r="K210" s="27">
        <f t="shared" si="71"/>
        <v>0</v>
      </c>
      <c r="L210" s="72">
        <v>0</v>
      </c>
      <c r="M210" s="72">
        <v>0</v>
      </c>
      <c r="N210" s="72">
        <v>5100500</v>
      </c>
      <c r="O210" s="72">
        <v>0</v>
      </c>
      <c r="P210" s="72">
        <v>5100500</v>
      </c>
      <c r="Q210" s="72">
        <v>0</v>
      </c>
      <c r="R210" s="72">
        <v>5056542.1056650002</v>
      </c>
      <c r="S210" s="72">
        <v>5056542.1056650002</v>
      </c>
      <c r="T210" s="72">
        <v>0</v>
      </c>
      <c r="U210" s="72">
        <v>-1</v>
      </c>
    </row>
    <row r="211" spans="1:21" s="73" customFormat="1" x14ac:dyDescent="0.45">
      <c r="A211" s="75" t="s">
        <v>587</v>
      </c>
      <c r="B211" s="75">
        <v>11907</v>
      </c>
      <c r="C211" s="75" t="s">
        <v>32</v>
      </c>
      <c r="D211" s="27">
        <f t="shared" si="64"/>
        <v>0</v>
      </c>
      <c r="E211" s="27">
        <f t="shared" si="65"/>
        <v>0.99865552224445986</v>
      </c>
      <c r="F211" s="27">
        <f t="shared" si="66"/>
        <v>0</v>
      </c>
      <c r="G211" s="71">
        <f t="shared" si="67"/>
        <v>0</v>
      </c>
      <c r="H211" s="71">
        <f t="shared" si="68"/>
        <v>0</v>
      </c>
      <c r="I211" s="27">
        <f t="shared" si="69"/>
        <v>0</v>
      </c>
      <c r="J211" s="27">
        <f t="shared" si="70"/>
        <v>0.99865552224445986</v>
      </c>
      <c r="K211" s="27">
        <f t="shared" si="71"/>
        <v>0</v>
      </c>
      <c r="L211" s="72">
        <v>0</v>
      </c>
      <c r="M211" s="72">
        <v>0</v>
      </c>
      <c r="N211" s="72">
        <v>311776</v>
      </c>
      <c r="O211" s="72">
        <v>0</v>
      </c>
      <c r="P211" s="72">
        <v>311776</v>
      </c>
      <c r="Q211" s="72">
        <v>0</v>
      </c>
      <c r="R211" s="72">
        <v>312195.7402281111</v>
      </c>
      <c r="S211" s="72">
        <v>312195.7402281111</v>
      </c>
      <c r="T211" s="72">
        <v>0</v>
      </c>
      <c r="U211" s="72">
        <v>0</v>
      </c>
    </row>
    <row r="212" spans="1:21" s="73" customFormat="1" x14ac:dyDescent="0.45">
      <c r="A212" s="75" t="s">
        <v>588</v>
      </c>
      <c r="B212" s="75">
        <v>11939</v>
      </c>
      <c r="C212" s="75" t="s">
        <v>22</v>
      </c>
      <c r="D212" s="27">
        <f t="shared" si="64"/>
        <v>0.22343591223427575</v>
      </c>
      <c r="E212" s="27">
        <f t="shared" si="65"/>
        <v>0.99661069319375806</v>
      </c>
      <c r="F212" s="27">
        <f t="shared" si="66"/>
        <v>0</v>
      </c>
      <c r="G212" s="71">
        <f t="shared" si="67"/>
        <v>0</v>
      </c>
      <c r="H212" s="71">
        <f t="shared" si="68"/>
        <v>2294248.7667399999</v>
      </c>
      <c r="I212" s="27">
        <f t="shared" si="69"/>
        <v>0.22343591223427575</v>
      </c>
      <c r="J212" s="27">
        <f t="shared" si="70"/>
        <v>0.99661069319375806</v>
      </c>
      <c r="K212" s="27">
        <f t="shared" si="71"/>
        <v>0</v>
      </c>
      <c r="L212" s="72">
        <v>2243322.7091029999</v>
      </c>
      <c r="M212" s="72">
        <v>2243322.7091029999</v>
      </c>
      <c r="N212" s="72">
        <v>5003044</v>
      </c>
      <c r="O212" s="72">
        <v>0</v>
      </c>
      <c r="P212" s="72">
        <v>5003044</v>
      </c>
      <c r="Q212" s="72">
        <v>0</v>
      </c>
      <c r="R212" s="72">
        <v>5020058.5185045004</v>
      </c>
      <c r="S212" s="72">
        <v>5020058.5185045004</v>
      </c>
      <c r="T212" s="72">
        <v>0</v>
      </c>
      <c r="U212" s="72">
        <v>2294248766740</v>
      </c>
    </row>
    <row r="213" spans="1:21" s="73" customFormat="1" x14ac:dyDescent="0.45">
      <c r="A213" s="75" t="s">
        <v>594</v>
      </c>
      <c r="B213" s="75">
        <v>11929</v>
      </c>
      <c r="C213" s="75" t="s">
        <v>22</v>
      </c>
      <c r="D213" s="27">
        <f t="shared" si="64"/>
        <v>0</v>
      </c>
      <c r="E213" s="27">
        <f t="shared" si="65"/>
        <v>0.99869758100143302</v>
      </c>
      <c r="F213" s="27">
        <f t="shared" si="66"/>
        <v>0</v>
      </c>
      <c r="G213" s="71">
        <f t="shared" si="67"/>
        <v>0</v>
      </c>
      <c r="H213" s="71">
        <f t="shared" si="68"/>
        <v>0</v>
      </c>
      <c r="I213" s="27">
        <f t="shared" si="69"/>
        <v>0</v>
      </c>
      <c r="J213" s="27">
        <f t="shared" si="70"/>
        <v>0.99869758100143302</v>
      </c>
      <c r="K213" s="27">
        <f t="shared" si="71"/>
        <v>0</v>
      </c>
      <c r="L213" s="72">
        <v>0</v>
      </c>
      <c r="M213" s="72">
        <v>0</v>
      </c>
      <c r="N213" s="72">
        <v>397506</v>
      </c>
      <c r="O213" s="72">
        <v>0</v>
      </c>
      <c r="P213" s="72">
        <v>397506</v>
      </c>
      <c r="Q213" s="72">
        <v>0</v>
      </c>
      <c r="R213" s="72">
        <v>398024.39453333331</v>
      </c>
      <c r="S213" s="72">
        <v>398024.39453333331</v>
      </c>
      <c r="T213" s="72">
        <v>0</v>
      </c>
      <c r="U213" s="72">
        <v>0</v>
      </c>
    </row>
  </sheetData>
  <autoFilter ref="A2:U213"/>
  <mergeCells count="9">
    <mergeCell ref="I1:K1"/>
    <mergeCell ref="N1:O1"/>
    <mergeCell ref="P1:Q1"/>
    <mergeCell ref="A1:A2"/>
    <mergeCell ref="B1:B2"/>
    <mergeCell ref="C1:C2"/>
    <mergeCell ref="D1:F1"/>
    <mergeCell ref="G1:G2"/>
    <mergeCell ref="H1:H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rightToLeft="1" workbookViewId="0">
      <selection activeCell="U1" sqref="U1:U1048576"/>
    </sheetView>
  </sheetViews>
  <sheetFormatPr defaultRowHeight="18" x14ac:dyDescent="0.45"/>
  <cols>
    <col min="1" max="1" width="43.42578125" bestFit="1" customWidth="1"/>
    <col min="2" max="2" width="15.85546875" bestFit="1" customWidth="1"/>
    <col min="3" max="3" width="9.85546875" bestFit="1" customWidth="1"/>
    <col min="4" max="4" width="15.140625" bestFit="1" customWidth="1"/>
    <col min="5" max="5" width="8.7109375" bestFit="1" customWidth="1"/>
    <col min="6" max="6" width="15" bestFit="1" customWidth="1"/>
    <col min="7" max="7" width="8.85546875" bestFit="1" customWidth="1"/>
    <col min="8" max="8" width="11.140625" bestFit="1" customWidth="1"/>
    <col min="9" max="9" width="14" bestFit="1" customWidth="1"/>
    <col min="10" max="10" width="17.5703125" bestFit="1" customWidth="1"/>
    <col min="11" max="11" width="15" bestFit="1" customWidth="1"/>
    <col min="12" max="12" width="14" bestFit="1" customWidth="1"/>
    <col min="13" max="13" width="7" bestFit="1" customWidth="1"/>
    <col min="14" max="14" width="8.140625" bestFit="1" customWidth="1"/>
    <col min="15" max="15" width="7" bestFit="1" customWidth="1"/>
    <col min="16" max="16" width="7.5703125" bestFit="1" customWidth="1"/>
    <col min="17" max="17" width="7" bestFit="1" customWidth="1"/>
    <col min="18" max="18" width="6.85546875" bestFit="1" customWidth="1"/>
    <col min="19" max="20" width="8.85546875" bestFit="1" customWidth="1"/>
    <col min="21" max="21" width="10.140625" style="18" bestFit="1" customWidth="1"/>
    <col min="22" max="24" width="17.28515625" style="18" bestFit="1" customWidth="1"/>
    <col min="25" max="27" width="16.140625" style="18" bestFit="1" customWidth="1"/>
  </cols>
  <sheetData>
    <row r="1" spans="1:27" x14ac:dyDescent="0.45">
      <c r="V1" s="60" t="s">
        <v>540</v>
      </c>
      <c r="W1" s="60"/>
      <c r="X1" s="60"/>
      <c r="Y1" s="60"/>
      <c r="Z1" s="60"/>
      <c r="AA1" s="60"/>
    </row>
    <row r="2" spans="1:27" x14ac:dyDescent="0.45">
      <c r="V2" s="60" t="s">
        <v>604</v>
      </c>
      <c r="W2" s="60"/>
      <c r="X2" s="60"/>
      <c r="Y2" s="61" t="s">
        <v>605</v>
      </c>
      <c r="Z2" s="62"/>
      <c r="AA2" s="63"/>
    </row>
    <row r="3" spans="1:27" ht="78.75" x14ac:dyDescent="0.25">
      <c r="A3" s="35" t="s">
        <v>0</v>
      </c>
      <c r="B3" s="35" t="s">
        <v>1</v>
      </c>
      <c r="C3" s="36" t="s">
        <v>2</v>
      </c>
      <c r="D3" s="35" t="s">
        <v>3</v>
      </c>
      <c r="E3" s="35" t="s">
        <v>4</v>
      </c>
      <c r="F3" s="36" t="s">
        <v>5</v>
      </c>
      <c r="G3" s="37" t="s">
        <v>6</v>
      </c>
      <c r="H3" s="37" t="s">
        <v>531</v>
      </c>
      <c r="I3" s="38" t="s">
        <v>495</v>
      </c>
      <c r="J3" s="39" t="s">
        <v>599</v>
      </c>
      <c r="K3" s="36" t="s">
        <v>7</v>
      </c>
      <c r="L3" s="36" t="s">
        <v>8</v>
      </c>
      <c r="M3" s="40" t="s">
        <v>9</v>
      </c>
      <c r="N3" s="40" t="s">
        <v>10</v>
      </c>
      <c r="O3" s="40" t="s">
        <v>11</v>
      </c>
      <c r="P3" s="40" t="s">
        <v>12</v>
      </c>
      <c r="Q3" s="40" t="s">
        <v>13</v>
      </c>
      <c r="R3" s="41" t="s">
        <v>14</v>
      </c>
      <c r="S3" s="41" t="s">
        <v>15</v>
      </c>
      <c r="T3" s="41" t="s">
        <v>16</v>
      </c>
      <c r="U3" s="33" t="s">
        <v>603</v>
      </c>
      <c r="V3" s="34" t="s">
        <v>561</v>
      </c>
      <c r="W3" s="34" t="s">
        <v>543</v>
      </c>
      <c r="X3" s="34" t="s">
        <v>545</v>
      </c>
      <c r="Y3" s="34" t="s">
        <v>542</v>
      </c>
      <c r="Z3" s="34" t="s">
        <v>562</v>
      </c>
      <c r="AA3" s="34" t="s">
        <v>545</v>
      </c>
    </row>
    <row r="4" spans="1:27" x14ac:dyDescent="0.45">
      <c r="A4" s="11" t="s">
        <v>132</v>
      </c>
      <c r="B4" s="11">
        <v>11091</v>
      </c>
      <c r="C4" s="11" t="s">
        <v>133</v>
      </c>
      <c r="D4" s="11" t="s">
        <v>134</v>
      </c>
      <c r="E4" s="44">
        <v>0</v>
      </c>
      <c r="F4" s="12">
        <v>8000000</v>
      </c>
      <c r="G4" s="13">
        <v>115.53333333333333</v>
      </c>
      <c r="H4" s="12" t="s">
        <v>532</v>
      </c>
      <c r="I4" s="12">
        <v>998140</v>
      </c>
      <c r="J4" s="12">
        <v>1335048</v>
      </c>
      <c r="K4" s="12">
        <v>1049482</v>
      </c>
      <c r="L4" s="12">
        <v>1272102</v>
      </c>
      <c r="M4" s="12">
        <v>10</v>
      </c>
      <c r="N4" s="12">
        <v>82</v>
      </c>
      <c r="O4" s="12">
        <v>35</v>
      </c>
      <c r="P4" s="12">
        <v>18</v>
      </c>
      <c r="Q4" s="12">
        <v>45</v>
      </c>
      <c r="R4" s="11">
        <v>0.94</v>
      </c>
      <c r="S4" s="11">
        <v>177.34</v>
      </c>
      <c r="T4" s="11">
        <v>27.46</v>
      </c>
      <c r="U4" s="19">
        <v>95.149177128281536</v>
      </c>
      <c r="V4" s="19">
        <v>990412.32821900002</v>
      </c>
      <c r="W4" s="19">
        <v>1379969.100264</v>
      </c>
      <c r="X4" s="19">
        <v>-389556.77204499999</v>
      </c>
      <c r="Y4" s="19">
        <v>65793.920263000007</v>
      </c>
      <c r="Z4" s="19">
        <v>38344.400262000003</v>
      </c>
      <c r="AA4" s="19">
        <f t="shared" ref="AA4:AA39" si="0">Y4-Z4</f>
        <v>27449.520001000004</v>
      </c>
    </row>
    <row r="5" spans="1:27" x14ac:dyDescent="0.45">
      <c r="A5" s="11" t="s">
        <v>211</v>
      </c>
      <c r="B5" s="11">
        <v>11281</v>
      </c>
      <c r="C5" s="11" t="s">
        <v>212</v>
      </c>
      <c r="D5" s="11" t="s">
        <v>134</v>
      </c>
      <c r="E5" s="44">
        <v>0</v>
      </c>
      <c r="F5" s="12">
        <v>5000000</v>
      </c>
      <c r="G5" s="12">
        <v>91.63333333333334</v>
      </c>
      <c r="H5" s="12" t="s">
        <v>532</v>
      </c>
      <c r="I5" s="12">
        <v>2225598</v>
      </c>
      <c r="J5" s="12">
        <v>2353726</v>
      </c>
      <c r="K5" s="12">
        <v>3916621</v>
      </c>
      <c r="L5" s="12">
        <v>600958</v>
      </c>
      <c r="M5" s="12">
        <v>11</v>
      </c>
      <c r="N5" s="12">
        <v>100</v>
      </c>
      <c r="O5" s="12">
        <v>0</v>
      </c>
      <c r="P5" s="12">
        <v>0</v>
      </c>
      <c r="Q5" s="12">
        <v>11</v>
      </c>
      <c r="R5" s="11">
        <v>5.16</v>
      </c>
      <c r="S5" s="11">
        <v>1.83</v>
      </c>
      <c r="T5" s="11">
        <v>-42.84</v>
      </c>
      <c r="U5" s="19">
        <v>92.315206004440725</v>
      </c>
      <c r="V5" s="19">
        <v>2976111.9886779999</v>
      </c>
      <c r="W5" s="19">
        <v>1398972.2256149999</v>
      </c>
      <c r="X5" s="19">
        <v>1577139.763063</v>
      </c>
      <c r="Y5" s="19">
        <v>289402.02950200002</v>
      </c>
      <c r="Z5" s="19">
        <v>7213.072005</v>
      </c>
      <c r="AA5" s="19">
        <f t="shared" si="0"/>
        <v>282188.957497</v>
      </c>
    </row>
    <row r="6" spans="1:27" x14ac:dyDescent="0.45">
      <c r="A6" s="11" t="s">
        <v>213</v>
      </c>
      <c r="B6" s="11">
        <v>11287</v>
      </c>
      <c r="C6" s="11" t="s">
        <v>214</v>
      </c>
      <c r="D6" s="11" t="s">
        <v>134</v>
      </c>
      <c r="E6" s="44">
        <v>0</v>
      </c>
      <c r="F6" s="12">
        <v>50000000</v>
      </c>
      <c r="G6" s="12">
        <v>90.966666666666669</v>
      </c>
      <c r="H6" s="12" t="s">
        <v>532</v>
      </c>
      <c r="I6" s="12">
        <v>9583836</v>
      </c>
      <c r="J6" s="12">
        <v>15242244</v>
      </c>
      <c r="K6" s="12">
        <v>15275848</v>
      </c>
      <c r="L6" s="12">
        <v>997800</v>
      </c>
      <c r="M6" s="12">
        <v>23</v>
      </c>
      <c r="N6" s="12">
        <v>100</v>
      </c>
      <c r="O6" s="12">
        <v>0</v>
      </c>
      <c r="P6" s="12">
        <v>0</v>
      </c>
      <c r="Q6" s="12">
        <v>23</v>
      </c>
      <c r="R6" s="11">
        <v>0.52</v>
      </c>
      <c r="S6" s="11">
        <v>7.8</v>
      </c>
      <c r="T6" s="11">
        <v>-6.94</v>
      </c>
      <c r="U6" s="19">
        <v>91.800910481139994</v>
      </c>
      <c r="V6" s="19">
        <v>10707200.564048</v>
      </c>
      <c r="W6" s="19">
        <v>3906294.9282669998</v>
      </c>
      <c r="X6" s="19">
        <v>6800905.6357809994</v>
      </c>
      <c r="Y6" s="19">
        <v>4338337.9762660004</v>
      </c>
      <c r="Z6" s="19">
        <v>235980.427191</v>
      </c>
      <c r="AA6" s="19">
        <f t="shared" si="0"/>
        <v>4102357.5490750005</v>
      </c>
    </row>
    <row r="7" spans="1:27" x14ac:dyDescent="0.45">
      <c r="A7" s="11" t="s">
        <v>215</v>
      </c>
      <c r="B7" s="11">
        <v>11286</v>
      </c>
      <c r="C7" s="11" t="s">
        <v>216</v>
      </c>
      <c r="D7" s="11" t="s">
        <v>134</v>
      </c>
      <c r="E7" s="44">
        <v>0</v>
      </c>
      <c r="F7" s="12">
        <v>80000000</v>
      </c>
      <c r="G7" s="12">
        <v>90.833333333333329</v>
      </c>
      <c r="H7" s="12" t="s">
        <v>532</v>
      </c>
      <c r="I7" s="12">
        <v>30648114</v>
      </c>
      <c r="J7" s="12">
        <v>45627612</v>
      </c>
      <c r="K7" s="12">
        <v>43869994</v>
      </c>
      <c r="L7" s="12">
        <v>1040064</v>
      </c>
      <c r="M7" s="12">
        <v>85</v>
      </c>
      <c r="N7" s="12">
        <v>100</v>
      </c>
      <c r="O7" s="12">
        <v>0</v>
      </c>
      <c r="P7" s="12">
        <v>0</v>
      </c>
      <c r="Q7" s="12">
        <v>85</v>
      </c>
      <c r="R7" s="11">
        <v>3.22</v>
      </c>
      <c r="S7" s="11">
        <v>1.73</v>
      </c>
      <c r="T7" s="11">
        <v>-20.29</v>
      </c>
      <c r="U7" s="19">
        <v>95.089508541805699</v>
      </c>
      <c r="V7" s="19">
        <v>42613400.433880001</v>
      </c>
      <c r="W7" s="19">
        <v>19419059.160588998</v>
      </c>
      <c r="X7" s="19">
        <v>23194341.273291003</v>
      </c>
      <c r="Y7" s="19">
        <v>876434.31692100002</v>
      </c>
      <c r="Z7" s="19">
        <v>1104149.879102</v>
      </c>
      <c r="AA7" s="19">
        <f t="shared" si="0"/>
        <v>-227715.56218100002</v>
      </c>
    </row>
    <row r="8" spans="1:27" x14ac:dyDescent="0.45">
      <c r="A8" s="11" t="s">
        <v>221</v>
      </c>
      <c r="B8" s="11">
        <v>11295</v>
      </c>
      <c r="C8" s="11" t="s">
        <v>222</v>
      </c>
      <c r="D8" s="11" t="s">
        <v>134</v>
      </c>
      <c r="E8" s="44">
        <v>0</v>
      </c>
      <c r="F8" s="12">
        <v>5000000</v>
      </c>
      <c r="G8" s="12">
        <v>89.733333333333334</v>
      </c>
      <c r="H8" s="12" t="s">
        <v>532</v>
      </c>
      <c r="I8" s="12">
        <v>14321951</v>
      </c>
      <c r="J8" s="12">
        <v>10442911</v>
      </c>
      <c r="K8" s="12">
        <v>1428171</v>
      </c>
      <c r="L8" s="12">
        <v>7312087</v>
      </c>
      <c r="M8" s="12">
        <v>2</v>
      </c>
      <c r="N8" s="12">
        <v>100</v>
      </c>
      <c r="O8" s="12">
        <v>0</v>
      </c>
      <c r="P8" s="12">
        <v>0</v>
      </c>
      <c r="Q8" s="12">
        <v>2</v>
      </c>
      <c r="R8" s="11">
        <v>1.89</v>
      </c>
      <c r="S8" s="11">
        <v>16.39</v>
      </c>
      <c r="T8" s="11">
        <v>-27.91</v>
      </c>
      <c r="U8" s="19">
        <v>99.820097959654248</v>
      </c>
      <c r="V8" s="19">
        <v>78108.983439999996</v>
      </c>
      <c r="W8" s="19">
        <v>307603.45254500001</v>
      </c>
      <c r="X8" s="19">
        <v>-229494.46910500003</v>
      </c>
      <c r="Y8" s="19">
        <v>9706</v>
      </c>
      <c r="Z8" s="19">
        <v>26820.799999999999</v>
      </c>
      <c r="AA8" s="19">
        <f t="shared" si="0"/>
        <v>-17114.8</v>
      </c>
    </row>
    <row r="9" spans="1:27" x14ac:dyDescent="0.45">
      <c r="A9" s="11" t="s">
        <v>229</v>
      </c>
      <c r="B9" s="11">
        <v>11306</v>
      </c>
      <c r="C9" s="11" t="s">
        <v>230</v>
      </c>
      <c r="D9" s="11" t="s">
        <v>134</v>
      </c>
      <c r="E9" s="44">
        <v>0</v>
      </c>
      <c r="F9" s="12">
        <v>2000000</v>
      </c>
      <c r="G9" s="12">
        <v>87.066666666666663</v>
      </c>
      <c r="H9" s="12" t="s">
        <v>532</v>
      </c>
      <c r="I9" s="12">
        <v>272894</v>
      </c>
      <c r="J9" s="12">
        <v>592114</v>
      </c>
      <c r="K9" s="12">
        <v>613345</v>
      </c>
      <c r="L9" s="12">
        <v>965385</v>
      </c>
      <c r="M9" s="12">
        <v>12</v>
      </c>
      <c r="N9" s="12">
        <v>92</v>
      </c>
      <c r="O9" s="12">
        <v>1</v>
      </c>
      <c r="P9" s="12">
        <v>8</v>
      </c>
      <c r="Q9" s="12">
        <v>13</v>
      </c>
      <c r="R9" s="11">
        <v>1.4</v>
      </c>
      <c r="S9" s="11">
        <v>-1.41</v>
      </c>
      <c r="T9" s="11">
        <v>-15.96</v>
      </c>
      <c r="U9" s="19">
        <v>44.797027811086309</v>
      </c>
      <c r="V9" s="19">
        <v>1948155.0615379999</v>
      </c>
      <c r="W9" s="19">
        <v>1680794.80938</v>
      </c>
      <c r="X9" s="19">
        <v>267360.2521579999</v>
      </c>
      <c r="Y9" s="19">
        <v>18377.391238</v>
      </c>
      <c r="Z9" s="19">
        <v>140678.21492999999</v>
      </c>
      <c r="AA9" s="19">
        <f t="shared" si="0"/>
        <v>-122300.82369199999</v>
      </c>
    </row>
    <row r="10" spans="1:27" x14ac:dyDescent="0.45">
      <c r="A10" s="11" t="s">
        <v>235</v>
      </c>
      <c r="B10" s="11">
        <v>11318</v>
      </c>
      <c r="C10" s="11" t="s">
        <v>236</v>
      </c>
      <c r="D10" s="11" t="s">
        <v>134</v>
      </c>
      <c r="E10" s="44">
        <v>0</v>
      </c>
      <c r="F10" s="12">
        <v>500000</v>
      </c>
      <c r="G10" s="12">
        <v>85.466666666666669</v>
      </c>
      <c r="H10" s="12" t="s">
        <v>532</v>
      </c>
      <c r="I10" s="12">
        <v>1486848</v>
      </c>
      <c r="J10" s="12">
        <v>1366106</v>
      </c>
      <c r="K10" s="12">
        <v>359520</v>
      </c>
      <c r="L10" s="12">
        <v>3799805</v>
      </c>
      <c r="M10" s="12">
        <v>20</v>
      </c>
      <c r="N10" s="12">
        <v>100</v>
      </c>
      <c r="O10" s="12">
        <v>0</v>
      </c>
      <c r="P10" s="12">
        <v>0</v>
      </c>
      <c r="Q10" s="12">
        <v>20</v>
      </c>
      <c r="R10" s="11">
        <v>10.69</v>
      </c>
      <c r="S10" s="11">
        <v>-2.08</v>
      </c>
      <c r="T10" s="11">
        <v>-30.71</v>
      </c>
      <c r="U10" s="19">
        <v>95.332872669264859</v>
      </c>
      <c r="V10" s="19">
        <v>2198217.6037400002</v>
      </c>
      <c r="W10" s="19">
        <v>1192575.2172999999</v>
      </c>
      <c r="X10" s="19">
        <v>1005642.3864400003</v>
      </c>
      <c r="Y10" s="19">
        <v>57022.356211999999</v>
      </c>
      <c r="Z10" s="19">
        <v>82939.641099999993</v>
      </c>
      <c r="AA10" s="19">
        <f t="shared" si="0"/>
        <v>-25917.284887999995</v>
      </c>
    </row>
    <row r="11" spans="1:27" x14ac:dyDescent="0.45">
      <c r="A11" s="11" t="s">
        <v>239</v>
      </c>
      <c r="B11" s="11">
        <v>11316</v>
      </c>
      <c r="C11" s="11" t="s">
        <v>240</v>
      </c>
      <c r="D11" s="11" t="s">
        <v>134</v>
      </c>
      <c r="E11" s="44">
        <v>0</v>
      </c>
      <c r="F11" s="12">
        <v>600000</v>
      </c>
      <c r="G11" s="12">
        <v>84.7</v>
      </c>
      <c r="H11" s="12" t="s">
        <v>532</v>
      </c>
      <c r="I11" s="12">
        <v>1565181</v>
      </c>
      <c r="J11" s="12">
        <v>309595</v>
      </c>
      <c r="K11" s="12">
        <v>106272</v>
      </c>
      <c r="L11" s="12">
        <v>2913229</v>
      </c>
      <c r="M11" s="12">
        <v>7</v>
      </c>
      <c r="N11" s="12">
        <v>99</v>
      </c>
      <c r="O11" s="12">
        <v>46</v>
      </c>
      <c r="P11" s="12">
        <v>1</v>
      </c>
      <c r="Q11" s="12">
        <v>53</v>
      </c>
      <c r="R11" s="11">
        <v>-1.21</v>
      </c>
      <c r="S11" s="11">
        <v>-9.25</v>
      </c>
      <c r="T11" s="11">
        <v>-26.49</v>
      </c>
      <c r="U11" s="19">
        <v>15.786264983769856</v>
      </c>
      <c r="V11" s="19">
        <v>1054009.1262449999</v>
      </c>
      <c r="W11" s="19">
        <v>2352119.5077869999</v>
      </c>
      <c r="X11" s="19">
        <v>-1298110.381542</v>
      </c>
      <c r="Y11" s="19">
        <v>6244.3206399999999</v>
      </c>
      <c r="Z11" s="19">
        <v>632549.10161000001</v>
      </c>
      <c r="AA11" s="19">
        <f t="shared" si="0"/>
        <v>-626304.78096999996</v>
      </c>
    </row>
    <row r="12" spans="1:27" x14ac:dyDescent="0.45">
      <c r="A12" s="11" t="s">
        <v>247</v>
      </c>
      <c r="B12" s="11">
        <v>11324</v>
      </c>
      <c r="C12" s="11" t="s">
        <v>248</v>
      </c>
      <c r="D12" s="11" t="s">
        <v>134</v>
      </c>
      <c r="E12" s="44">
        <v>0</v>
      </c>
      <c r="F12" s="12">
        <v>1000000</v>
      </c>
      <c r="G12" s="12">
        <v>83.333333333333329</v>
      </c>
      <c r="H12" s="12" t="s">
        <v>532</v>
      </c>
      <c r="I12" s="12">
        <v>1854687</v>
      </c>
      <c r="J12" s="12">
        <v>5471915</v>
      </c>
      <c r="K12" s="12">
        <v>814440</v>
      </c>
      <c r="L12" s="12">
        <v>6718623</v>
      </c>
      <c r="M12" s="12">
        <v>5</v>
      </c>
      <c r="N12" s="12">
        <v>100</v>
      </c>
      <c r="O12" s="12">
        <v>0</v>
      </c>
      <c r="P12" s="12">
        <v>0</v>
      </c>
      <c r="Q12" s="12">
        <v>5</v>
      </c>
      <c r="R12" s="11">
        <v>24.17</v>
      </c>
      <c r="S12" s="11">
        <v>14.03</v>
      </c>
      <c r="T12" s="11">
        <v>28.41</v>
      </c>
      <c r="U12" s="19">
        <v>99.994296599564834</v>
      </c>
      <c r="V12" s="19">
        <v>6829984.8845549999</v>
      </c>
      <c r="W12" s="19">
        <v>4464528.7859340003</v>
      </c>
      <c r="X12" s="19">
        <v>2365456.0986209996</v>
      </c>
      <c r="Y12" s="19">
        <v>302182.27408599999</v>
      </c>
      <c r="Z12" s="19">
        <v>999707.20454099996</v>
      </c>
      <c r="AA12" s="19">
        <f t="shared" si="0"/>
        <v>-697524.93045499991</v>
      </c>
    </row>
    <row r="13" spans="1:27" x14ac:dyDescent="0.45">
      <c r="A13" s="11" t="s">
        <v>249</v>
      </c>
      <c r="B13" s="11">
        <v>11329</v>
      </c>
      <c r="C13" s="11" t="s">
        <v>250</v>
      </c>
      <c r="D13" s="11" t="s">
        <v>134</v>
      </c>
      <c r="E13" s="44">
        <v>0</v>
      </c>
      <c r="F13" s="12">
        <v>60000000</v>
      </c>
      <c r="G13" s="12">
        <v>83.1</v>
      </c>
      <c r="H13" s="12" t="s">
        <v>532</v>
      </c>
      <c r="I13" s="12">
        <v>643692</v>
      </c>
      <c r="J13" s="12">
        <v>748698</v>
      </c>
      <c r="K13" s="12">
        <v>242507</v>
      </c>
      <c r="L13" s="12">
        <v>3087326</v>
      </c>
      <c r="M13" s="12">
        <v>7</v>
      </c>
      <c r="N13" s="12">
        <v>100</v>
      </c>
      <c r="O13" s="12">
        <v>0</v>
      </c>
      <c r="P13" s="12">
        <v>0</v>
      </c>
      <c r="Q13" s="12">
        <v>7</v>
      </c>
      <c r="R13" s="11">
        <v>2.79</v>
      </c>
      <c r="S13" s="11">
        <v>-5.69</v>
      </c>
      <c r="T13" s="11">
        <v>-15.93</v>
      </c>
      <c r="U13" s="19">
        <v>80.584789153195658</v>
      </c>
      <c r="V13" s="19">
        <v>996124.13040799997</v>
      </c>
      <c r="W13" s="19">
        <v>891297.44941200002</v>
      </c>
      <c r="X13" s="19">
        <v>104826.68099599995</v>
      </c>
      <c r="Y13" s="19">
        <v>30485.184969999998</v>
      </c>
      <c r="Z13" s="19">
        <v>48696.627090000002</v>
      </c>
      <c r="AA13" s="19">
        <f t="shared" si="0"/>
        <v>-18211.442120000003</v>
      </c>
    </row>
    <row r="14" spans="1:27" x14ac:dyDescent="0.45">
      <c r="A14" s="11" t="s">
        <v>257</v>
      </c>
      <c r="B14" s="11">
        <v>11339</v>
      </c>
      <c r="C14" s="11" t="s">
        <v>258</v>
      </c>
      <c r="D14" s="11" t="s">
        <v>134</v>
      </c>
      <c r="E14" s="44">
        <v>0</v>
      </c>
      <c r="F14" s="12">
        <v>20000000</v>
      </c>
      <c r="G14" s="12">
        <v>82.1</v>
      </c>
      <c r="H14" s="12" t="s">
        <v>532</v>
      </c>
      <c r="I14" s="12">
        <v>5694801</v>
      </c>
      <c r="J14" s="12">
        <v>20589315</v>
      </c>
      <c r="K14" s="12">
        <v>16738882</v>
      </c>
      <c r="L14" s="12">
        <v>1230029</v>
      </c>
      <c r="M14" s="12">
        <v>14</v>
      </c>
      <c r="N14" s="12">
        <v>100</v>
      </c>
      <c r="O14" s="12">
        <v>1</v>
      </c>
      <c r="P14" s="12">
        <v>0</v>
      </c>
      <c r="Q14" s="12">
        <v>15</v>
      </c>
      <c r="R14" s="11">
        <v>5.65</v>
      </c>
      <c r="S14" s="11">
        <v>6.04</v>
      </c>
      <c r="T14" s="11">
        <v>-23.87</v>
      </c>
      <c r="U14" s="19">
        <v>96.469532125458386</v>
      </c>
      <c r="V14" s="19">
        <v>16875845.888220999</v>
      </c>
      <c r="W14" s="19">
        <v>1962779.3642</v>
      </c>
      <c r="X14" s="19">
        <v>14913066.524021</v>
      </c>
      <c r="Y14" s="19">
        <v>486289.622676</v>
      </c>
      <c r="Z14" s="19">
        <v>163345.83911</v>
      </c>
      <c r="AA14" s="19">
        <f t="shared" si="0"/>
        <v>322943.783566</v>
      </c>
    </row>
    <row r="15" spans="1:27" x14ac:dyDescent="0.45">
      <c r="A15" s="11" t="s">
        <v>261</v>
      </c>
      <c r="B15" s="11">
        <v>11346</v>
      </c>
      <c r="C15" s="11" t="s">
        <v>262</v>
      </c>
      <c r="D15" s="11" t="s">
        <v>134</v>
      </c>
      <c r="E15" s="44">
        <v>0</v>
      </c>
      <c r="F15" s="12">
        <v>2000000</v>
      </c>
      <c r="G15" s="12">
        <v>81.166666666666671</v>
      </c>
      <c r="H15" s="12" t="s">
        <v>532</v>
      </c>
      <c r="I15" s="12">
        <v>4052964</v>
      </c>
      <c r="J15" s="12">
        <v>9656867</v>
      </c>
      <c r="K15" s="12">
        <v>969262</v>
      </c>
      <c r="L15" s="12">
        <v>9963113</v>
      </c>
      <c r="M15" s="12">
        <v>6</v>
      </c>
      <c r="N15" s="12">
        <v>100</v>
      </c>
      <c r="O15" s="12">
        <v>0</v>
      </c>
      <c r="P15" s="12">
        <v>0</v>
      </c>
      <c r="Q15" s="12">
        <v>6</v>
      </c>
      <c r="R15" s="11">
        <v>4.22</v>
      </c>
      <c r="S15" s="11">
        <v>1</v>
      </c>
      <c r="T15" s="11">
        <v>-6.95</v>
      </c>
      <c r="U15" s="19">
        <v>90.605710015816868</v>
      </c>
      <c r="V15" s="19">
        <v>12060291.216279</v>
      </c>
      <c r="W15" s="19">
        <v>5986378.5505229998</v>
      </c>
      <c r="X15" s="19">
        <v>6073912.6657560002</v>
      </c>
      <c r="Y15" s="19">
        <v>466524.43909</v>
      </c>
      <c r="Z15" s="19">
        <v>125835.72827000001</v>
      </c>
      <c r="AA15" s="19">
        <f t="shared" si="0"/>
        <v>340688.71081999998</v>
      </c>
    </row>
    <row r="16" spans="1:27" x14ac:dyDescent="0.45">
      <c r="A16" s="11" t="s">
        <v>265</v>
      </c>
      <c r="B16" s="11">
        <v>11365</v>
      </c>
      <c r="C16" s="11" t="s">
        <v>266</v>
      </c>
      <c r="D16" s="11" t="s">
        <v>134</v>
      </c>
      <c r="E16" s="44">
        <v>0</v>
      </c>
      <c r="F16" s="12">
        <v>1500000</v>
      </c>
      <c r="G16" s="12">
        <v>80.233333333333334</v>
      </c>
      <c r="H16" s="12" t="s">
        <v>532</v>
      </c>
      <c r="I16" s="12">
        <v>1787967</v>
      </c>
      <c r="J16" s="12">
        <v>1310502</v>
      </c>
      <c r="K16" s="12">
        <v>283516</v>
      </c>
      <c r="L16" s="12">
        <v>4622319</v>
      </c>
      <c r="M16" s="12">
        <v>2</v>
      </c>
      <c r="N16" s="12">
        <v>100</v>
      </c>
      <c r="O16" s="12">
        <v>0</v>
      </c>
      <c r="P16" s="12">
        <v>0</v>
      </c>
      <c r="Q16" s="12">
        <v>2</v>
      </c>
      <c r="R16" s="11">
        <v>-0.11</v>
      </c>
      <c r="S16" s="11">
        <v>7.59</v>
      </c>
      <c r="T16" s="11">
        <v>-26.7</v>
      </c>
      <c r="U16" s="19">
        <v>96.636399360554108</v>
      </c>
      <c r="V16" s="19">
        <v>709296.19826700003</v>
      </c>
      <c r="W16" s="19">
        <v>475045.65556099999</v>
      </c>
      <c r="X16" s="19">
        <v>234250.54270600004</v>
      </c>
      <c r="Y16" s="19">
        <v>0</v>
      </c>
      <c r="Z16" s="19">
        <v>0</v>
      </c>
      <c r="AA16" s="19">
        <f t="shared" si="0"/>
        <v>0</v>
      </c>
    </row>
    <row r="17" spans="1:27" x14ac:dyDescent="0.45">
      <c r="A17" s="11" t="s">
        <v>269</v>
      </c>
      <c r="B17" s="11">
        <v>11364</v>
      </c>
      <c r="C17" s="11" t="s">
        <v>268</v>
      </c>
      <c r="D17" s="11" t="s">
        <v>134</v>
      </c>
      <c r="E17" s="44">
        <v>0</v>
      </c>
      <c r="F17" s="12">
        <v>20000000</v>
      </c>
      <c r="G17" s="12">
        <v>80.099999999999994</v>
      </c>
      <c r="H17" s="12" t="s">
        <v>532</v>
      </c>
      <c r="I17" s="12">
        <v>81162333</v>
      </c>
      <c r="J17" s="12">
        <v>73574674</v>
      </c>
      <c r="K17" s="12">
        <v>9572250</v>
      </c>
      <c r="L17" s="12">
        <v>7686246</v>
      </c>
      <c r="M17" s="12">
        <v>2</v>
      </c>
      <c r="N17" s="12">
        <v>100</v>
      </c>
      <c r="O17" s="12">
        <v>0</v>
      </c>
      <c r="P17" s="12">
        <v>0</v>
      </c>
      <c r="Q17" s="12">
        <v>2</v>
      </c>
      <c r="R17" s="11">
        <v>4.8</v>
      </c>
      <c r="S17" s="11">
        <v>3.37</v>
      </c>
      <c r="T17" s="11">
        <v>-38.549999999999997</v>
      </c>
      <c r="U17" s="19">
        <v>99.861162533341457</v>
      </c>
      <c r="V17" s="19">
        <v>27394196.299545001</v>
      </c>
      <c r="W17" s="19">
        <v>1364003.669793</v>
      </c>
      <c r="X17" s="19">
        <v>26030192.629752003</v>
      </c>
      <c r="Y17" s="19">
        <v>184068.06239400001</v>
      </c>
      <c r="Z17" s="19">
        <v>0</v>
      </c>
      <c r="AA17" s="19">
        <f t="shared" si="0"/>
        <v>184068.06239400001</v>
      </c>
    </row>
    <row r="18" spans="1:27" x14ac:dyDescent="0.45">
      <c r="A18" s="11" t="s">
        <v>267</v>
      </c>
      <c r="B18" s="11">
        <v>11359</v>
      </c>
      <c r="C18" s="11" t="s">
        <v>268</v>
      </c>
      <c r="D18" s="11" t="s">
        <v>134</v>
      </c>
      <c r="E18" s="44">
        <v>0</v>
      </c>
      <c r="F18" s="12">
        <v>1344000</v>
      </c>
      <c r="G18" s="12">
        <v>80.099999999999994</v>
      </c>
      <c r="H18" s="12" t="s">
        <v>532</v>
      </c>
      <c r="I18" s="12">
        <v>2878131</v>
      </c>
      <c r="J18" s="12">
        <v>2290541</v>
      </c>
      <c r="K18" s="12">
        <v>1006428</v>
      </c>
      <c r="L18" s="12">
        <v>2275918</v>
      </c>
      <c r="M18" s="12">
        <v>9</v>
      </c>
      <c r="N18" s="12">
        <v>100</v>
      </c>
      <c r="O18" s="12">
        <v>0</v>
      </c>
      <c r="P18" s="12">
        <v>0</v>
      </c>
      <c r="Q18" s="12">
        <v>0</v>
      </c>
      <c r="R18" s="11">
        <v>2.16</v>
      </c>
      <c r="S18" s="11">
        <v>13.25</v>
      </c>
      <c r="T18" s="11">
        <v>-37.869999999999997</v>
      </c>
      <c r="U18" s="19">
        <v>92.283831349018442</v>
      </c>
      <c r="V18" s="19">
        <v>1176609.567215</v>
      </c>
      <c r="W18" s="19">
        <v>819268.185941</v>
      </c>
      <c r="X18" s="19">
        <v>357341.38127400004</v>
      </c>
      <c r="Y18" s="19">
        <v>48263.811344000002</v>
      </c>
      <c r="Z18" s="19">
        <v>21396.379989000001</v>
      </c>
      <c r="AA18" s="19">
        <f t="shared" si="0"/>
        <v>26867.431355000001</v>
      </c>
    </row>
    <row r="19" spans="1:27" x14ac:dyDescent="0.45">
      <c r="A19" s="11" t="s">
        <v>281</v>
      </c>
      <c r="B19" s="11">
        <v>11386</v>
      </c>
      <c r="C19" s="11" t="s">
        <v>282</v>
      </c>
      <c r="D19" s="11" t="s">
        <v>134</v>
      </c>
      <c r="E19" s="44">
        <v>0</v>
      </c>
      <c r="F19" s="12">
        <v>1000000</v>
      </c>
      <c r="G19" s="13">
        <v>77</v>
      </c>
      <c r="H19" s="12" t="s">
        <v>532</v>
      </c>
      <c r="I19" s="12">
        <v>1055952</v>
      </c>
      <c r="J19" s="12">
        <v>890259</v>
      </c>
      <c r="K19" s="12">
        <v>974514</v>
      </c>
      <c r="L19" s="12">
        <v>913541</v>
      </c>
      <c r="M19" s="12">
        <v>4</v>
      </c>
      <c r="N19" s="12">
        <v>100</v>
      </c>
      <c r="O19" s="12">
        <v>0</v>
      </c>
      <c r="P19" s="12">
        <v>0</v>
      </c>
      <c r="Q19" s="12">
        <v>4</v>
      </c>
      <c r="R19" s="11">
        <v>2.31</v>
      </c>
      <c r="S19" s="11">
        <v>-0.19</v>
      </c>
      <c r="T19" s="11">
        <v>-17.079999999999998</v>
      </c>
      <c r="U19" s="19">
        <v>14.504620578287234</v>
      </c>
      <c r="V19" s="19">
        <v>301966.89483399998</v>
      </c>
      <c r="W19" s="19">
        <v>210787.150799</v>
      </c>
      <c r="X19" s="19">
        <v>91179.744034999982</v>
      </c>
      <c r="Y19" s="19">
        <v>0</v>
      </c>
      <c r="Z19" s="19">
        <v>18032.555079999998</v>
      </c>
      <c r="AA19" s="19">
        <f t="shared" si="0"/>
        <v>-18032.555079999998</v>
      </c>
    </row>
    <row r="20" spans="1:27" x14ac:dyDescent="0.45">
      <c r="A20" s="11" t="s">
        <v>295</v>
      </c>
      <c r="B20" s="11">
        <v>11407</v>
      </c>
      <c r="C20" s="11" t="s">
        <v>296</v>
      </c>
      <c r="D20" s="11" t="s">
        <v>134</v>
      </c>
      <c r="E20" s="44">
        <v>0</v>
      </c>
      <c r="F20" s="12">
        <v>2500000</v>
      </c>
      <c r="G20" s="12">
        <v>73.5</v>
      </c>
      <c r="H20" s="12" t="s">
        <v>532</v>
      </c>
      <c r="I20" s="12">
        <v>1316528</v>
      </c>
      <c r="J20" s="12">
        <v>1777801</v>
      </c>
      <c r="K20" s="12">
        <v>1500518</v>
      </c>
      <c r="L20" s="12">
        <v>1184791</v>
      </c>
      <c r="M20" s="12">
        <v>13</v>
      </c>
      <c r="N20" s="12">
        <v>96</v>
      </c>
      <c r="O20" s="12">
        <v>1</v>
      </c>
      <c r="P20" s="12">
        <v>4</v>
      </c>
      <c r="Q20" s="12">
        <v>14</v>
      </c>
      <c r="R20" s="11">
        <v>-0.55000000000000004</v>
      </c>
      <c r="S20" s="11">
        <v>-5.18</v>
      </c>
      <c r="T20" s="11">
        <v>-4.93</v>
      </c>
      <c r="U20" s="19">
        <v>58.596561069739728</v>
      </c>
      <c r="V20" s="19">
        <v>1840770.470161</v>
      </c>
      <c r="W20" s="19">
        <v>1965236.51945</v>
      </c>
      <c r="X20" s="19">
        <v>-124466.04928899999</v>
      </c>
      <c r="Y20" s="19">
        <v>44014.202792999997</v>
      </c>
      <c r="Z20" s="19">
        <v>123341.74721</v>
      </c>
      <c r="AA20" s="19">
        <f t="shared" si="0"/>
        <v>-79327.544416999997</v>
      </c>
    </row>
    <row r="21" spans="1:27" x14ac:dyDescent="0.45">
      <c r="A21" s="11" t="s">
        <v>297</v>
      </c>
      <c r="B21" s="11">
        <v>11410</v>
      </c>
      <c r="C21" s="11" t="s">
        <v>296</v>
      </c>
      <c r="D21" s="11" t="s">
        <v>134</v>
      </c>
      <c r="E21" s="44">
        <v>0</v>
      </c>
      <c r="F21" s="12">
        <v>20000000</v>
      </c>
      <c r="G21" s="12">
        <v>73.5</v>
      </c>
      <c r="H21" s="12" t="s">
        <v>532</v>
      </c>
      <c r="I21" s="12">
        <v>40100971</v>
      </c>
      <c r="J21" s="12">
        <v>49481615</v>
      </c>
      <c r="K21" s="12">
        <v>12857837</v>
      </c>
      <c r="L21" s="12">
        <v>3983400</v>
      </c>
      <c r="M21" s="12">
        <v>7</v>
      </c>
      <c r="N21" s="12">
        <v>100</v>
      </c>
      <c r="O21" s="12">
        <v>0</v>
      </c>
      <c r="P21" s="12">
        <v>0</v>
      </c>
      <c r="Q21" s="12">
        <v>0</v>
      </c>
      <c r="R21" s="11">
        <v>16.27</v>
      </c>
      <c r="S21" s="11">
        <v>17.829999999999998</v>
      </c>
      <c r="T21" s="11">
        <v>-21.86</v>
      </c>
      <c r="U21" s="19">
        <v>99.689584678144016</v>
      </c>
      <c r="V21" s="19">
        <v>17206734.147693001</v>
      </c>
      <c r="W21" s="19">
        <v>1852375.9879069999</v>
      </c>
      <c r="X21" s="19">
        <v>15354358.159786001</v>
      </c>
      <c r="Y21" s="19">
        <v>652086.73152000003</v>
      </c>
      <c r="Z21" s="19">
        <v>526410.39603199996</v>
      </c>
      <c r="AA21" s="19">
        <f t="shared" si="0"/>
        <v>125676.33548800007</v>
      </c>
    </row>
    <row r="22" spans="1:27" x14ac:dyDescent="0.45">
      <c r="A22" s="11" t="s">
        <v>303</v>
      </c>
      <c r="B22" s="11">
        <v>11419</v>
      </c>
      <c r="C22" s="11" t="s">
        <v>304</v>
      </c>
      <c r="D22" s="11" t="s">
        <v>134</v>
      </c>
      <c r="E22" s="44">
        <v>0</v>
      </c>
      <c r="F22" s="12">
        <v>50000000</v>
      </c>
      <c r="G22" s="12">
        <v>72.3</v>
      </c>
      <c r="H22" s="12" t="s">
        <v>532</v>
      </c>
      <c r="I22" s="12">
        <v>17799077</v>
      </c>
      <c r="J22" s="12">
        <v>24278200</v>
      </c>
      <c r="K22" s="12">
        <v>15416665</v>
      </c>
      <c r="L22" s="12">
        <v>1574802</v>
      </c>
      <c r="M22" s="12">
        <v>25</v>
      </c>
      <c r="N22" s="12">
        <v>96</v>
      </c>
      <c r="O22" s="12">
        <v>1</v>
      </c>
      <c r="P22" s="12">
        <v>4</v>
      </c>
      <c r="Q22" s="12">
        <v>26</v>
      </c>
      <c r="R22" s="11">
        <v>7.87</v>
      </c>
      <c r="S22" s="11">
        <v>22.78</v>
      </c>
      <c r="T22" s="11">
        <v>37.67</v>
      </c>
      <c r="U22" s="19">
        <v>98.335110933808181</v>
      </c>
      <c r="V22" s="19">
        <v>11305000.921999</v>
      </c>
      <c r="W22" s="19">
        <v>8184434.4585999995</v>
      </c>
      <c r="X22" s="19">
        <v>3120566.4633990005</v>
      </c>
      <c r="Y22" s="19">
        <v>171264.94128</v>
      </c>
      <c r="Z22" s="19">
        <v>269753.81442000001</v>
      </c>
      <c r="AA22" s="19">
        <f t="shared" si="0"/>
        <v>-98488.873140000011</v>
      </c>
    </row>
    <row r="23" spans="1:27" x14ac:dyDescent="0.45">
      <c r="A23" s="11" t="s">
        <v>307</v>
      </c>
      <c r="B23" s="11">
        <v>11397</v>
      </c>
      <c r="C23" s="11" t="s">
        <v>308</v>
      </c>
      <c r="D23" s="11" t="s">
        <v>134</v>
      </c>
      <c r="E23" s="44">
        <v>0</v>
      </c>
      <c r="F23" s="12">
        <v>150000000</v>
      </c>
      <c r="G23" s="12">
        <v>71.86666666666666</v>
      </c>
      <c r="H23" s="12" t="s">
        <v>532</v>
      </c>
      <c r="I23" s="12">
        <v>86365549</v>
      </c>
      <c r="J23" s="12">
        <v>81147208</v>
      </c>
      <c r="K23" s="12">
        <v>80822022</v>
      </c>
      <c r="L23" s="12">
        <v>1004022</v>
      </c>
      <c r="M23" s="12">
        <v>22</v>
      </c>
      <c r="N23" s="12">
        <v>100</v>
      </c>
      <c r="O23" s="12">
        <v>0</v>
      </c>
      <c r="P23" s="12">
        <v>0</v>
      </c>
      <c r="Q23" s="12">
        <v>22</v>
      </c>
      <c r="R23" s="11">
        <v>0.92</v>
      </c>
      <c r="S23" s="11">
        <v>4.49</v>
      </c>
      <c r="T23" s="11">
        <v>-30.14</v>
      </c>
      <c r="U23" s="19">
        <v>88.34472861973282</v>
      </c>
      <c r="V23" s="19">
        <v>23415138.103004999</v>
      </c>
      <c r="W23" s="19">
        <v>2749041.1448229998</v>
      </c>
      <c r="X23" s="19">
        <v>20666096.958182</v>
      </c>
      <c r="Y23" s="19">
        <v>886914.58448099997</v>
      </c>
      <c r="Z23" s="19">
        <v>345967.93775099999</v>
      </c>
      <c r="AA23" s="19">
        <f t="shared" si="0"/>
        <v>540946.64672999992</v>
      </c>
    </row>
    <row r="24" spans="1:27" x14ac:dyDescent="0.45">
      <c r="A24" s="11" t="s">
        <v>311</v>
      </c>
      <c r="B24" s="11">
        <v>11435</v>
      </c>
      <c r="C24" s="11" t="s">
        <v>312</v>
      </c>
      <c r="D24" s="11" t="s">
        <v>134</v>
      </c>
      <c r="E24" s="44">
        <v>0</v>
      </c>
      <c r="F24" s="12">
        <v>2500000</v>
      </c>
      <c r="G24" s="13">
        <v>69.933333333333337</v>
      </c>
      <c r="H24" s="12" t="s">
        <v>532</v>
      </c>
      <c r="I24" s="12">
        <v>29862577</v>
      </c>
      <c r="J24" s="12">
        <v>29410462</v>
      </c>
      <c r="K24" s="12">
        <v>1660613</v>
      </c>
      <c r="L24" s="12">
        <v>17710605</v>
      </c>
      <c r="M24" s="12">
        <v>11</v>
      </c>
      <c r="N24" s="12">
        <v>100</v>
      </c>
      <c r="O24" s="12">
        <v>0</v>
      </c>
      <c r="P24" s="12">
        <v>0</v>
      </c>
      <c r="Q24" s="12">
        <v>11</v>
      </c>
      <c r="R24" s="11">
        <v>0.49</v>
      </c>
      <c r="S24" s="11">
        <v>-6.29</v>
      </c>
      <c r="T24" s="11">
        <v>-34.94</v>
      </c>
      <c r="U24" s="19">
        <v>99.82483625934313</v>
      </c>
      <c r="V24" s="19">
        <v>11743898.049826</v>
      </c>
      <c r="W24" s="19">
        <v>848002.42497599998</v>
      </c>
      <c r="X24" s="19">
        <v>10895895.624849999</v>
      </c>
      <c r="Y24" s="19">
        <v>7557000</v>
      </c>
      <c r="Z24" s="19">
        <v>21210</v>
      </c>
      <c r="AA24" s="19">
        <f t="shared" si="0"/>
        <v>7535790</v>
      </c>
    </row>
    <row r="25" spans="1:27" x14ac:dyDescent="0.45">
      <c r="A25" s="11" t="s">
        <v>318</v>
      </c>
      <c r="B25" s="11">
        <v>11443</v>
      </c>
      <c r="C25" s="11" t="s">
        <v>319</v>
      </c>
      <c r="D25" s="11" t="s">
        <v>134</v>
      </c>
      <c r="E25" s="44">
        <v>0</v>
      </c>
      <c r="F25" s="12">
        <v>2000000</v>
      </c>
      <c r="G25" s="13">
        <v>68.566666666666663</v>
      </c>
      <c r="H25" s="12" t="s">
        <v>532</v>
      </c>
      <c r="I25" s="12">
        <v>1832111</v>
      </c>
      <c r="J25" s="12">
        <v>3753108</v>
      </c>
      <c r="K25" s="12">
        <v>559798</v>
      </c>
      <c r="L25" s="12">
        <v>6704396</v>
      </c>
      <c r="M25" s="12">
        <v>3</v>
      </c>
      <c r="N25" s="12">
        <v>100</v>
      </c>
      <c r="O25" s="12">
        <v>0</v>
      </c>
      <c r="P25" s="12">
        <v>0</v>
      </c>
      <c r="Q25" s="12">
        <v>3</v>
      </c>
      <c r="R25" s="11">
        <v>-1.23</v>
      </c>
      <c r="S25" s="11">
        <v>3.02</v>
      </c>
      <c r="T25" s="11">
        <v>-17.88</v>
      </c>
      <c r="U25" s="19">
        <v>99.956044866946058</v>
      </c>
      <c r="V25" s="19">
        <v>2860561.8284100001</v>
      </c>
      <c r="W25" s="19">
        <v>253952.10097999999</v>
      </c>
      <c r="X25" s="19">
        <v>2606609.72743</v>
      </c>
      <c r="Y25" s="19">
        <v>0</v>
      </c>
      <c r="Z25" s="19">
        <v>16869.599999999999</v>
      </c>
      <c r="AA25" s="19">
        <f t="shared" si="0"/>
        <v>-16869.599999999999</v>
      </c>
    </row>
    <row r="26" spans="1:27" x14ac:dyDescent="0.45">
      <c r="A26" s="11" t="s">
        <v>320</v>
      </c>
      <c r="B26" s="11">
        <v>11447</v>
      </c>
      <c r="C26" s="11" t="s">
        <v>321</v>
      </c>
      <c r="D26" s="11" t="s">
        <v>134</v>
      </c>
      <c r="E26" s="44">
        <v>0</v>
      </c>
      <c r="F26" s="12">
        <v>10000000</v>
      </c>
      <c r="G26" s="13">
        <v>67.666666666666671</v>
      </c>
      <c r="H26" s="12" t="s">
        <v>532</v>
      </c>
      <c r="I26" s="12">
        <v>16489542</v>
      </c>
      <c r="J26" s="12">
        <v>24846411</v>
      </c>
      <c r="K26" s="12">
        <v>2085773</v>
      </c>
      <c r="L26" s="12">
        <v>11912327</v>
      </c>
      <c r="M26" s="12">
        <v>5</v>
      </c>
      <c r="N26" s="12">
        <v>100</v>
      </c>
      <c r="O26" s="12">
        <v>0</v>
      </c>
      <c r="P26" s="12">
        <v>0</v>
      </c>
      <c r="Q26" s="12">
        <v>5</v>
      </c>
      <c r="R26" s="11">
        <v>2.91</v>
      </c>
      <c r="S26" s="11">
        <v>13.07</v>
      </c>
      <c r="T26" s="11">
        <v>4.3</v>
      </c>
      <c r="U26" s="19">
        <v>99.69704971676515</v>
      </c>
      <c r="V26" s="19">
        <v>24439141.143920001</v>
      </c>
      <c r="W26" s="19">
        <v>15693065.814099999</v>
      </c>
      <c r="X26" s="19">
        <v>8746075.3298200015</v>
      </c>
      <c r="Y26" s="19">
        <v>4291343.6261299998</v>
      </c>
      <c r="Z26" s="19">
        <v>0</v>
      </c>
      <c r="AA26" s="19">
        <f t="shared" si="0"/>
        <v>4291343.6261299998</v>
      </c>
    </row>
    <row r="27" spans="1:27" x14ac:dyDescent="0.45">
      <c r="A27" s="11" t="s">
        <v>324</v>
      </c>
      <c r="B27" s="11">
        <v>11446</v>
      </c>
      <c r="C27" s="11" t="s">
        <v>325</v>
      </c>
      <c r="D27" s="11" t="s">
        <v>134</v>
      </c>
      <c r="E27" s="44">
        <v>0</v>
      </c>
      <c r="F27" s="12">
        <v>3530000</v>
      </c>
      <c r="G27" s="13">
        <v>66.333333333333329</v>
      </c>
      <c r="H27" s="12" t="s">
        <v>532</v>
      </c>
      <c r="I27" s="12">
        <v>5414150</v>
      </c>
      <c r="J27" s="12">
        <v>7215702</v>
      </c>
      <c r="K27" s="12">
        <v>1224598</v>
      </c>
      <c r="L27" s="12">
        <v>5892302</v>
      </c>
      <c r="M27" s="12">
        <v>8</v>
      </c>
      <c r="N27" s="12">
        <v>100</v>
      </c>
      <c r="O27" s="12">
        <v>0</v>
      </c>
      <c r="P27" s="12">
        <v>0</v>
      </c>
      <c r="Q27" s="12">
        <v>8</v>
      </c>
      <c r="R27" s="11">
        <v>9.6</v>
      </c>
      <c r="S27" s="11">
        <v>-2.33</v>
      </c>
      <c r="T27" s="11">
        <v>-31.87</v>
      </c>
      <c r="U27" s="19">
        <v>77.483877535827446</v>
      </c>
      <c r="V27" s="19">
        <v>6376649.323078</v>
      </c>
      <c r="W27" s="19">
        <v>3419787.2064769999</v>
      </c>
      <c r="X27" s="19">
        <v>2956862.1166010001</v>
      </c>
      <c r="Y27" s="19">
        <v>98515.935616999996</v>
      </c>
      <c r="Z27" s="19">
        <v>103405.091314</v>
      </c>
      <c r="AA27" s="19">
        <f t="shared" si="0"/>
        <v>-4889.1556970000092</v>
      </c>
    </row>
    <row r="28" spans="1:27" x14ac:dyDescent="0.45">
      <c r="A28" s="11" t="s">
        <v>350</v>
      </c>
      <c r="B28" s="11">
        <v>11511</v>
      </c>
      <c r="C28" s="11" t="s">
        <v>349</v>
      </c>
      <c r="D28" s="11" t="s">
        <v>134</v>
      </c>
      <c r="E28" s="44">
        <v>0</v>
      </c>
      <c r="F28" s="12">
        <v>30000000</v>
      </c>
      <c r="G28" s="12">
        <v>57.4</v>
      </c>
      <c r="H28" s="12" t="s">
        <v>532</v>
      </c>
      <c r="I28" s="12">
        <v>9835796</v>
      </c>
      <c r="J28" s="12">
        <v>15841739</v>
      </c>
      <c r="K28" s="12">
        <v>19783629</v>
      </c>
      <c r="L28" s="12">
        <v>800749</v>
      </c>
      <c r="M28" s="12">
        <v>34</v>
      </c>
      <c r="N28" s="12">
        <v>100</v>
      </c>
      <c r="O28" s="12">
        <v>0</v>
      </c>
      <c r="P28" s="12">
        <v>0</v>
      </c>
      <c r="Q28" s="12">
        <v>0</v>
      </c>
      <c r="R28" s="11">
        <v>10.45</v>
      </c>
      <c r="S28" s="11">
        <v>-1.48</v>
      </c>
      <c r="T28" s="11">
        <v>-28.85</v>
      </c>
      <c r="U28" s="19">
        <v>96.014662280948073</v>
      </c>
      <c r="V28" s="19">
        <v>19591591.639318001</v>
      </c>
      <c r="W28" s="19">
        <v>6058162.6862610001</v>
      </c>
      <c r="X28" s="19">
        <v>13533428.953057</v>
      </c>
      <c r="Y28" s="19">
        <v>363868.29178999999</v>
      </c>
      <c r="Z28" s="19">
        <v>206087.24532700001</v>
      </c>
      <c r="AA28" s="19">
        <f t="shared" si="0"/>
        <v>157781.04646299998</v>
      </c>
    </row>
    <row r="29" spans="1:27" x14ac:dyDescent="0.45">
      <c r="A29" s="11" t="s">
        <v>348</v>
      </c>
      <c r="B29" s="11">
        <v>11512</v>
      </c>
      <c r="C29" s="11" t="s">
        <v>349</v>
      </c>
      <c r="D29" s="11" t="s">
        <v>134</v>
      </c>
      <c r="E29" s="44">
        <v>0</v>
      </c>
      <c r="F29" s="12">
        <v>2150000</v>
      </c>
      <c r="G29" s="12">
        <v>57.4</v>
      </c>
      <c r="H29" s="12" t="s">
        <v>532</v>
      </c>
      <c r="I29" s="12">
        <v>6715063</v>
      </c>
      <c r="J29" s="12">
        <v>8046021</v>
      </c>
      <c r="K29" s="12">
        <v>771896</v>
      </c>
      <c r="L29" s="12">
        <v>10423710</v>
      </c>
      <c r="M29" s="12">
        <v>4</v>
      </c>
      <c r="N29" s="12">
        <v>100</v>
      </c>
      <c r="O29" s="12">
        <v>0</v>
      </c>
      <c r="P29" s="12">
        <v>0</v>
      </c>
      <c r="Q29" s="12">
        <v>4</v>
      </c>
      <c r="R29" s="11">
        <v>8.51</v>
      </c>
      <c r="S29" s="11">
        <v>17.559999999999999</v>
      </c>
      <c r="T29" s="11">
        <v>22.9</v>
      </c>
      <c r="U29" s="19">
        <v>91.470347326194783</v>
      </c>
      <c r="V29" s="19">
        <v>3952855.0959709999</v>
      </c>
      <c r="W29" s="19">
        <v>4900550.6750800004</v>
      </c>
      <c r="X29" s="19">
        <v>-947695.57910900051</v>
      </c>
      <c r="Y29" s="19">
        <v>463610.37332999997</v>
      </c>
      <c r="Z29" s="19">
        <v>1003588.46106</v>
      </c>
      <c r="AA29" s="19">
        <f t="shared" si="0"/>
        <v>-539978.08773000003</v>
      </c>
    </row>
    <row r="30" spans="1:27" x14ac:dyDescent="0.45">
      <c r="A30" s="11" t="s">
        <v>355</v>
      </c>
      <c r="B30" s="11">
        <v>11525</v>
      </c>
      <c r="C30" s="11" t="s">
        <v>356</v>
      </c>
      <c r="D30" s="11" t="s">
        <v>134</v>
      </c>
      <c r="E30" s="44">
        <v>0</v>
      </c>
      <c r="F30" s="12">
        <v>20000000</v>
      </c>
      <c r="G30" s="12">
        <v>54.966666666666669</v>
      </c>
      <c r="H30" s="12" t="s">
        <v>532</v>
      </c>
      <c r="I30" s="12">
        <v>8451698</v>
      </c>
      <c r="J30" s="12">
        <v>18312841</v>
      </c>
      <c r="K30" s="12">
        <v>21064829</v>
      </c>
      <c r="L30" s="12">
        <v>871798</v>
      </c>
      <c r="M30" s="12">
        <v>35</v>
      </c>
      <c r="N30" s="12">
        <v>89</v>
      </c>
      <c r="O30" s="12">
        <v>4</v>
      </c>
      <c r="P30" s="12">
        <v>11</v>
      </c>
      <c r="Q30" s="12">
        <v>39</v>
      </c>
      <c r="R30" s="11">
        <v>-9.32</v>
      </c>
      <c r="S30" s="11">
        <v>-11.45</v>
      </c>
      <c r="T30" s="11">
        <v>-2.2000000000000002</v>
      </c>
      <c r="U30" s="19">
        <v>84.763294557502903</v>
      </c>
      <c r="V30" s="19">
        <v>6969363.0443409998</v>
      </c>
      <c r="W30" s="19">
        <v>10715137.658779999</v>
      </c>
      <c r="X30" s="19">
        <v>-3745774.6144389994</v>
      </c>
      <c r="Y30" s="19">
        <v>84608.749882999997</v>
      </c>
      <c r="Z30" s="19">
        <v>1407137.0687249999</v>
      </c>
      <c r="AA30" s="19">
        <f t="shared" si="0"/>
        <v>-1322528.3188419999</v>
      </c>
    </row>
    <row r="31" spans="1:27" x14ac:dyDescent="0.45">
      <c r="A31" s="11" t="s">
        <v>361</v>
      </c>
      <c r="B31" s="11">
        <v>11538</v>
      </c>
      <c r="C31" s="11" t="s">
        <v>360</v>
      </c>
      <c r="D31" s="11" t="s">
        <v>134</v>
      </c>
      <c r="E31" s="44">
        <v>0</v>
      </c>
      <c r="F31" s="12">
        <v>20000000</v>
      </c>
      <c r="G31" s="12">
        <v>53.366666666666667</v>
      </c>
      <c r="H31" s="12" t="s">
        <v>532</v>
      </c>
      <c r="I31" s="12">
        <v>18908426</v>
      </c>
      <c r="J31" s="12">
        <v>16921581</v>
      </c>
      <c r="K31" s="12">
        <v>11643368</v>
      </c>
      <c r="L31" s="12">
        <v>1492580</v>
      </c>
      <c r="M31" s="12">
        <v>47</v>
      </c>
      <c r="N31" s="12">
        <v>90</v>
      </c>
      <c r="O31" s="12">
        <v>10</v>
      </c>
      <c r="P31" s="12">
        <v>10</v>
      </c>
      <c r="Q31" s="12">
        <v>57</v>
      </c>
      <c r="R31" s="11">
        <v>0.02</v>
      </c>
      <c r="S31" s="11">
        <v>10.47</v>
      </c>
      <c r="T31" s="11">
        <v>38.6</v>
      </c>
      <c r="U31" s="19">
        <v>90.753548894897676</v>
      </c>
      <c r="V31" s="19">
        <v>11193338.490529001</v>
      </c>
      <c r="W31" s="19">
        <v>16727486.07539</v>
      </c>
      <c r="X31" s="19">
        <v>-5534147.5848609991</v>
      </c>
      <c r="Y31" s="19">
        <v>347724.06385099998</v>
      </c>
      <c r="Z31" s="19">
        <v>425998.44073799998</v>
      </c>
      <c r="AA31" s="19">
        <f t="shared" si="0"/>
        <v>-78274.376886999991</v>
      </c>
    </row>
    <row r="32" spans="1:27" x14ac:dyDescent="0.45">
      <c r="A32" s="11" t="s">
        <v>359</v>
      </c>
      <c r="B32" s="11">
        <v>11534</v>
      </c>
      <c r="C32" s="11" t="s">
        <v>360</v>
      </c>
      <c r="D32" s="11" t="s">
        <v>134</v>
      </c>
      <c r="E32" s="44">
        <v>0</v>
      </c>
      <c r="F32" s="12">
        <v>10000000</v>
      </c>
      <c r="G32" s="12">
        <v>53.366666666666667</v>
      </c>
      <c r="H32" s="12" t="s">
        <v>532</v>
      </c>
      <c r="I32" s="12">
        <v>14797375</v>
      </c>
      <c r="J32" s="12">
        <v>11564024</v>
      </c>
      <c r="K32" s="12">
        <v>5512510</v>
      </c>
      <c r="L32" s="12">
        <v>2097778</v>
      </c>
      <c r="M32" s="12">
        <v>8</v>
      </c>
      <c r="N32" s="12">
        <v>89</v>
      </c>
      <c r="O32" s="12">
        <v>1</v>
      </c>
      <c r="P32" s="12">
        <v>11</v>
      </c>
      <c r="Q32" s="12">
        <v>9</v>
      </c>
      <c r="R32" s="11">
        <v>-2.75</v>
      </c>
      <c r="S32" s="11">
        <v>-26.8</v>
      </c>
      <c r="T32" s="11">
        <v>-69.16</v>
      </c>
      <c r="U32" s="19">
        <v>82.82027250095301</v>
      </c>
      <c r="V32" s="19">
        <v>4501221.591426</v>
      </c>
      <c r="W32" s="19">
        <v>1452062.9366979999</v>
      </c>
      <c r="X32" s="19">
        <v>3049158.6547280001</v>
      </c>
      <c r="Y32" s="19">
        <v>153885.360407</v>
      </c>
      <c r="Z32" s="19">
        <v>44587.208500000001</v>
      </c>
      <c r="AA32" s="19">
        <f t="shared" si="0"/>
        <v>109298.15190699999</v>
      </c>
    </row>
    <row r="33" spans="1:27" x14ac:dyDescent="0.45">
      <c r="A33" s="11" t="s">
        <v>364</v>
      </c>
      <c r="B33" s="11">
        <v>11553</v>
      </c>
      <c r="C33" s="11" t="s">
        <v>365</v>
      </c>
      <c r="D33" s="11" t="s">
        <v>134</v>
      </c>
      <c r="E33" s="44">
        <v>0</v>
      </c>
      <c r="F33" s="12">
        <v>30000000</v>
      </c>
      <c r="G33" s="12">
        <v>50.7</v>
      </c>
      <c r="H33" s="12" t="s">
        <v>532</v>
      </c>
      <c r="I33" s="12">
        <v>4490872</v>
      </c>
      <c r="J33" s="12">
        <v>8096129</v>
      </c>
      <c r="K33" s="12">
        <v>5292884</v>
      </c>
      <c r="L33" s="12">
        <v>1529625</v>
      </c>
      <c r="M33" s="12">
        <v>17</v>
      </c>
      <c r="N33" s="12">
        <v>100</v>
      </c>
      <c r="O33" s="12">
        <v>0</v>
      </c>
      <c r="P33" s="12">
        <v>0</v>
      </c>
      <c r="Q33" s="12">
        <v>17</v>
      </c>
      <c r="R33" s="11">
        <v>6.01</v>
      </c>
      <c r="S33" s="11">
        <v>2.2200000000000002</v>
      </c>
      <c r="T33" s="11">
        <v>7</v>
      </c>
      <c r="U33" s="19">
        <v>78.166067716558672</v>
      </c>
      <c r="V33" s="19">
        <v>13790935.912462</v>
      </c>
      <c r="W33" s="19">
        <v>12569773.585188</v>
      </c>
      <c r="X33" s="19">
        <v>1221162.3272740003</v>
      </c>
      <c r="Y33" s="19">
        <v>487148.47162700002</v>
      </c>
      <c r="Z33" s="19">
        <v>604212.74175299995</v>
      </c>
      <c r="AA33" s="19">
        <f t="shared" si="0"/>
        <v>-117064.27012599993</v>
      </c>
    </row>
    <row r="34" spans="1:27" x14ac:dyDescent="0.45">
      <c r="A34" s="11" t="s">
        <v>374</v>
      </c>
      <c r="B34" s="11">
        <v>11595</v>
      </c>
      <c r="C34" s="11" t="s">
        <v>375</v>
      </c>
      <c r="D34" s="11" t="s">
        <v>134</v>
      </c>
      <c r="E34" s="44">
        <v>0</v>
      </c>
      <c r="F34" s="12">
        <v>20000000</v>
      </c>
      <c r="G34" s="12">
        <v>44.4</v>
      </c>
      <c r="H34" s="12" t="s">
        <v>532</v>
      </c>
      <c r="I34" s="12">
        <v>12966107</v>
      </c>
      <c r="J34" s="12">
        <v>9457415</v>
      </c>
      <c r="K34" s="12">
        <v>15703180</v>
      </c>
      <c r="L34" s="12">
        <v>626239</v>
      </c>
      <c r="M34" s="12">
        <v>25</v>
      </c>
      <c r="N34" s="12">
        <v>100</v>
      </c>
      <c r="O34" s="12">
        <v>0</v>
      </c>
      <c r="P34" s="12">
        <v>0</v>
      </c>
      <c r="Q34" s="12">
        <v>0</v>
      </c>
      <c r="R34" s="11">
        <v>6.33</v>
      </c>
      <c r="S34" s="11">
        <v>-2.52</v>
      </c>
      <c r="T34" s="11">
        <v>-35.479999999999997</v>
      </c>
      <c r="U34" s="19">
        <v>86.690657257352242</v>
      </c>
      <c r="V34" s="19">
        <v>9179463.272682</v>
      </c>
      <c r="W34" s="19">
        <v>7537172.6450859997</v>
      </c>
      <c r="X34" s="19">
        <v>1642290.6275960002</v>
      </c>
      <c r="Y34" s="19">
        <v>34679.820727999999</v>
      </c>
      <c r="Z34" s="19">
        <v>129406.69008299999</v>
      </c>
      <c r="AA34" s="19">
        <f t="shared" si="0"/>
        <v>-94726.869355000003</v>
      </c>
    </row>
    <row r="35" spans="1:27" x14ac:dyDescent="0.45">
      <c r="A35" s="11" t="s">
        <v>378</v>
      </c>
      <c r="B35" s="11">
        <v>11607</v>
      </c>
      <c r="C35" s="11" t="s">
        <v>379</v>
      </c>
      <c r="D35" s="11" t="s">
        <v>134</v>
      </c>
      <c r="E35" s="44">
        <v>0</v>
      </c>
      <c r="F35" s="12">
        <v>18240000</v>
      </c>
      <c r="G35" s="12">
        <v>41.6</v>
      </c>
      <c r="H35" s="12" t="s">
        <v>532</v>
      </c>
      <c r="I35" s="12">
        <v>9153144</v>
      </c>
      <c r="J35" s="12">
        <v>15641441</v>
      </c>
      <c r="K35" s="12">
        <v>3667445</v>
      </c>
      <c r="L35" s="12">
        <v>4264942</v>
      </c>
      <c r="M35" s="12">
        <v>7</v>
      </c>
      <c r="N35" s="12">
        <v>100</v>
      </c>
      <c r="O35" s="12">
        <v>0</v>
      </c>
      <c r="P35" s="12">
        <v>0</v>
      </c>
      <c r="Q35" s="12">
        <v>7</v>
      </c>
      <c r="R35" s="11">
        <v>1.07</v>
      </c>
      <c r="S35" s="11">
        <v>0.26</v>
      </c>
      <c r="T35" s="11">
        <v>-12.35</v>
      </c>
      <c r="U35" s="19">
        <v>97.350057160260036</v>
      </c>
      <c r="V35" s="19">
        <v>6580724.4755269997</v>
      </c>
      <c r="W35" s="19">
        <v>735715.56951399997</v>
      </c>
      <c r="X35" s="19">
        <v>5845008.9060129998</v>
      </c>
      <c r="Y35" s="19">
        <v>1341444.6642450001</v>
      </c>
      <c r="Z35" s="19">
        <v>33524.784275999998</v>
      </c>
      <c r="AA35" s="19">
        <f t="shared" si="0"/>
        <v>1307919.8799690001</v>
      </c>
    </row>
    <row r="36" spans="1:27" x14ac:dyDescent="0.45">
      <c r="A36" s="11" t="s">
        <v>380</v>
      </c>
      <c r="B36" s="11">
        <v>11615</v>
      </c>
      <c r="C36" s="11" t="s">
        <v>381</v>
      </c>
      <c r="D36" s="11" t="s">
        <v>134</v>
      </c>
      <c r="E36" s="44">
        <v>0</v>
      </c>
      <c r="F36" s="12">
        <v>100000000</v>
      </c>
      <c r="G36" s="12">
        <v>40.06666666666667</v>
      </c>
      <c r="H36" s="12" t="s">
        <v>532</v>
      </c>
      <c r="I36" s="12">
        <v>54196544</v>
      </c>
      <c r="J36" s="12">
        <v>63400280</v>
      </c>
      <c r="K36" s="12">
        <v>70486296</v>
      </c>
      <c r="L36" s="12">
        <v>965835</v>
      </c>
      <c r="M36" s="12">
        <v>77</v>
      </c>
      <c r="N36" s="12">
        <v>100</v>
      </c>
      <c r="O36" s="12">
        <v>0</v>
      </c>
      <c r="P36" s="12">
        <v>0</v>
      </c>
      <c r="Q36" s="12">
        <v>0</v>
      </c>
      <c r="R36" s="11">
        <v>2.31</v>
      </c>
      <c r="S36" s="11">
        <v>0.7</v>
      </c>
      <c r="T36" s="11">
        <v>-6.89</v>
      </c>
      <c r="U36" s="19">
        <v>95.134542248155043</v>
      </c>
      <c r="V36" s="19">
        <v>60198852.649374999</v>
      </c>
      <c r="W36" s="19">
        <v>43490337.390779004</v>
      </c>
      <c r="X36" s="19">
        <v>16708515.258595996</v>
      </c>
      <c r="Y36" s="19">
        <v>1113276.1265789999</v>
      </c>
      <c r="Z36" s="19">
        <v>2457619.1265819999</v>
      </c>
      <c r="AA36" s="19">
        <f t="shared" si="0"/>
        <v>-1344343.000003</v>
      </c>
    </row>
    <row r="37" spans="1:27" x14ac:dyDescent="0.45">
      <c r="A37" s="11" t="s">
        <v>380</v>
      </c>
      <c r="B37" s="11">
        <v>11615</v>
      </c>
      <c r="C37" s="11" t="s">
        <v>381</v>
      </c>
      <c r="D37" s="11" t="s">
        <v>134</v>
      </c>
      <c r="E37" s="44">
        <v>0</v>
      </c>
      <c r="F37" s="12">
        <v>100000000</v>
      </c>
      <c r="G37" s="12">
        <v>40.06666666666667</v>
      </c>
      <c r="H37" s="12" t="s">
        <v>532</v>
      </c>
      <c r="I37" s="12">
        <v>54196544</v>
      </c>
      <c r="J37" s="12">
        <v>63400280</v>
      </c>
      <c r="K37" s="12">
        <v>70486296</v>
      </c>
      <c r="L37" s="12">
        <v>965835</v>
      </c>
      <c r="M37" s="12">
        <v>77</v>
      </c>
      <c r="N37" s="12">
        <v>100</v>
      </c>
      <c r="O37" s="12">
        <v>0</v>
      </c>
      <c r="P37" s="12">
        <v>0</v>
      </c>
      <c r="Q37" s="12">
        <v>0</v>
      </c>
      <c r="R37" s="11">
        <v>2.31</v>
      </c>
      <c r="S37" s="11">
        <v>0.7</v>
      </c>
      <c r="T37" s="11">
        <v>-6.89</v>
      </c>
      <c r="U37" s="19">
        <v>95.134542248155043</v>
      </c>
      <c r="V37" s="19">
        <v>60198852.649374999</v>
      </c>
      <c r="W37" s="19">
        <v>43490337.390779004</v>
      </c>
      <c r="X37" s="19">
        <v>16708515.258595996</v>
      </c>
      <c r="Y37" s="19">
        <v>1113276.1265789999</v>
      </c>
      <c r="Z37" s="19">
        <v>2457619.1265819999</v>
      </c>
      <c r="AA37" s="19">
        <f t="shared" si="0"/>
        <v>-1344343.000003</v>
      </c>
    </row>
    <row r="38" spans="1:27" x14ac:dyDescent="0.45">
      <c r="A38" s="11" t="s">
        <v>382</v>
      </c>
      <c r="B38" s="11">
        <v>11618</v>
      </c>
      <c r="C38" s="11" t="s">
        <v>383</v>
      </c>
      <c r="D38" s="11" t="s">
        <v>134</v>
      </c>
      <c r="E38" s="44">
        <v>0</v>
      </c>
      <c r="F38" s="12">
        <v>20000000</v>
      </c>
      <c r="G38" s="12">
        <v>39.700000000000003</v>
      </c>
      <c r="H38" s="12" t="s">
        <v>532</v>
      </c>
      <c r="I38" s="12">
        <v>18308227</v>
      </c>
      <c r="J38" s="12">
        <v>12784225</v>
      </c>
      <c r="K38" s="12">
        <v>16040879</v>
      </c>
      <c r="L38" s="12">
        <v>796978</v>
      </c>
      <c r="M38" s="12">
        <v>53</v>
      </c>
      <c r="N38" s="12">
        <v>98</v>
      </c>
      <c r="O38" s="12">
        <v>8</v>
      </c>
      <c r="P38" s="12">
        <v>2</v>
      </c>
      <c r="Q38" s="12">
        <v>61</v>
      </c>
      <c r="R38" s="11">
        <v>5.33</v>
      </c>
      <c r="S38" s="11">
        <v>-14.42</v>
      </c>
      <c r="T38" s="11">
        <v>-39.29</v>
      </c>
      <c r="U38" s="19">
        <v>80.45527067588344</v>
      </c>
      <c r="V38" s="19">
        <v>9016040.3518749997</v>
      </c>
      <c r="W38" s="19">
        <v>14322872.702016</v>
      </c>
      <c r="X38" s="19">
        <v>-5306832.350141</v>
      </c>
      <c r="Y38" s="19">
        <v>410767.57116400002</v>
      </c>
      <c r="Z38" s="19">
        <v>1259517.2756050001</v>
      </c>
      <c r="AA38" s="19">
        <f t="shared" si="0"/>
        <v>-848749.70444100001</v>
      </c>
    </row>
    <row r="39" spans="1:27" x14ac:dyDescent="0.45">
      <c r="A39" s="11" t="s">
        <v>384</v>
      </c>
      <c r="B39" s="11">
        <v>11617</v>
      </c>
      <c r="C39" s="11" t="s">
        <v>385</v>
      </c>
      <c r="D39" s="11" t="s">
        <v>134</v>
      </c>
      <c r="E39" s="44">
        <v>0</v>
      </c>
      <c r="F39" s="12">
        <v>500000000</v>
      </c>
      <c r="G39" s="12">
        <v>39.466666666666669</v>
      </c>
      <c r="H39" s="12" t="s">
        <v>532</v>
      </c>
      <c r="I39" s="12">
        <v>3783176</v>
      </c>
      <c r="J39" s="12">
        <v>4126901</v>
      </c>
      <c r="K39" s="12">
        <v>193422100</v>
      </c>
      <c r="L39" s="12">
        <v>21336</v>
      </c>
      <c r="M39" s="12">
        <v>3</v>
      </c>
      <c r="N39" s="12">
        <v>100</v>
      </c>
      <c r="O39" s="12">
        <v>0</v>
      </c>
      <c r="P39" s="12">
        <v>0</v>
      </c>
      <c r="Q39" s="12">
        <v>3</v>
      </c>
      <c r="R39" s="11">
        <v>3.12</v>
      </c>
      <c r="S39" s="11">
        <v>-1.04</v>
      </c>
      <c r="T39" s="11">
        <v>-8.39</v>
      </c>
      <c r="U39" s="19">
        <v>94.769308206750793</v>
      </c>
      <c r="V39" s="19">
        <v>947336.40849099995</v>
      </c>
      <c r="W39" s="19">
        <v>552930.024599</v>
      </c>
      <c r="X39" s="19">
        <v>394406.38389199995</v>
      </c>
      <c r="Y39" s="19">
        <v>2297.586147</v>
      </c>
      <c r="Z39" s="19">
        <v>34041.740402000003</v>
      </c>
      <c r="AA39" s="19">
        <f t="shared" si="0"/>
        <v>-31744.154255000001</v>
      </c>
    </row>
    <row r="40" spans="1:27" x14ac:dyDescent="0.45">
      <c r="A40" s="11" t="s">
        <v>390</v>
      </c>
      <c r="B40" s="11">
        <v>11633</v>
      </c>
      <c r="C40" s="11" t="s">
        <v>391</v>
      </c>
      <c r="D40" s="11" t="s">
        <v>134</v>
      </c>
      <c r="E40" s="44">
        <v>0</v>
      </c>
      <c r="F40" s="12">
        <v>250000</v>
      </c>
      <c r="G40" s="12">
        <v>37.06666666666667</v>
      </c>
      <c r="H40" s="12" t="s">
        <v>532</v>
      </c>
      <c r="I40" s="12">
        <v>108056</v>
      </c>
      <c r="J40" s="12">
        <v>75333</v>
      </c>
      <c r="K40" s="12">
        <v>117858</v>
      </c>
      <c r="L40" s="12">
        <v>639181</v>
      </c>
      <c r="M40" s="12">
        <v>3</v>
      </c>
      <c r="N40" s="12">
        <v>100</v>
      </c>
      <c r="O40" s="12">
        <v>0</v>
      </c>
      <c r="P40" s="12">
        <v>0</v>
      </c>
      <c r="Q40" s="12">
        <v>3</v>
      </c>
      <c r="R40" s="11">
        <v>1.4</v>
      </c>
      <c r="S40" s="11">
        <v>5.85</v>
      </c>
      <c r="T40" s="11">
        <v>-26.25</v>
      </c>
      <c r="U40" s="19">
        <v>0</v>
      </c>
      <c r="V40" s="19">
        <v>131968.87819799999</v>
      </c>
      <c r="W40" s="19">
        <v>219295.538065</v>
      </c>
      <c r="X40" s="19">
        <v>-87326.659867000009</v>
      </c>
      <c r="Y40" s="19">
        <v>0</v>
      </c>
      <c r="Z40" s="19">
        <v>0</v>
      </c>
      <c r="AA40" s="19">
        <v>0</v>
      </c>
    </row>
    <row r="41" spans="1:27" x14ac:dyDescent="0.45">
      <c r="A41" s="11" t="s">
        <v>394</v>
      </c>
      <c r="B41" s="11">
        <v>11655</v>
      </c>
      <c r="C41" s="11" t="s">
        <v>395</v>
      </c>
      <c r="D41" s="11" t="s">
        <v>134</v>
      </c>
      <c r="E41" s="44">
        <v>0</v>
      </c>
      <c r="F41" s="12">
        <v>20000000</v>
      </c>
      <c r="G41" s="12">
        <v>32.033333333333331</v>
      </c>
      <c r="H41" s="12" t="s">
        <v>532</v>
      </c>
      <c r="I41" s="12">
        <v>14433706</v>
      </c>
      <c r="J41" s="12">
        <v>12962500</v>
      </c>
      <c r="K41" s="12">
        <v>12025367</v>
      </c>
      <c r="L41" s="12">
        <v>1077939</v>
      </c>
      <c r="M41" s="12">
        <v>30</v>
      </c>
      <c r="N41" s="12">
        <v>90</v>
      </c>
      <c r="O41" s="12">
        <v>3</v>
      </c>
      <c r="P41" s="12">
        <v>10</v>
      </c>
      <c r="Q41" s="12">
        <v>33</v>
      </c>
      <c r="R41" s="11">
        <v>-10.210000000000001</v>
      </c>
      <c r="S41" s="11">
        <v>-10.93</v>
      </c>
      <c r="T41" s="11">
        <v>-29.06</v>
      </c>
      <c r="U41" s="19">
        <v>98.166741140536431</v>
      </c>
      <c r="V41" s="19">
        <v>9566795.1726190001</v>
      </c>
      <c r="W41" s="19">
        <v>4512924.9341839999</v>
      </c>
      <c r="X41" s="19">
        <v>5053870.2384350002</v>
      </c>
      <c r="Y41" s="19">
        <v>1049609.706912</v>
      </c>
      <c r="Z41" s="19">
        <v>337903.89275599999</v>
      </c>
      <c r="AA41" s="19">
        <f t="shared" ref="AA41:AA49" si="1">Y41-Z41</f>
        <v>711705.81415600004</v>
      </c>
    </row>
    <row r="42" spans="1:27" x14ac:dyDescent="0.45">
      <c r="A42" s="11" t="s">
        <v>398</v>
      </c>
      <c r="B42" s="11">
        <v>11664</v>
      </c>
      <c r="C42" s="11" t="s">
        <v>399</v>
      </c>
      <c r="D42" s="11" t="s">
        <v>134</v>
      </c>
      <c r="E42" s="44">
        <v>0</v>
      </c>
      <c r="F42" s="12">
        <v>60000000</v>
      </c>
      <c r="G42" s="12">
        <v>30.833333333333332</v>
      </c>
      <c r="H42" s="12" t="s">
        <v>532</v>
      </c>
      <c r="I42" s="12">
        <v>56622272</v>
      </c>
      <c r="J42" s="12">
        <v>88169738</v>
      </c>
      <c r="K42" s="12">
        <v>32520980</v>
      </c>
      <c r="L42" s="12">
        <v>2711165</v>
      </c>
      <c r="M42" s="12">
        <v>25</v>
      </c>
      <c r="N42" s="12">
        <v>100</v>
      </c>
      <c r="O42" s="12">
        <v>0</v>
      </c>
      <c r="P42" s="12">
        <v>0</v>
      </c>
      <c r="Q42" s="12">
        <v>25</v>
      </c>
      <c r="R42" s="11">
        <v>5.89</v>
      </c>
      <c r="S42" s="11">
        <v>6.78</v>
      </c>
      <c r="T42" s="11">
        <v>17.09</v>
      </c>
      <c r="U42" s="19">
        <v>94.395765057920258</v>
      </c>
      <c r="V42" s="19">
        <v>34669485.096499003</v>
      </c>
      <c r="W42" s="19">
        <v>14441756.718993001</v>
      </c>
      <c r="X42" s="19">
        <v>20227728.377506003</v>
      </c>
      <c r="Y42" s="19">
        <v>1909341.601549</v>
      </c>
      <c r="Z42" s="19">
        <v>977820.95434099995</v>
      </c>
      <c r="AA42" s="19">
        <f t="shared" si="1"/>
        <v>931520.64720800007</v>
      </c>
    </row>
    <row r="43" spans="1:27" x14ac:dyDescent="0.45">
      <c r="A43" s="11" t="s">
        <v>402</v>
      </c>
      <c r="B43" s="11">
        <v>11668</v>
      </c>
      <c r="C43" s="11" t="s">
        <v>403</v>
      </c>
      <c r="D43" s="11" t="s">
        <v>134</v>
      </c>
      <c r="E43" s="44">
        <v>0</v>
      </c>
      <c r="F43" s="12">
        <v>10000000</v>
      </c>
      <c r="G43" s="12">
        <v>30.266666666666666</v>
      </c>
      <c r="H43" s="12" t="s">
        <v>532</v>
      </c>
      <c r="I43" s="12">
        <v>6458268</v>
      </c>
      <c r="J43" s="12">
        <v>9338173</v>
      </c>
      <c r="K43" s="12">
        <v>8381847</v>
      </c>
      <c r="L43" s="12">
        <v>1114095</v>
      </c>
      <c r="M43" s="12">
        <v>25</v>
      </c>
      <c r="N43" s="12">
        <v>96</v>
      </c>
      <c r="O43" s="12">
        <v>1</v>
      </c>
      <c r="P43" s="12">
        <v>4</v>
      </c>
      <c r="Q43" s="12">
        <v>26</v>
      </c>
      <c r="R43" s="11">
        <v>10.92</v>
      </c>
      <c r="S43" s="11">
        <v>-0.73</v>
      </c>
      <c r="T43" s="11">
        <v>-7.45</v>
      </c>
      <c r="U43" s="19">
        <v>83.871278226803426</v>
      </c>
      <c r="V43" s="19">
        <v>19888890.569201</v>
      </c>
      <c r="W43" s="19">
        <v>17504123.128651001</v>
      </c>
      <c r="X43" s="19">
        <v>2384767.4405499995</v>
      </c>
      <c r="Y43" s="19">
        <v>759341.64746000001</v>
      </c>
      <c r="Z43" s="19">
        <v>1173473.5889069999</v>
      </c>
      <c r="AA43" s="19">
        <f t="shared" si="1"/>
        <v>-414131.9414469999</v>
      </c>
    </row>
    <row r="44" spans="1:27" x14ac:dyDescent="0.45">
      <c r="A44" s="11" t="s">
        <v>406</v>
      </c>
      <c r="B44" s="11">
        <v>11674</v>
      </c>
      <c r="C44" s="11" t="s">
        <v>407</v>
      </c>
      <c r="D44" s="11" t="s">
        <v>134</v>
      </c>
      <c r="E44" s="44">
        <v>0</v>
      </c>
      <c r="F44" s="12">
        <v>6000000</v>
      </c>
      <c r="G44" s="12">
        <v>29.766666666666666</v>
      </c>
      <c r="H44" s="12" t="s">
        <v>532</v>
      </c>
      <c r="I44" s="12">
        <v>2080282</v>
      </c>
      <c r="J44" s="12">
        <v>2784017</v>
      </c>
      <c r="K44" s="12">
        <v>3546596</v>
      </c>
      <c r="L44" s="12">
        <v>784982</v>
      </c>
      <c r="M44" s="12">
        <v>13</v>
      </c>
      <c r="N44" s="12">
        <v>98</v>
      </c>
      <c r="O44" s="12">
        <v>2</v>
      </c>
      <c r="P44" s="12">
        <v>2</v>
      </c>
      <c r="Q44" s="12">
        <v>15</v>
      </c>
      <c r="R44" s="11">
        <v>-4.6399999999999997</v>
      </c>
      <c r="S44" s="11">
        <v>2.98</v>
      </c>
      <c r="T44" s="11">
        <v>-32.770000000000003</v>
      </c>
      <c r="U44" s="19">
        <v>94.222643187418953</v>
      </c>
      <c r="V44" s="19">
        <v>3821607.9631139999</v>
      </c>
      <c r="W44" s="19">
        <v>2111272.80326</v>
      </c>
      <c r="X44" s="19">
        <v>1710335.159854</v>
      </c>
      <c r="Y44" s="19">
        <v>1113185.2751750001</v>
      </c>
      <c r="Z44" s="19">
        <v>281857.57149499998</v>
      </c>
      <c r="AA44" s="19">
        <f t="shared" si="1"/>
        <v>831327.70368000004</v>
      </c>
    </row>
    <row r="45" spans="1:27" x14ac:dyDescent="0.45">
      <c r="A45" s="11" t="s">
        <v>410</v>
      </c>
      <c r="B45" s="11">
        <v>11681</v>
      </c>
      <c r="C45" s="11" t="s">
        <v>411</v>
      </c>
      <c r="D45" s="11" t="s">
        <v>134</v>
      </c>
      <c r="E45" s="44">
        <v>0</v>
      </c>
      <c r="F45" s="12">
        <v>5000000</v>
      </c>
      <c r="G45" s="12">
        <v>27.366666666666667</v>
      </c>
      <c r="H45" s="12" t="s">
        <v>532</v>
      </c>
      <c r="I45" s="12">
        <v>541267</v>
      </c>
      <c r="J45" s="12">
        <v>755768</v>
      </c>
      <c r="K45" s="12">
        <v>1285253</v>
      </c>
      <c r="L45" s="12">
        <v>588030</v>
      </c>
      <c r="M45" s="12">
        <v>7</v>
      </c>
      <c r="N45" s="12">
        <v>100</v>
      </c>
      <c r="O45" s="12">
        <v>0</v>
      </c>
      <c r="P45" s="12">
        <v>0</v>
      </c>
      <c r="Q45" s="12">
        <v>7</v>
      </c>
      <c r="R45" s="11">
        <v>9.36</v>
      </c>
      <c r="S45" s="11">
        <v>-6.85</v>
      </c>
      <c r="T45" s="11">
        <v>-30.16</v>
      </c>
      <c r="U45" s="19">
        <v>85.369263647143555</v>
      </c>
      <c r="V45" s="19">
        <v>1322192.237282</v>
      </c>
      <c r="W45" s="19">
        <v>949948.82481300004</v>
      </c>
      <c r="X45" s="19">
        <v>372243.41246899997</v>
      </c>
      <c r="Y45" s="19">
        <v>61944.075968999998</v>
      </c>
      <c r="Z45" s="19">
        <v>52783.613239999999</v>
      </c>
      <c r="AA45" s="19">
        <f t="shared" si="1"/>
        <v>9160.4627289999989</v>
      </c>
    </row>
    <row r="46" spans="1:27" x14ac:dyDescent="0.45">
      <c r="A46" s="11" t="s">
        <v>412</v>
      </c>
      <c r="B46" s="11">
        <v>11687</v>
      </c>
      <c r="C46" s="11" t="s">
        <v>413</v>
      </c>
      <c r="D46" s="11" t="s">
        <v>134</v>
      </c>
      <c r="E46" s="44">
        <v>0</v>
      </c>
      <c r="F46" s="12">
        <v>500000</v>
      </c>
      <c r="G46" s="12">
        <v>25.733333333333334</v>
      </c>
      <c r="H46" s="12" t="s">
        <v>532</v>
      </c>
      <c r="I46" s="12">
        <v>171891</v>
      </c>
      <c r="J46" s="12">
        <v>437935</v>
      </c>
      <c r="K46" s="12">
        <v>419763</v>
      </c>
      <c r="L46" s="12">
        <v>1043291</v>
      </c>
      <c r="M46" s="12">
        <v>9</v>
      </c>
      <c r="N46" s="12">
        <v>100</v>
      </c>
      <c r="O46" s="12">
        <v>0</v>
      </c>
      <c r="P46" s="12">
        <v>0</v>
      </c>
      <c r="Q46" s="12">
        <v>9</v>
      </c>
      <c r="R46" s="11">
        <v>3.12</v>
      </c>
      <c r="S46" s="11">
        <v>23.72</v>
      </c>
      <c r="T46" s="11">
        <v>-35.19</v>
      </c>
      <c r="U46" s="19">
        <v>50.977773562895791</v>
      </c>
      <c r="V46" s="19">
        <v>125301.091715</v>
      </c>
      <c r="W46" s="19">
        <v>142690.36249500001</v>
      </c>
      <c r="X46" s="19">
        <v>-17389.270780000006</v>
      </c>
      <c r="Y46" s="19">
        <v>0</v>
      </c>
      <c r="Z46" s="19">
        <v>0</v>
      </c>
      <c r="AA46" s="19">
        <f t="shared" si="1"/>
        <v>0</v>
      </c>
    </row>
    <row r="47" spans="1:27" x14ac:dyDescent="0.45">
      <c r="A47" s="11" t="s">
        <v>414</v>
      </c>
      <c r="B47" s="11">
        <v>11679</v>
      </c>
      <c r="C47" s="11" t="s">
        <v>415</v>
      </c>
      <c r="D47" s="11" t="s">
        <v>134</v>
      </c>
      <c r="E47" s="44">
        <v>0</v>
      </c>
      <c r="F47" s="12">
        <v>5000000</v>
      </c>
      <c r="G47" s="12">
        <v>25.366666666666667</v>
      </c>
      <c r="H47" s="12" t="s">
        <v>532</v>
      </c>
      <c r="I47" s="12">
        <v>965521</v>
      </c>
      <c r="J47" s="12">
        <v>1165900</v>
      </c>
      <c r="K47" s="12">
        <v>1817036</v>
      </c>
      <c r="L47" s="12">
        <v>647698</v>
      </c>
      <c r="M47" s="12">
        <v>15</v>
      </c>
      <c r="N47" s="12">
        <v>100</v>
      </c>
      <c r="O47" s="12">
        <v>0</v>
      </c>
      <c r="P47" s="12">
        <v>0</v>
      </c>
      <c r="Q47" s="12">
        <v>0</v>
      </c>
      <c r="R47" s="11">
        <v>6.67</v>
      </c>
      <c r="S47" s="11">
        <v>13.58</v>
      </c>
      <c r="T47" s="11">
        <v>3.76</v>
      </c>
      <c r="U47" s="19">
        <v>74.655537297725274</v>
      </c>
      <c r="V47" s="19">
        <v>1670395.3339130001</v>
      </c>
      <c r="W47" s="19">
        <v>1349313.2876800001</v>
      </c>
      <c r="X47" s="19">
        <v>321082.046233</v>
      </c>
      <c r="Y47" s="19">
        <v>28128.737367000002</v>
      </c>
      <c r="Z47" s="19">
        <v>4143.3721189999997</v>
      </c>
      <c r="AA47" s="19">
        <f t="shared" si="1"/>
        <v>23985.365248000002</v>
      </c>
    </row>
    <row r="48" spans="1:27" x14ac:dyDescent="0.45">
      <c r="A48" s="11" t="s">
        <v>420</v>
      </c>
      <c r="B48" s="11">
        <v>11688</v>
      </c>
      <c r="C48" s="11" t="s">
        <v>421</v>
      </c>
      <c r="D48" s="11" t="s">
        <v>134</v>
      </c>
      <c r="E48" s="44">
        <v>0</v>
      </c>
      <c r="F48" s="12">
        <v>30000000</v>
      </c>
      <c r="G48" s="12">
        <v>23.6</v>
      </c>
      <c r="H48" s="12" t="s">
        <v>532</v>
      </c>
      <c r="I48" s="12">
        <v>10271086</v>
      </c>
      <c r="J48" s="12">
        <v>13610584</v>
      </c>
      <c r="K48" s="12">
        <v>18254529</v>
      </c>
      <c r="L48" s="12">
        <v>745600</v>
      </c>
      <c r="M48" s="12">
        <v>11</v>
      </c>
      <c r="N48" s="12">
        <v>100</v>
      </c>
      <c r="O48" s="12">
        <v>0</v>
      </c>
      <c r="P48" s="12">
        <v>0</v>
      </c>
      <c r="Q48" s="12">
        <v>11</v>
      </c>
      <c r="R48" s="11">
        <v>14.8</v>
      </c>
      <c r="S48" s="11">
        <v>13.81</v>
      </c>
      <c r="T48" s="11">
        <v>-11.8</v>
      </c>
      <c r="U48" s="19">
        <v>88.600969373679987</v>
      </c>
      <c r="V48" s="19">
        <v>19316623.133953001</v>
      </c>
      <c r="W48" s="19">
        <v>15932520.374849999</v>
      </c>
      <c r="X48" s="19">
        <v>3384102.759103002</v>
      </c>
      <c r="Y48" s="19">
        <v>521735.81385400001</v>
      </c>
      <c r="Z48" s="19">
        <v>1866377.345709</v>
      </c>
      <c r="AA48" s="19">
        <f t="shared" si="1"/>
        <v>-1344641.531855</v>
      </c>
    </row>
    <row r="49" spans="1:27" x14ac:dyDescent="0.45">
      <c r="A49" s="11" t="s">
        <v>424</v>
      </c>
      <c r="B49" s="11">
        <v>11710</v>
      </c>
      <c r="C49" s="11" t="s">
        <v>425</v>
      </c>
      <c r="D49" s="11" t="s">
        <v>134</v>
      </c>
      <c r="E49" s="44">
        <v>0</v>
      </c>
      <c r="F49" s="12">
        <v>5000000</v>
      </c>
      <c r="G49" s="12">
        <v>22.133333333333333</v>
      </c>
      <c r="H49" s="12" t="s">
        <v>532</v>
      </c>
      <c r="I49" s="12">
        <v>1013859</v>
      </c>
      <c r="J49" s="12">
        <v>838016</v>
      </c>
      <c r="K49" s="12">
        <v>2037285</v>
      </c>
      <c r="L49" s="12">
        <v>411340</v>
      </c>
      <c r="M49" s="12">
        <v>14</v>
      </c>
      <c r="N49" s="12">
        <v>97</v>
      </c>
      <c r="O49" s="12">
        <v>11</v>
      </c>
      <c r="P49" s="12">
        <v>3</v>
      </c>
      <c r="Q49" s="12">
        <v>25</v>
      </c>
      <c r="R49" s="11">
        <v>-12.24</v>
      </c>
      <c r="S49" s="11">
        <v>-18.399999999999999</v>
      </c>
      <c r="T49" s="11">
        <v>-47.08</v>
      </c>
      <c r="U49" s="19">
        <v>88.065303432467658</v>
      </c>
      <c r="V49" s="19">
        <v>3753275.5846270001</v>
      </c>
      <c r="W49" s="19">
        <v>3256221.5704890001</v>
      </c>
      <c r="X49" s="19">
        <v>497054.01413800009</v>
      </c>
      <c r="Y49" s="19">
        <v>246755.60579</v>
      </c>
      <c r="Z49" s="19">
        <v>284642.62609099998</v>
      </c>
      <c r="AA49" s="19">
        <f t="shared" si="1"/>
        <v>-37887.020300999982</v>
      </c>
    </row>
    <row r="50" spans="1:27" x14ac:dyDescent="0.45">
      <c r="A50" s="11" t="s">
        <v>428</v>
      </c>
      <c r="B50" s="11">
        <v>11711</v>
      </c>
      <c r="C50" s="11" t="s">
        <v>427</v>
      </c>
      <c r="D50" s="11" t="s">
        <v>134</v>
      </c>
      <c r="E50" s="44">
        <v>0</v>
      </c>
      <c r="F50" s="12">
        <v>20000000</v>
      </c>
      <c r="G50" s="12">
        <v>21.633333333333333</v>
      </c>
      <c r="H50" s="12" t="s">
        <v>532</v>
      </c>
      <c r="I50" s="12">
        <v>13998232</v>
      </c>
      <c r="J50" s="12">
        <v>23137784</v>
      </c>
      <c r="K50" s="12">
        <v>14963765</v>
      </c>
      <c r="L50" s="12">
        <v>1546254</v>
      </c>
      <c r="M50" s="12">
        <v>8</v>
      </c>
      <c r="N50" s="12">
        <v>100</v>
      </c>
      <c r="O50" s="12">
        <v>0</v>
      </c>
      <c r="P50" s="12">
        <v>0</v>
      </c>
      <c r="Q50" s="12">
        <v>8</v>
      </c>
      <c r="R50" s="11">
        <v>2.14</v>
      </c>
      <c r="S50" s="11">
        <v>4.84</v>
      </c>
      <c r="T50" s="11">
        <v>12.96</v>
      </c>
      <c r="U50" s="19">
        <v>99.791381860900628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</row>
    <row r="51" spans="1:27" x14ac:dyDescent="0.45">
      <c r="A51" s="11" t="s">
        <v>426</v>
      </c>
      <c r="B51" s="11">
        <v>11704</v>
      </c>
      <c r="C51" s="11" t="s">
        <v>427</v>
      </c>
      <c r="D51" s="11" t="s">
        <v>134</v>
      </c>
      <c r="E51" s="44">
        <v>0</v>
      </c>
      <c r="F51" s="12">
        <v>1000000</v>
      </c>
      <c r="G51" s="12">
        <v>21.633333333333333</v>
      </c>
      <c r="H51" s="12" t="s">
        <v>532</v>
      </c>
      <c r="I51" s="12">
        <v>194541</v>
      </c>
      <c r="J51" s="12">
        <v>44636</v>
      </c>
      <c r="K51" s="12">
        <v>153406</v>
      </c>
      <c r="L51" s="12">
        <v>290968</v>
      </c>
      <c r="M51" s="12">
        <v>2</v>
      </c>
      <c r="N51" s="12">
        <v>67</v>
      </c>
      <c r="O51" s="12">
        <v>1</v>
      </c>
      <c r="P51" s="12">
        <v>33</v>
      </c>
      <c r="Q51" s="12">
        <v>3</v>
      </c>
      <c r="R51" s="11">
        <v>-8.8000000000000007</v>
      </c>
      <c r="S51" s="11">
        <v>-58.45</v>
      </c>
      <c r="T51" s="11">
        <v>-62.71</v>
      </c>
      <c r="U51" s="19">
        <v>99.239188121696387</v>
      </c>
      <c r="V51" s="19">
        <v>487652.10239999997</v>
      </c>
      <c r="W51" s="19">
        <v>451903.82798</v>
      </c>
      <c r="X51" s="19">
        <v>35748.274419999972</v>
      </c>
      <c r="Y51" s="19">
        <v>0</v>
      </c>
      <c r="Z51" s="19">
        <v>21115</v>
      </c>
      <c r="AA51" s="19">
        <f t="shared" ref="AA51:AA70" si="2">Y51-Z51</f>
        <v>-21115</v>
      </c>
    </row>
    <row r="52" spans="1:27" x14ac:dyDescent="0.45">
      <c r="A52" s="11" t="s">
        <v>448</v>
      </c>
      <c r="B52" s="11">
        <v>11752</v>
      </c>
      <c r="C52" s="11" t="s">
        <v>449</v>
      </c>
      <c r="D52" s="11" t="s">
        <v>134</v>
      </c>
      <c r="E52" s="44">
        <v>0</v>
      </c>
      <c r="F52" s="12">
        <v>500000</v>
      </c>
      <c r="G52" s="13">
        <v>17.666666666666664</v>
      </c>
      <c r="H52" s="12" t="s">
        <v>532</v>
      </c>
      <c r="I52" s="12">
        <v>397123</v>
      </c>
      <c r="J52" s="12">
        <v>444669</v>
      </c>
      <c r="K52" s="12">
        <v>734725</v>
      </c>
      <c r="L52" s="12">
        <v>605217</v>
      </c>
      <c r="M52" s="12">
        <v>6</v>
      </c>
      <c r="N52" s="12">
        <v>100</v>
      </c>
      <c r="O52" s="12">
        <v>0</v>
      </c>
      <c r="P52" s="12">
        <v>0</v>
      </c>
      <c r="Q52" s="12">
        <v>6</v>
      </c>
      <c r="R52" s="11">
        <v>19.829999999999998</v>
      </c>
      <c r="S52" s="11">
        <v>40.119999999999997</v>
      </c>
      <c r="T52" s="11">
        <v>-16.87</v>
      </c>
      <c r="U52" s="19">
        <v>75.456966142998112</v>
      </c>
      <c r="V52" s="19">
        <v>1304024.7510889999</v>
      </c>
      <c r="W52" s="19">
        <v>1295273.1816740001</v>
      </c>
      <c r="X52" s="19">
        <v>8751.5694149998017</v>
      </c>
      <c r="Y52" s="19">
        <v>11829.715920000001</v>
      </c>
      <c r="Z52" s="19">
        <v>71001.835181999995</v>
      </c>
      <c r="AA52" s="19">
        <f t="shared" si="2"/>
        <v>-59172.119261999993</v>
      </c>
    </row>
    <row r="53" spans="1:27" x14ac:dyDescent="0.45">
      <c r="A53" s="11" t="s">
        <v>450</v>
      </c>
      <c r="B53" s="11">
        <v>11755</v>
      </c>
      <c r="C53" s="11" t="s">
        <v>451</v>
      </c>
      <c r="D53" s="11" t="s">
        <v>134</v>
      </c>
      <c r="E53" s="44">
        <v>0</v>
      </c>
      <c r="F53" s="12">
        <v>25000000</v>
      </c>
      <c r="G53" s="12">
        <v>17.5</v>
      </c>
      <c r="H53" s="12" t="s">
        <v>532</v>
      </c>
      <c r="I53" s="12">
        <v>3559259</v>
      </c>
      <c r="J53" s="12">
        <v>10072381</v>
      </c>
      <c r="K53" s="12">
        <v>14869088</v>
      </c>
      <c r="L53" s="12">
        <v>768836</v>
      </c>
      <c r="M53" s="12">
        <v>25</v>
      </c>
      <c r="N53" s="12">
        <v>99</v>
      </c>
      <c r="O53" s="12">
        <v>1</v>
      </c>
      <c r="P53" s="12">
        <v>1</v>
      </c>
      <c r="Q53" s="12">
        <v>26</v>
      </c>
      <c r="R53" s="11">
        <v>0.76</v>
      </c>
      <c r="S53" s="11">
        <v>-1.71</v>
      </c>
      <c r="T53" s="11">
        <v>-19.45</v>
      </c>
      <c r="U53" s="19">
        <v>92.584387200568301</v>
      </c>
      <c r="V53" s="19">
        <v>15264235.759147</v>
      </c>
      <c r="W53" s="19">
        <v>7448500.3102500001</v>
      </c>
      <c r="X53" s="19">
        <v>7815735.4488969995</v>
      </c>
      <c r="Y53" s="19">
        <v>1071047.1904200001</v>
      </c>
      <c r="Z53" s="19">
        <v>491572.923687</v>
      </c>
      <c r="AA53" s="19">
        <f t="shared" si="2"/>
        <v>579474.26673300005</v>
      </c>
    </row>
    <row r="54" spans="1:27" x14ac:dyDescent="0.45">
      <c r="A54" s="11" t="s">
        <v>452</v>
      </c>
      <c r="B54" s="11">
        <v>11764</v>
      </c>
      <c r="C54" s="11" t="s">
        <v>453</v>
      </c>
      <c r="D54" s="11" t="s">
        <v>134</v>
      </c>
      <c r="E54" s="44">
        <v>0</v>
      </c>
      <c r="F54" s="12">
        <v>39000000</v>
      </c>
      <c r="G54" s="12">
        <v>16.133333333333333</v>
      </c>
      <c r="H54" s="12" t="s">
        <v>532</v>
      </c>
      <c r="I54" s="12">
        <v>11238460</v>
      </c>
      <c r="J54" s="12">
        <v>28366682</v>
      </c>
      <c r="K54" s="12">
        <v>24409055</v>
      </c>
      <c r="L54" s="12">
        <v>1162138</v>
      </c>
      <c r="M54" s="12">
        <v>10</v>
      </c>
      <c r="N54" s="12">
        <v>100</v>
      </c>
      <c r="O54" s="12">
        <v>0</v>
      </c>
      <c r="P54" s="12">
        <v>0</v>
      </c>
      <c r="Q54" s="12">
        <v>10</v>
      </c>
      <c r="R54" s="11">
        <v>6.61</v>
      </c>
      <c r="S54" s="11">
        <v>30.56</v>
      </c>
      <c r="T54" s="11">
        <v>-2.7</v>
      </c>
      <c r="U54" s="19">
        <v>97.915907435082573</v>
      </c>
      <c r="V54" s="19">
        <v>24171627.026358999</v>
      </c>
      <c r="W54" s="19">
        <v>7141445.0011139996</v>
      </c>
      <c r="X54" s="19">
        <v>17030182.025245</v>
      </c>
      <c r="Y54" s="19">
        <v>1730737.07834</v>
      </c>
      <c r="Z54" s="19">
        <v>141995.84873</v>
      </c>
      <c r="AA54" s="19">
        <f t="shared" si="2"/>
        <v>1588741.22961</v>
      </c>
    </row>
    <row r="55" spans="1:27" x14ac:dyDescent="0.45">
      <c r="A55" s="11" t="s">
        <v>454</v>
      </c>
      <c r="B55" s="11">
        <v>11759</v>
      </c>
      <c r="C55" s="11" t="s">
        <v>455</v>
      </c>
      <c r="D55" s="11" t="s">
        <v>134</v>
      </c>
      <c r="E55" s="44">
        <v>0</v>
      </c>
      <c r="F55" s="12">
        <v>10000000</v>
      </c>
      <c r="G55" s="12">
        <v>15.933333333333334</v>
      </c>
      <c r="H55" s="12" t="s">
        <v>532</v>
      </c>
      <c r="I55" s="12">
        <v>1298466</v>
      </c>
      <c r="J55" s="12">
        <v>4046880</v>
      </c>
      <c r="K55" s="12">
        <v>3586747</v>
      </c>
      <c r="L55" s="12">
        <v>1128284</v>
      </c>
      <c r="M55" s="12">
        <v>23</v>
      </c>
      <c r="N55" s="12">
        <v>85</v>
      </c>
      <c r="O55" s="12">
        <v>4</v>
      </c>
      <c r="P55" s="12">
        <v>15</v>
      </c>
      <c r="Q55" s="12">
        <v>27</v>
      </c>
      <c r="R55" s="11">
        <v>7.97</v>
      </c>
      <c r="S55" s="11">
        <v>5.63</v>
      </c>
      <c r="T55" s="11">
        <v>10.45</v>
      </c>
      <c r="U55" s="19">
        <v>38.748793992221721</v>
      </c>
      <c r="V55" s="19">
        <v>4504978.2806540001</v>
      </c>
      <c r="W55" s="19">
        <v>2820263.3822019999</v>
      </c>
      <c r="X55" s="19">
        <v>1684714.8984520002</v>
      </c>
      <c r="Y55" s="19">
        <v>475748.11666900001</v>
      </c>
      <c r="Z55" s="19">
        <v>389543.36036300001</v>
      </c>
      <c r="AA55" s="19">
        <f t="shared" si="2"/>
        <v>86204.756305999996</v>
      </c>
    </row>
    <row r="56" spans="1:27" x14ac:dyDescent="0.45">
      <c r="A56" s="11" t="s">
        <v>458</v>
      </c>
      <c r="B56" s="11">
        <v>11769</v>
      </c>
      <c r="C56" s="11" t="s">
        <v>459</v>
      </c>
      <c r="D56" s="11" t="s">
        <v>134</v>
      </c>
      <c r="E56" s="44">
        <v>0</v>
      </c>
      <c r="F56" s="12">
        <v>10000000</v>
      </c>
      <c r="G56" s="12">
        <v>15.666666666666666</v>
      </c>
      <c r="H56" s="12" t="s">
        <v>532</v>
      </c>
      <c r="I56" s="12">
        <v>2626354</v>
      </c>
      <c r="J56" s="12">
        <v>5113874</v>
      </c>
      <c r="K56" s="12">
        <v>3414058</v>
      </c>
      <c r="L56" s="12">
        <v>1497887</v>
      </c>
      <c r="M56" s="12">
        <v>2</v>
      </c>
      <c r="N56" s="12">
        <v>100</v>
      </c>
      <c r="O56" s="12">
        <v>1</v>
      </c>
      <c r="P56" s="12">
        <v>0</v>
      </c>
      <c r="Q56" s="12">
        <v>3</v>
      </c>
      <c r="R56" s="11">
        <v>2.81</v>
      </c>
      <c r="S56" s="11">
        <v>-7.5</v>
      </c>
      <c r="T56" s="11">
        <v>48.13</v>
      </c>
      <c r="U56" s="19">
        <v>93.592469082197212</v>
      </c>
      <c r="V56" s="19">
        <v>1374386.2172910001</v>
      </c>
      <c r="W56" s="19">
        <v>581482.41899000003</v>
      </c>
      <c r="X56" s="19">
        <v>792903.79830100003</v>
      </c>
      <c r="Y56" s="19">
        <v>23105.455730000001</v>
      </c>
      <c r="Z56" s="19">
        <v>0</v>
      </c>
      <c r="AA56" s="19">
        <f t="shared" si="2"/>
        <v>23105.455730000001</v>
      </c>
    </row>
    <row r="57" spans="1:27" x14ac:dyDescent="0.45">
      <c r="A57" s="11" t="s">
        <v>462</v>
      </c>
      <c r="B57" s="11">
        <v>11775</v>
      </c>
      <c r="C57" s="11" t="s">
        <v>463</v>
      </c>
      <c r="D57" s="11" t="s">
        <v>134</v>
      </c>
      <c r="E57" s="44">
        <v>0</v>
      </c>
      <c r="F57" s="12">
        <v>1000000</v>
      </c>
      <c r="G57" s="12">
        <v>14.933333333333334</v>
      </c>
      <c r="H57" s="12" t="s">
        <v>532</v>
      </c>
      <c r="I57" s="12">
        <v>296760</v>
      </c>
      <c r="J57" s="12">
        <v>4685482</v>
      </c>
      <c r="K57" s="12">
        <v>3706594</v>
      </c>
      <c r="L57" s="12">
        <v>1316816</v>
      </c>
      <c r="M57" s="12">
        <v>5</v>
      </c>
      <c r="N57" s="12">
        <v>26</v>
      </c>
      <c r="O57" s="12">
        <v>17</v>
      </c>
      <c r="P57" s="12">
        <v>74</v>
      </c>
      <c r="Q57" s="12">
        <v>22</v>
      </c>
      <c r="R57" s="11">
        <v>8.17</v>
      </c>
      <c r="S57" s="11">
        <v>1.06</v>
      </c>
      <c r="T57" s="11">
        <v>30.96</v>
      </c>
      <c r="U57" s="19">
        <v>97.442844845892452</v>
      </c>
      <c r="V57" s="19">
        <v>4452153.3113169996</v>
      </c>
      <c r="W57" s="19">
        <v>1271726.967074</v>
      </c>
      <c r="X57" s="19">
        <v>3180426.3442429993</v>
      </c>
      <c r="Y57" s="19">
        <v>119856.370612</v>
      </c>
      <c r="Z57" s="19">
        <v>181805.256639</v>
      </c>
      <c r="AA57" s="19">
        <f t="shared" si="2"/>
        <v>-61948.886027</v>
      </c>
    </row>
    <row r="58" spans="1:27" x14ac:dyDescent="0.45">
      <c r="A58" s="11" t="s">
        <v>464</v>
      </c>
      <c r="B58" s="11">
        <v>11783</v>
      </c>
      <c r="C58" s="11" t="s">
        <v>465</v>
      </c>
      <c r="D58" s="11" t="s">
        <v>134</v>
      </c>
      <c r="E58" s="44">
        <v>0</v>
      </c>
      <c r="F58" s="12">
        <v>2000000</v>
      </c>
      <c r="G58" s="12">
        <v>14.866666666666667</v>
      </c>
      <c r="H58" s="12" t="s">
        <v>532</v>
      </c>
      <c r="I58" s="12">
        <v>208738</v>
      </c>
      <c r="J58" s="12">
        <v>845446</v>
      </c>
      <c r="K58" s="12">
        <v>1716197</v>
      </c>
      <c r="L58" s="12">
        <v>492627</v>
      </c>
      <c r="M58" s="12">
        <v>5</v>
      </c>
      <c r="N58" s="12">
        <v>100</v>
      </c>
      <c r="O58" s="12">
        <v>0</v>
      </c>
      <c r="P58" s="12">
        <v>0</v>
      </c>
      <c r="Q58" s="12">
        <v>0</v>
      </c>
      <c r="R58" s="11">
        <v>5.15</v>
      </c>
      <c r="S58" s="11">
        <v>-29.65</v>
      </c>
      <c r="T58" s="11">
        <v>-43.35</v>
      </c>
      <c r="U58" s="19">
        <v>92.548198951557026</v>
      </c>
      <c r="V58" s="19">
        <v>2878059.9689930002</v>
      </c>
      <c r="W58" s="19">
        <v>2219309.348034</v>
      </c>
      <c r="X58" s="19">
        <v>658750.6209590002</v>
      </c>
      <c r="Y58" s="19">
        <v>110026.074763</v>
      </c>
      <c r="Z58" s="19">
        <v>204062.752094</v>
      </c>
      <c r="AA58" s="19">
        <f t="shared" si="2"/>
        <v>-94036.677330999999</v>
      </c>
    </row>
    <row r="59" spans="1:27" x14ac:dyDescent="0.45">
      <c r="A59" s="11" t="s">
        <v>466</v>
      </c>
      <c r="B59" s="11">
        <v>11777</v>
      </c>
      <c r="C59" s="11" t="s">
        <v>467</v>
      </c>
      <c r="D59" s="11" t="s">
        <v>134</v>
      </c>
      <c r="E59" s="44">
        <v>0</v>
      </c>
      <c r="F59" s="12">
        <v>500000</v>
      </c>
      <c r="G59" s="12">
        <v>14.733333333333333</v>
      </c>
      <c r="H59" s="12" t="s">
        <v>532</v>
      </c>
      <c r="I59" s="12">
        <v>73511</v>
      </c>
      <c r="J59" s="12">
        <v>352993</v>
      </c>
      <c r="K59" s="12">
        <v>309917</v>
      </c>
      <c r="L59" s="12">
        <v>1138991</v>
      </c>
      <c r="M59" s="12">
        <v>1</v>
      </c>
      <c r="N59" s="12">
        <v>99</v>
      </c>
      <c r="O59" s="12">
        <v>6</v>
      </c>
      <c r="P59" s="12">
        <v>1</v>
      </c>
      <c r="Q59" s="12">
        <v>7</v>
      </c>
      <c r="R59" s="11">
        <v>11.46</v>
      </c>
      <c r="S59" s="11">
        <v>8.33</v>
      </c>
      <c r="T59" s="11">
        <v>1.03</v>
      </c>
      <c r="U59" s="19">
        <v>98.696480959496284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f t="shared" si="2"/>
        <v>0</v>
      </c>
    </row>
    <row r="60" spans="1:27" x14ac:dyDescent="0.45">
      <c r="A60" s="11" t="s">
        <v>484</v>
      </c>
      <c r="B60" s="11">
        <v>11786</v>
      </c>
      <c r="C60" s="11" t="s">
        <v>485</v>
      </c>
      <c r="D60" s="11" t="s">
        <v>134</v>
      </c>
      <c r="E60" s="44">
        <v>0</v>
      </c>
      <c r="F60" s="12">
        <v>6000000</v>
      </c>
      <c r="G60" s="12">
        <v>13.733333333333333</v>
      </c>
      <c r="H60" s="12" t="s">
        <v>532</v>
      </c>
      <c r="I60" s="12">
        <v>0</v>
      </c>
      <c r="J60" s="12">
        <v>642600</v>
      </c>
      <c r="K60" s="12">
        <v>600000</v>
      </c>
      <c r="L60" s="12">
        <v>1070999</v>
      </c>
      <c r="M60" s="12">
        <v>2</v>
      </c>
      <c r="N60" s="12">
        <v>100</v>
      </c>
      <c r="O60" s="12">
        <v>0</v>
      </c>
      <c r="P60" s="12">
        <v>0</v>
      </c>
      <c r="Q60" s="12">
        <v>2</v>
      </c>
      <c r="R60" s="11">
        <v>2.34</v>
      </c>
      <c r="S60" s="11">
        <v>3.91</v>
      </c>
      <c r="T60" s="11">
        <v>0</v>
      </c>
      <c r="U60" s="19">
        <v>36.218370803151977</v>
      </c>
      <c r="V60" s="19">
        <v>525491.61612000002</v>
      </c>
      <c r="W60" s="19">
        <v>267772.11784000002</v>
      </c>
      <c r="X60" s="19">
        <v>257719.49828</v>
      </c>
      <c r="Y60" s="19">
        <v>323.61748999999998</v>
      </c>
      <c r="Z60" s="19">
        <v>13308.98458</v>
      </c>
      <c r="AA60" s="19">
        <f t="shared" si="2"/>
        <v>-12985.36709</v>
      </c>
    </row>
    <row r="61" spans="1:27" x14ac:dyDescent="0.45">
      <c r="A61" s="11" t="s">
        <v>472</v>
      </c>
      <c r="B61" s="11">
        <v>11798</v>
      </c>
      <c r="C61" s="11" t="s">
        <v>473</v>
      </c>
      <c r="D61" s="11" t="s">
        <v>134</v>
      </c>
      <c r="E61" s="44">
        <v>0</v>
      </c>
      <c r="F61" s="12">
        <v>500000</v>
      </c>
      <c r="G61" s="13">
        <v>13.5</v>
      </c>
      <c r="H61" s="12" t="s">
        <v>532</v>
      </c>
      <c r="I61" s="12">
        <v>34883</v>
      </c>
      <c r="J61" s="12">
        <v>438421</v>
      </c>
      <c r="K61" s="12">
        <v>451073</v>
      </c>
      <c r="L61" s="12">
        <v>971952</v>
      </c>
      <c r="M61" s="12">
        <v>5</v>
      </c>
      <c r="N61" s="12">
        <v>100</v>
      </c>
      <c r="O61" s="12">
        <v>2</v>
      </c>
      <c r="P61" s="12">
        <v>0</v>
      </c>
      <c r="Q61" s="12">
        <v>7</v>
      </c>
      <c r="R61" s="11">
        <v>2.5299999999999998</v>
      </c>
      <c r="S61" s="11">
        <v>-12.48</v>
      </c>
      <c r="T61" s="11">
        <v>-2.52</v>
      </c>
      <c r="U61" s="19">
        <v>96.32931271451173</v>
      </c>
      <c r="V61" s="19">
        <v>1053073.238714</v>
      </c>
      <c r="W61" s="19">
        <v>652966.70157499996</v>
      </c>
      <c r="X61" s="19">
        <v>400106.53713900002</v>
      </c>
      <c r="Y61" s="19">
        <v>14823.017470000001</v>
      </c>
      <c r="Z61" s="19">
        <v>29061.325339999999</v>
      </c>
      <c r="AA61" s="19">
        <f t="shared" si="2"/>
        <v>-14238.307869999999</v>
      </c>
    </row>
    <row r="62" spans="1:27" x14ac:dyDescent="0.45">
      <c r="A62" s="11" t="s">
        <v>486</v>
      </c>
      <c r="B62" s="11">
        <v>11807</v>
      </c>
      <c r="C62" s="11" t="s">
        <v>477</v>
      </c>
      <c r="D62" s="11" t="s">
        <v>134</v>
      </c>
      <c r="E62" s="44">
        <v>0</v>
      </c>
      <c r="F62" s="12">
        <v>500000</v>
      </c>
      <c r="G62" s="13">
        <v>12.6</v>
      </c>
      <c r="H62" s="12" t="s">
        <v>532</v>
      </c>
      <c r="I62" s="12">
        <v>0</v>
      </c>
      <c r="J62" s="12">
        <v>1212450</v>
      </c>
      <c r="K62" s="12">
        <v>1843024</v>
      </c>
      <c r="L62" s="12">
        <v>657859</v>
      </c>
      <c r="M62" s="12">
        <v>6</v>
      </c>
      <c r="N62" s="12">
        <v>100</v>
      </c>
      <c r="O62" s="12">
        <v>1</v>
      </c>
      <c r="P62" s="12">
        <v>0</v>
      </c>
      <c r="Q62" s="12">
        <v>7</v>
      </c>
      <c r="R62" s="11">
        <v>15.83</v>
      </c>
      <c r="S62" s="11">
        <v>-23.68</v>
      </c>
      <c r="T62" s="11">
        <v>0</v>
      </c>
      <c r="U62" s="19">
        <v>94.107440365568053</v>
      </c>
      <c r="V62" s="19">
        <v>1989778.785167</v>
      </c>
      <c r="W62" s="19">
        <v>585730.68084100005</v>
      </c>
      <c r="X62" s="19">
        <v>1404048.104326</v>
      </c>
      <c r="Y62" s="19">
        <v>195600.54255000001</v>
      </c>
      <c r="Z62" s="19">
        <v>135033.37547999999</v>
      </c>
      <c r="AA62" s="19">
        <f t="shared" si="2"/>
        <v>60567.167070000025</v>
      </c>
    </row>
    <row r="63" spans="1:27" x14ac:dyDescent="0.45">
      <c r="A63" s="11" t="s">
        <v>476</v>
      </c>
      <c r="B63" s="11">
        <v>11813</v>
      </c>
      <c r="C63" s="11" t="s">
        <v>477</v>
      </c>
      <c r="D63" s="11" t="s">
        <v>134</v>
      </c>
      <c r="E63" s="44">
        <v>0</v>
      </c>
      <c r="F63" s="12">
        <v>30000000</v>
      </c>
      <c r="G63" s="13">
        <v>12.6</v>
      </c>
      <c r="H63" s="12" t="s">
        <v>532</v>
      </c>
      <c r="I63" s="12">
        <v>49859</v>
      </c>
      <c r="J63" s="12">
        <v>11830982</v>
      </c>
      <c r="K63" s="12">
        <v>12850033</v>
      </c>
      <c r="L63" s="12">
        <v>920697</v>
      </c>
      <c r="M63" s="12">
        <v>9</v>
      </c>
      <c r="N63" s="12">
        <v>100</v>
      </c>
      <c r="O63" s="12">
        <v>0</v>
      </c>
      <c r="P63" s="12">
        <v>0</v>
      </c>
      <c r="Q63" s="12">
        <v>9</v>
      </c>
      <c r="R63" s="11">
        <v>1.69</v>
      </c>
      <c r="S63" s="11">
        <v>-25.17</v>
      </c>
      <c r="T63" s="11">
        <v>-7.66</v>
      </c>
      <c r="U63" s="19">
        <v>94.40410952963073</v>
      </c>
      <c r="V63" s="19">
        <v>14787689.500103001</v>
      </c>
      <c r="W63" s="19">
        <v>2336704.9707240001</v>
      </c>
      <c r="X63" s="19">
        <v>12450984.529379001</v>
      </c>
      <c r="Y63" s="19">
        <v>137470.69902999999</v>
      </c>
      <c r="Z63" s="19">
        <v>511686.15925000003</v>
      </c>
      <c r="AA63" s="19">
        <f t="shared" si="2"/>
        <v>-374215.46022000001</v>
      </c>
    </row>
    <row r="64" spans="1:27" x14ac:dyDescent="0.45">
      <c r="A64" s="11" t="s">
        <v>487</v>
      </c>
      <c r="B64" s="11">
        <v>11822</v>
      </c>
      <c r="C64" s="11" t="s">
        <v>488</v>
      </c>
      <c r="D64" s="11" t="s">
        <v>134</v>
      </c>
      <c r="E64" s="44">
        <v>0</v>
      </c>
      <c r="F64" s="12">
        <v>1000000</v>
      </c>
      <c r="G64" s="13">
        <v>12.3</v>
      </c>
      <c r="H64" s="12" t="s">
        <v>532</v>
      </c>
      <c r="I64" s="12">
        <v>0</v>
      </c>
      <c r="J64" s="12">
        <v>1334351</v>
      </c>
      <c r="K64" s="12">
        <v>1732524</v>
      </c>
      <c r="L64" s="12">
        <v>770178</v>
      </c>
      <c r="M64" s="12">
        <v>6</v>
      </c>
      <c r="N64" s="12">
        <v>100</v>
      </c>
      <c r="O64" s="12">
        <v>0</v>
      </c>
      <c r="P64" s="12">
        <v>0</v>
      </c>
      <c r="Q64" s="12">
        <v>6</v>
      </c>
      <c r="R64" s="11">
        <v>13.07</v>
      </c>
      <c r="S64" s="11">
        <v>0.98</v>
      </c>
      <c r="T64" s="11">
        <v>0</v>
      </c>
      <c r="U64" s="19">
        <v>99.239115940817626</v>
      </c>
      <c r="V64" s="19">
        <v>1941447.696794</v>
      </c>
      <c r="W64" s="19">
        <v>594278.56843099999</v>
      </c>
      <c r="X64" s="19">
        <v>1347169.128363</v>
      </c>
      <c r="Y64" s="19">
        <v>339633.56524999999</v>
      </c>
      <c r="Z64" s="19">
        <v>196298.2078</v>
      </c>
      <c r="AA64" s="19">
        <f t="shared" si="2"/>
        <v>143335.35744999998</v>
      </c>
    </row>
    <row r="65" spans="1:27" x14ac:dyDescent="0.45">
      <c r="A65" s="11" t="s">
        <v>482</v>
      </c>
      <c r="B65" s="11">
        <v>11828</v>
      </c>
      <c r="C65" s="11" t="s">
        <v>483</v>
      </c>
      <c r="D65" s="11" t="s">
        <v>134</v>
      </c>
      <c r="E65" s="44">
        <v>0</v>
      </c>
      <c r="F65" s="12">
        <v>3000000</v>
      </c>
      <c r="G65" s="13">
        <v>11.366666666666667</v>
      </c>
      <c r="H65" s="12" t="s">
        <v>532</v>
      </c>
      <c r="I65" s="12">
        <v>0</v>
      </c>
      <c r="J65" s="12">
        <v>2004025</v>
      </c>
      <c r="K65" s="12">
        <v>1672450</v>
      </c>
      <c r="L65" s="12">
        <v>1198257</v>
      </c>
      <c r="M65" s="12">
        <v>8</v>
      </c>
      <c r="N65" s="12">
        <v>100</v>
      </c>
      <c r="O65" s="12">
        <v>2</v>
      </c>
      <c r="P65" s="12">
        <v>0</v>
      </c>
      <c r="Q65" s="12">
        <v>10</v>
      </c>
      <c r="R65" s="11">
        <v>12.51</v>
      </c>
      <c r="S65" s="11">
        <v>0.77</v>
      </c>
      <c r="T65" s="11">
        <v>0</v>
      </c>
      <c r="U65" s="19">
        <v>97.866219999373882</v>
      </c>
      <c r="V65" s="19">
        <v>3327955.0482950001</v>
      </c>
      <c r="W65" s="19">
        <v>1640247.907902</v>
      </c>
      <c r="X65" s="19">
        <v>1687707.1403930001</v>
      </c>
      <c r="Y65" s="19">
        <v>100856.47366600001</v>
      </c>
      <c r="Z65" s="19">
        <v>278920.35268399998</v>
      </c>
      <c r="AA65" s="19">
        <f t="shared" si="2"/>
        <v>-178063.87901799998</v>
      </c>
    </row>
    <row r="66" spans="1:27" x14ac:dyDescent="0.45">
      <c r="A66" s="11" t="s">
        <v>489</v>
      </c>
      <c r="B66" s="11">
        <v>11799</v>
      </c>
      <c r="C66" s="11" t="s">
        <v>490</v>
      </c>
      <c r="D66" s="11" t="s">
        <v>134</v>
      </c>
      <c r="E66" s="44">
        <v>0</v>
      </c>
      <c r="F66" s="12">
        <v>500000</v>
      </c>
      <c r="G66" s="13">
        <v>11.033333333333333</v>
      </c>
      <c r="H66" s="12" t="s">
        <v>532</v>
      </c>
      <c r="I66" s="12">
        <v>0</v>
      </c>
      <c r="J66" s="12">
        <v>106992</v>
      </c>
      <c r="K66" s="12">
        <v>96690</v>
      </c>
      <c r="L66" s="12">
        <v>1106542</v>
      </c>
      <c r="M66" s="12">
        <v>2</v>
      </c>
      <c r="N66" s="12">
        <v>99</v>
      </c>
      <c r="O66" s="12">
        <v>2</v>
      </c>
      <c r="P66" s="12">
        <v>1</v>
      </c>
      <c r="Q66" s="12">
        <v>4</v>
      </c>
      <c r="R66" s="11">
        <v>3.63</v>
      </c>
      <c r="S66" s="11">
        <v>-0.04</v>
      </c>
      <c r="T66" s="11">
        <v>0</v>
      </c>
      <c r="U66" s="19">
        <v>40.219839698700341</v>
      </c>
      <c r="V66" s="19">
        <v>63056.481208999998</v>
      </c>
      <c r="W66" s="19">
        <v>56510.293276999997</v>
      </c>
      <c r="X66" s="19">
        <v>6546.1879320000007</v>
      </c>
      <c r="Y66" s="19">
        <v>26081.081209</v>
      </c>
      <c r="Z66" s="19">
        <v>35616.171139999999</v>
      </c>
      <c r="AA66" s="19">
        <f t="shared" si="2"/>
        <v>-9535.0899309999986</v>
      </c>
    </row>
    <row r="67" spans="1:27" x14ac:dyDescent="0.45">
      <c r="A67" s="11" t="s">
        <v>491</v>
      </c>
      <c r="B67" s="11">
        <v>11836</v>
      </c>
      <c r="C67" s="11" t="s">
        <v>492</v>
      </c>
      <c r="D67" s="11" t="s">
        <v>134</v>
      </c>
      <c r="E67" s="44">
        <v>0</v>
      </c>
      <c r="F67" s="12">
        <v>5000000</v>
      </c>
      <c r="G67" s="13">
        <v>10.1</v>
      </c>
      <c r="H67" s="12" t="s">
        <v>532</v>
      </c>
      <c r="I67" s="12">
        <v>0</v>
      </c>
      <c r="J67" s="12">
        <v>426343</v>
      </c>
      <c r="K67" s="12">
        <v>616606</v>
      </c>
      <c r="L67" s="12">
        <v>691436</v>
      </c>
      <c r="M67" s="12">
        <v>8</v>
      </c>
      <c r="N67" s="12">
        <v>100</v>
      </c>
      <c r="O67" s="12">
        <v>0</v>
      </c>
      <c r="P67" s="12">
        <v>0</v>
      </c>
      <c r="Q67" s="12">
        <v>8</v>
      </c>
      <c r="R67" s="11">
        <v>3.19</v>
      </c>
      <c r="S67" s="11">
        <v>-5.0999999999999996</v>
      </c>
      <c r="T67" s="11">
        <v>0</v>
      </c>
      <c r="U67" s="19">
        <v>88.057896640698061</v>
      </c>
      <c r="V67" s="19">
        <v>1008598.195124</v>
      </c>
      <c r="W67" s="19">
        <v>443138.82290899998</v>
      </c>
      <c r="X67" s="19">
        <v>565459.37221499998</v>
      </c>
      <c r="Y67" s="19">
        <v>177160.066513</v>
      </c>
      <c r="Z67" s="19">
        <v>108167.43268899999</v>
      </c>
      <c r="AA67" s="19">
        <f t="shared" si="2"/>
        <v>68992.633824000004</v>
      </c>
    </row>
    <row r="68" spans="1:27" x14ac:dyDescent="0.45">
      <c r="A68" s="11" t="s">
        <v>498</v>
      </c>
      <c r="B68" s="11">
        <v>11858</v>
      </c>
      <c r="C68" s="11" t="s">
        <v>499</v>
      </c>
      <c r="D68" s="11" t="s">
        <v>134</v>
      </c>
      <c r="E68" s="44">
        <v>0</v>
      </c>
      <c r="F68" s="12">
        <v>20000000</v>
      </c>
      <c r="G68" s="13">
        <v>8.4333333333333336</v>
      </c>
      <c r="H68" s="12" t="s">
        <v>532</v>
      </c>
      <c r="I68" s="12">
        <v>0</v>
      </c>
      <c r="J68" s="12">
        <v>16214127</v>
      </c>
      <c r="K68" s="12">
        <v>12932342</v>
      </c>
      <c r="L68" s="12">
        <v>1253766</v>
      </c>
      <c r="M68" s="12">
        <v>11</v>
      </c>
      <c r="N68" s="12">
        <v>69</v>
      </c>
      <c r="O68" s="12">
        <v>5</v>
      </c>
      <c r="P68" s="12">
        <v>31</v>
      </c>
      <c r="Q68" s="12">
        <v>16</v>
      </c>
      <c r="R68" s="11">
        <v>5.68</v>
      </c>
      <c r="S68" s="11">
        <v>55.22</v>
      </c>
      <c r="T68" s="11">
        <v>0</v>
      </c>
      <c r="U68" s="19">
        <v>98.852481419319687</v>
      </c>
      <c r="V68" s="19">
        <v>13689841.723417999</v>
      </c>
      <c r="W68" s="19">
        <v>1098984.435082</v>
      </c>
      <c r="X68" s="19">
        <v>12590857.288335999</v>
      </c>
      <c r="Y68" s="19">
        <v>216902.61284399999</v>
      </c>
      <c r="Z68" s="19">
        <v>716798.63787700003</v>
      </c>
      <c r="AA68" s="19">
        <f t="shared" si="2"/>
        <v>-499896.02503300004</v>
      </c>
    </row>
    <row r="69" spans="1:27" x14ac:dyDescent="0.45">
      <c r="A69" s="11" t="s">
        <v>515</v>
      </c>
      <c r="B69" s="11">
        <v>11884</v>
      </c>
      <c r="C69" s="11" t="s">
        <v>513</v>
      </c>
      <c r="D69" s="11" t="s">
        <v>134</v>
      </c>
      <c r="E69" s="44">
        <v>0</v>
      </c>
      <c r="F69" s="12">
        <v>10000000</v>
      </c>
      <c r="G69" s="12">
        <v>5.8666666666666671</v>
      </c>
      <c r="H69" s="12" t="s">
        <v>532</v>
      </c>
      <c r="I69" s="12">
        <v>0</v>
      </c>
      <c r="J69" s="12">
        <v>557522</v>
      </c>
      <c r="K69" s="12">
        <v>511080</v>
      </c>
      <c r="L69" s="12">
        <v>1090870</v>
      </c>
      <c r="M69" s="12">
        <v>3</v>
      </c>
      <c r="N69" s="12">
        <v>60</v>
      </c>
      <c r="O69" s="12">
        <v>2</v>
      </c>
      <c r="P69" s="12">
        <v>40</v>
      </c>
      <c r="Q69" s="12">
        <v>5</v>
      </c>
      <c r="R69" s="11">
        <v>1.68</v>
      </c>
      <c r="S69" s="11">
        <v>5.67</v>
      </c>
      <c r="T69" s="11">
        <v>0</v>
      </c>
      <c r="U69" s="19">
        <v>78.65165361982362</v>
      </c>
      <c r="V69" s="19">
        <v>415929.912258</v>
      </c>
      <c r="W69" s="19">
        <v>39293.696236999996</v>
      </c>
      <c r="X69" s="19">
        <v>376636.216021</v>
      </c>
      <c r="Y69" s="19">
        <v>415929.912258</v>
      </c>
      <c r="Z69" s="19">
        <v>39293.696236999996</v>
      </c>
      <c r="AA69" s="19">
        <f t="shared" si="2"/>
        <v>376636.216021</v>
      </c>
    </row>
    <row r="70" spans="1:27" x14ac:dyDescent="0.45">
      <c r="A70" s="11" t="s">
        <v>514</v>
      </c>
      <c r="B70" s="11">
        <v>11882</v>
      </c>
      <c r="C70" s="11" t="s">
        <v>513</v>
      </c>
      <c r="D70" s="11" t="s">
        <v>134</v>
      </c>
      <c r="E70" s="44">
        <v>0</v>
      </c>
      <c r="F70" s="12">
        <v>1000000</v>
      </c>
      <c r="G70" s="12">
        <v>5.8666666666666671</v>
      </c>
      <c r="H70" s="12" t="s">
        <v>532</v>
      </c>
      <c r="I70" s="12">
        <v>0</v>
      </c>
      <c r="J70" s="12">
        <v>116226</v>
      </c>
      <c r="K70" s="12">
        <v>107602</v>
      </c>
      <c r="L70" s="12">
        <v>1080148</v>
      </c>
      <c r="M70" s="12">
        <v>2</v>
      </c>
      <c r="N70" s="12">
        <v>99</v>
      </c>
      <c r="O70" s="12">
        <v>1</v>
      </c>
      <c r="P70" s="12">
        <v>1</v>
      </c>
      <c r="Q70" s="12">
        <v>3</v>
      </c>
      <c r="R70" s="11">
        <v>4.3499999999999996</v>
      </c>
      <c r="S70" s="11">
        <v>5.56</v>
      </c>
      <c r="T70" s="11">
        <v>0</v>
      </c>
      <c r="U70" s="19">
        <v>13.574163980069638</v>
      </c>
      <c r="V70" s="19">
        <v>47540.200709999997</v>
      </c>
      <c r="W70" s="19">
        <v>31957.910679000001</v>
      </c>
      <c r="X70" s="19">
        <v>15582.290030999997</v>
      </c>
      <c r="Y70" s="19">
        <v>6357.7531060000001</v>
      </c>
      <c r="Z70" s="19">
        <v>9608.7311599999994</v>
      </c>
      <c r="AA70" s="19">
        <f t="shared" si="2"/>
        <v>-3250.9780539999992</v>
      </c>
    </row>
    <row r="71" spans="1:27" x14ac:dyDescent="0.45">
      <c r="A71" s="11" t="s">
        <v>566</v>
      </c>
      <c r="B71" s="11">
        <v>11895</v>
      </c>
      <c r="C71" s="11" t="s">
        <v>525</v>
      </c>
      <c r="D71" s="11" t="s">
        <v>134</v>
      </c>
      <c r="E71" s="44">
        <v>0</v>
      </c>
      <c r="F71" s="12">
        <v>1500000</v>
      </c>
      <c r="G71" s="12">
        <v>4</v>
      </c>
      <c r="H71" s="12" t="s">
        <v>532</v>
      </c>
      <c r="I71" s="12">
        <v>0</v>
      </c>
      <c r="J71" s="12">
        <v>107680</v>
      </c>
      <c r="K71" s="12">
        <v>105000</v>
      </c>
      <c r="L71" s="12">
        <v>1025525</v>
      </c>
      <c r="M71" s="12">
        <v>2</v>
      </c>
      <c r="N71" s="12">
        <v>100</v>
      </c>
      <c r="O71" s="12">
        <v>0</v>
      </c>
      <c r="P71" s="12">
        <v>0</v>
      </c>
      <c r="Q71" s="12">
        <v>2</v>
      </c>
      <c r="R71" s="11">
        <v>1.05</v>
      </c>
      <c r="S71" s="11">
        <v>2.72</v>
      </c>
      <c r="T71" s="11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</row>
    <row r="72" spans="1:27" x14ac:dyDescent="0.45">
      <c r="A72" s="11" t="s">
        <v>567</v>
      </c>
      <c r="B72" s="11">
        <v>11891</v>
      </c>
      <c r="C72" s="11" t="s">
        <v>568</v>
      </c>
      <c r="D72" s="11" t="s">
        <v>134</v>
      </c>
      <c r="E72" s="44">
        <v>0</v>
      </c>
      <c r="F72" s="12">
        <v>250000</v>
      </c>
      <c r="G72" s="12">
        <v>3.9</v>
      </c>
      <c r="H72" s="12" t="s">
        <v>532</v>
      </c>
      <c r="I72" s="12">
        <v>0</v>
      </c>
      <c r="J72" s="12">
        <v>24561</v>
      </c>
      <c r="K72" s="12">
        <v>25050</v>
      </c>
      <c r="L72" s="12">
        <v>980496</v>
      </c>
      <c r="M72" s="12">
        <v>2</v>
      </c>
      <c r="N72" s="12">
        <v>98</v>
      </c>
      <c r="O72" s="12">
        <v>2</v>
      </c>
      <c r="P72" s="12">
        <v>2</v>
      </c>
      <c r="Q72" s="12">
        <v>4</v>
      </c>
      <c r="R72" s="11">
        <v>-0.46</v>
      </c>
      <c r="S72" s="11">
        <v>-1.42</v>
      </c>
      <c r="T72" s="11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</row>
    <row r="73" spans="1:27" x14ac:dyDescent="0.45">
      <c r="A73" s="11" t="s">
        <v>526</v>
      </c>
      <c r="B73" s="11">
        <v>11903</v>
      </c>
      <c r="C73" s="11" t="s">
        <v>527</v>
      </c>
      <c r="D73" s="11" t="s">
        <v>134</v>
      </c>
      <c r="E73" s="44">
        <v>0</v>
      </c>
      <c r="F73" s="12">
        <v>5000000</v>
      </c>
      <c r="G73" s="12">
        <v>3.5</v>
      </c>
      <c r="H73" s="12" t="s">
        <v>532</v>
      </c>
      <c r="I73" s="12">
        <v>0</v>
      </c>
      <c r="J73" s="12">
        <v>1958235</v>
      </c>
      <c r="K73" s="12">
        <v>1710447</v>
      </c>
      <c r="L73" s="12">
        <v>1157012</v>
      </c>
      <c r="M73" s="12">
        <v>3</v>
      </c>
      <c r="N73" s="12">
        <v>9</v>
      </c>
      <c r="O73" s="12">
        <v>7</v>
      </c>
      <c r="P73" s="12">
        <v>91</v>
      </c>
      <c r="Q73" s="12">
        <v>10</v>
      </c>
      <c r="R73" s="11">
        <v>-5.57</v>
      </c>
      <c r="S73" s="11">
        <v>15.84</v>
      </c>
      <c r="T73" s="11">
        <v>0</v>
      </c>
      <c r="U73" s="19">
        <v>98.971262633584104</v>
      </c>
      <c r="V73" s="19">
        <v>677087.38842199999</v>
      </c>
      <c r="W73" s="19">
        <v>205585.152133</v>
      </c>
      <c r="X73" s="19">
        <v>471502.23628900002</v>
      </c>
      <c r="Y73" s="19">
        <v>484629.045881</v>
      </c>
      <c r="Z73" s="19">
        <v>102315.004952</v>
      </c>
      <c r="AA73" s="19">
        <f>Y73-Z73</f>
        <v>382314.04092900001</v>
      </c>
    </row>
    <row r="74" spans="1:27" x14ac:dyDescent="0.45">
      <c r="A74" s="11" t="s">
        <v>565</v>
      </c>
      <c r="B74" s="11">
        <v>11914</v>
      </c>
      <c r="C74" s="11" t="s">
        <v>564</v>
      </c>
      <c r="D74" s="11" t="s">
        <v>134</v>
      </c>
      <c r="E74" s="44">
        <v>0</v>
      </c>
      <c r="F74" s="12">
        <v>500000</v>
      </c>
      <c r="G74" s="12">
        <v>2.5</v>
      </c>
      <c r="H74" s="12" t="s">
        <v>532</v>
      </c>
      <c r="I74" s="12">
        <v>0</v>
      </c>
      <c r="J74" s="12">
        <v>450487</v>
      </c>
      <c r="K74" s="12">
        <v>282657</v>
      </c>
      <c r="L74" s="12">
        <v>1593759</v>
      </c>
      <c r="M74" s="12">
        <v>2</v>
      </c>
      <c r="N74" s="12">
        <v>100</v>
      </c>
      <c r="O74" s="12">
        <v>0</v>
      </c>
      <c r="P74" s="12">
        <v>0</v>
      </c>
      <c r="Q74" s="12">
        <v>2</v>
      </c>
      <c r="R74" s="11">
        <v>51.54</v>
      </c>
      <c r="S74" s="11">
        <v>0</v>
      </c>
      <c r="T74" s="11">
        <v>0</v>
      </c>
      <c r="U74" s="19">
        <v>81.744603832524675</v>
      </c>
      <c r="V74" s="19">
        <v>259344.88690400001</v>
      </c>
      <c r="W74" s="19">
        <v>41560.626268</v>
      </c>
      <c r="X74" s="19">
        <v>217784.26063600002</v>
      </c>
      <c r="Y74" s="19">
        <v>17912.274668999999</v>
      </c>
      <c r="Z74" s="19">
        <v>38071.949999999997</v>
      </c>
      <c r="AA74" s="19">
        <f>Y74-Z74</f>
        <v>-20159.675330999999</v>
      </c>
    </row>
    <row r="75" spans="1:27" x14ac:dyDescent="0.45">
      <c r="A75" s="11" t="s">
        <v>573</v>
      </c>
      <c r="B75" s="11">
        <v>11925</v>
      </c>
      <c r="C75" s="11" t="s">
        <v>574</v>
      </c>
      <c r="D75" s="11" t="s">
        <v>134</v>
      </c>
      <c r="E75" s="44">
        <v>0</v>
      </c>
      <c r="F75" s="12">
        <v>500000</v>
      </c>
      <c r="G75" s="12">
        <v>2</v>
      </c>
      <c r="H75" s="12" t="s">
        <v>532</v>
      </c>
      <c r="I75" s="12">
        <v>0</v>
      </c>
      <c r="J75" s="12">
        <v>68707</v>
      </c>
      <c r="K75" s="12">
        <v>64134</v>
      </c>
      <c r="L75" s="12">
        <v>1071306</v>
      </c>
      <c r="M75" s="12">
        <v>3</v>
      </c>
      <c r="N75" s="12">
        <v>60</v>
      </c>
      <c r="O75" s="12">
        <v>2</v>
      </c>
      <c r="P75" s="12">
        <v>40</v>
      </c>
      <c r="Q75" s="12">
        <v>5</v>
      </c>
      <c r="R75" s="11">
        <v>3.91</v>
      </c>
      <c r="S75" s="11">
        <v>0</v>
      </c>
      <c r="T75" s="11">
        <v>0</v>
      </c>
      <c r="U75" s="19">
        <v>66.429564726442706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</row>
    <row r="76" spans="1:27" x14ac:dyDescent="0.45">
      <c r="A76" s="46" t="s">
        <v>575</v>
      </c>
      <c r="B76" s="46">
        <v>11931</v>
      </c>
      <c r="C76" s="46" t="s">
        <v>576</v>
      </c>
      <c r="D76" s="46" t="s">
        <v>134</v>
      </c>
      <c r="E76" s="47">
        <v>0</v>
      </c>
      <c r="F76" s="45">
        <v>70000000</v>
      </c>
      <c r="G76" s="48">
        <v>2</v>
      </c>
      <c r="H76" s="45" t="s">
        <v>532</v>
      </c>
      <c r="I76" s="45">
        <v>0</v>
      </c>
      <c r="J76" s="45">
        <v>0</v>
      </c>
      <c r="K76" s="45">
        <v>0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46">
        <v>0</v>
      </c>
      <c r="S76" s="46">
        <v>0</v>
      </c>
      <c r="T76" s="46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</row>
    <row r="77" spans="1:27" x14ac:dyDescent="0.45">
      <c r="A77" s="11" t="s">
        <v>581</v>
      </c>
      <c r="B77" s="11">
        <v>11933</v>
      </c>
      <c r="C77" s="11" t="s">
        <v>582</v>
      </c>
      <c r="D77" s="11" t="s">
        <v>134</v>
      </c>
      <c r="E77" s="44">
        <v>0</v>
      </c>
      <c r="F77" s="12">
        <v>500000</v>
      </c>
      <c r="G77" s="13">
        <v>2</v>
      </c>
      <c r="H77" s="12" t="s">
        <v>532</v>
      </c>
      <c r="I77" s="12">
        <v>0</v>
      </c>
      <c r="J77" s="12">
        <v>46308</v>
      </c>
      <c r="K77" s="12">
        <v>46981</v>
      </c>
      <c r="L77" s="12">
        <v>985673</v>
      </c>
      <c r="M77" s="12">
        <v>3</v>
      </c>
      <c r="N77" s="12">
        <v>99</v>
      </c>
      <c r="O77" s="12">
        <v>2</v>
      </c>
      <c r="P77" s="12">
        <v>1</v>
      </c>
      <c r="Q77" s="12">
        <v>5</v>
      </c>
      <c r="R77" s="11">
        <v>-2.39</v>
      </c>
      <c r="S77" s="11">
        <v>0</v>
      </c>
      <c r="T77" s="11">
        <v>0</v>
      </c>
      <c r="U77" s="19">
        <v>24.031334778304316</v>
      </c>
      <c r="V77" s="19">
        <v>11781.446441</v>
      </c>
      <c r="W77" s="19">
        <v>0</v>
      </c>
      <c r="X77" s="19">
        <v>11781.446441</v>
      </c>
      <c r="Y77" s="19">
        <v>11781.446441</v>
      </c>
      <c r="Z77" s="19">
        <v>0</v>
      </c>
      <c r="AA77" s="19">
        <f>Y77-Z77</f>
        <v>11781.446441</v>
      </c>
    </row>
    <row r="78" spans="1:27" x14ac:dyDescent="0.45">
      <c r="A78" s="46" t="s">
        <v>591</v>
      </c>
      <c r="B78" s="46">
        <v>11919</v>
      </c>
      <c r="C78" s="46" t="s">
        <v>589</v>
      </c>
      <c r="D78" s="46" t="s">
        <v>134</v>
      </c>
      <c r="E78" s="47">
        <v>0</v>
      </c>
      <c r="F78" s="45">
        <v>500000</v>
      </c>
      <c r="G78" s="48">
        <v>1</v>
      </c>
      <c r="H78" s="45" t="s">
        <v>532</v>
      </c>
      <c r="I78" s="45">
        <v>0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46">
        <v>0</v>
      </c>
      <c r="S78" s="46">
        <v>0</v>
      </c>
      <c r="T78" s="46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</row>
    <row r="79" spans="1:27" x14ac:dyDescent="0.45">
      <c r="A79" s="46" t="s">
        <v>592</v>
      </c>
      <c r="B79" s="46">
        <v>11941</v>
      </c>
      <c r="C79" s="46" t="s">
        <v>593</v>
      </c>
      <c r="D79" s="46" t="s">
        <v>134</v>
      </c>
      <c r="E79" s="47">
        <v>0</v>
      </c>
      <c r="F79" s="45">
        <v>1200000</v>
      </c>
      <c r="G79" s="48">
        <v>1</v>
      </c>
      <c r="H79" s="45" t="s">
        <v>532</v>
      </c>
      <c r="I79" s="45">
        <v>0</v>
      </c>
      <c r="J79" s="45">
        <v>83961.506196000002</v>
      </c>
      <c r="K79" s="45">
        <v>84000</v>
      </c>
      <c r="L79" s="45">
        <v>999542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46">
        <v>0</v>
      </c>
      <c r="S79" s="46">
        <v>0</v>
      </c>
      <c r="T79" s="46">
        <v>0</v>
      </c>
      <c r="U79" s="19">
        <v>100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</row>
    <row r="80" spans="1:27" x14ac:dyDescent="0.45">
      <c r="A80" s="11" t="s">
        <v>595</v>
      </c>
      <c r="B80" s="11">
        <v>11947</v>
      </c>
      <c r="C80" s="11" t="s">
        <v>596</v>
      </c>
      <c r="D80" s="11" t="s">
        <v>134</v>
      </c>
      <c r="E80" s="44">
        <v>0</v>
      </c>
      <c r="F80" s="12">
        <v>500000</v>
      </c>
      <c r="G80" s="13">
        <v>1</v>
      </c>
      <c r="H80" s="12" t="s">
        <v>532</v>
      </c>
      <c r="I80" s="12">
        <v>0</v>
      </c>
      <c r="J80" s="12">
        <v>34971</v>
      </c>
      <c r="K80" s="12">
        <v>35000</v>
      </c>
      <c r="L80" s="12">
        <v>999170</v>
      </c>
      <c r="M80" s="12">
        <v>1</v>
      </c>
      <c r="N80" s="12">
        <v>98</v>
      </c>
      <c r="O80" s="12">
        <v>2</v>
      </c>
      <c r="P80" s="12">
        <v>2</v>
      </c>
      <c r="Q80" s="12">
        <v>3</v>
      </c>
      <c r="R80" s="11">
        <v>0</v>
      </c>
      <c r="S80" s="11">
        <v>0</v>
      </c>
      <c r="T80" s="11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</row>
    <row r="81" spans="1:27" x14ac:dyDescent="0.45">
      <c r="A81" s="11" t="s">
        <v>597</v>
      </c>
      <c r="B81" s="11">
        <v>11954</v>
      </c>
      <c r="C81" s="11" t="s">
        <v>598</v>
      </c>
      <c r="D81" s="11" t="s">
        <v>134</v>
      </c>
      <c r="E81" s="44">
        <v>0</v>
      </c>
      <c r="F81" s="12">
        <v>500000</v>
      </c>
      <c r="G81" s="13">
        <v>1</v>
      </c>
      <c r="H81" s="12" t="s">
        <v>532</v>
      </c>
      <c r="I81" s="12">
        <v>0</v>
      </c>
      <c r="J81" s="12">
        <v>34985</v>
      </c>
      <c r="K81" s="12">
        <v>35000</v>
      </c>
      <c r="L81" s="12">
        <v>999567</v>
      </c>
      <c r="M81" s="12">
        <v>1</v>
      </c>
      <c r="N81" s="12">
        <v>99</v>
      </c>
      <c r="O81" s="12">
        <v>1</v>
      </c>
      <c r="P81" s="12">
        <v>1</v>
      </c>
      <c r="Q81" s="12">
        <v>2</v>
      </c>
      <c r="R81" s="11">
        <v>0</v>
      </c>
      <c r="S81" s="11">
        <v>0</v>
      </c>
      <c r="T81" s="11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</row>
  </sheetData>
  <autoFilter ref="A3:AA81"/>
  <mergeCells count="3">
    <mergeCell ref="V1:AA1"/>
    <mergeCell ref="V2:X2"/>
    <mergeCell ref="Y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Kargozar</dc:creator>
  <cp:lastModifiedBy>Abolfazl Kargozar</cp:lastModifiedBy>
  <dcterms:created xsi:type="dcterms:W3CDTF">2022-02-02T11:40:39Z</dcterms:created>
  <dcterms:modified xsi:type="dcterms:W3CDTF">2022-07-02T06:15:46Z</dcterms:modified>
</cp:coreProperties>
</file>