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دسکتاپ\اکسل تهیه شده\مدیر\عملکرد\داده برای بهمن تا خرداد\گزارش\بعد حذف بازار گردان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Sheet1!$A$2:$V$221</definedName>
    <definedName name="_xlnm._FilterDatabase" localSheetId="1" hidden="1">Sheet2!$A$2:$I$221</definedName>
    <definedName name="_xlnm._FilterDatabase" localSheetId="2" hidden="1">Sheet3!$A$3:$Q$222</definedName>
    <definedName name="_xlnm._FilterDatabase" localSheetId="3" hidden="1">Sheet4!$A$2:$U$221</definedName>
    <definedName name="_xlnm._FilterDatabase" localSheetId="4" hidden="1">Sheet5!$A$3:$AA$83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4" i="4"/>
  <c r="J144" i="4"/>
  <c r="K144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4" i="4"/>
  <c r="E144" i="4"/>
  <c r="F144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21" i="4"/>
  <c r="E221" i="4"/>
  <c r="F221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4" i="4"/>
  <c r="H144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21" i="4"/>
  <c r="H221" i="4"/>
  <c r="Q109" i="3"/>
  <c r="Q110" i="3"/>
  <c r="Q111" i="3"/>
  <c r="Q112" i="3"/>
  <c r="Q113" i="3"/>
  <c r="Q200" i="3"/>
  <c r="Q114" i="3"/>
  <c r="Q5" i="3"/>
  <c r="Q115" i="3"/>
  <c r="Q6" i="3"/>
  <c r="Q116" i="3"/>
  <c r="Q117" i="3"/>
  <c r="Q7" i="3"/>
  <c r="Q201" i="3"/>
  <c r="Q118" i="3"/>
  <c r="Q119" i="3"/>
  <c r="Q8" i="3"/>
  <c r="Q202" i="3"/>
  <c r="Q120" i="3"/>
  <c r="Q9" i="3"/>
  <c r="Q121" i="3"/>
  <c r="Q10" i="3"/>
  <c r="Q122" i="3"/>
  <c r="Q11" i="3"/>
  <c r="Q123" i="3"/>
  <c r="Q124" i="3"/>
  <c r="Q125" i="3"/>
  <c r="Q126" i="3"/>
  <c r="Q127" i="3"/>
  <c r="Q128" i="3"/>
  <c r="Q12" i="3"/>
  <c r="Q13" i="3"/>
  <c r="Q129" i="3"/>
  <c r="Q130" i="3"/>
  <c r="Q131" i="3"/>
  <c r="Q132" i="3"/>
  <c r="Q133" i="3"/>
  <c r="Q134" i="3"/>
  <c r="Q14" i="3"/>
  <c r="Q203" i="3"/>
  <c r="Q204" i="3"/>
  <c r="Q15" i="3"/>
  <c r="Q135" i="3"/>
  <c r="Q16" i="3"/>
  <c r="Q17" i="3"/>
  <c r="Q18" i="3"/>
  <c r="Q19" i="3"/>
  <c r="Q20" i="3"/>
  <c r="Q205" i="3"/>
  <c r="Q21" i="3"/>
  <c r="Q22" i="3"/>
  <c r="Q23" i="3"/>
  <c r="Q136" i="3"/>
  <c r="Q24" i="3"/>
  <c r="Q137" i="3"/>
  <c r="Q25" i="3"/>
  <c r="Q138" i="3"/>
  <c r="Q26" i="3"/>
  <c r="Q139" i="3"/>
  <c r="Q206" i="3"/>
  <c r="Q140" i="3"/>
  <c r="Q141" i="3"/>
  <c r="Q27" i="3"/>
  <c r="Q28" i="3"/>
  <c r="Q29" i="3"/>
  <c r="Q142" i="3"/>
  <c r="Q207" i="3"/>
  <c r="Q30" i="3"/>
  <c r="Q143" i="3"/>
  <c r="Q31" i="3"/>
  <c r="Q32" i="3"/>
  <c r="Q144" i="3"/>
  <c r="Q208" i="3"/>
  <c r="Q33" i="3"/>
  <c r="Q145" i="3"/>
  <c r="Q209" i="3"/>
  <c r="Q34" i="3"/>
  <c r="Q146" i="3"/>
  <c r="Q147" i="3"/>
  <c r="Q148" i="3"/>
  <c r="Q210" i="3"/>
  <c r="Q35" i="3"/>
  <c r="Q211" i="3"/>
  <c r="Q149" i="3"/>
  <c r="Q150" i="3"/>
  <c r="Q36" i="3"/>
  <c r="Q151" i="3"/>
  <c r="Q37" i="3"/>
  <c r="Q152" i="3"/>
  <c r="Q153" i="3"/>
  <c r="Q38" i="3"/>
  <c r="Q212" i="3"/>
  <c r="Q213" i="3"/>
  <c r="Q154" i="3"/>
  <c r="Q39" i="3"/>
  <c r="Q155" i="3"/>
  <c r="Q156" i="3"/>
  <c r="Q40" i="3"/>
  <c r="Q41" i="3"/>
  <c r="Q42" i="3"/>
  <c r="Q43" i="3"/>
  <c r="Q157" i="3"/>
  <c r="Q44" i="3"/>
  <c r="Q45" i="3"/>
  <c r="Q46" i="3"/>
  <c r="Q214" i="3"/>
  <c r="Q47" i="3"/>
  <c r="Q48" i="3"/>
  <c r="Q49" i="3"/>
  <c r="Q50" i="3"/>
  <c r="Q51" i="3"/>
  <c r="Q52" i="3"/>
  <c r="Q53" i="3"/>
  <c r="Q54" i="3"/>
  <c r="Q158" i="3"/>
  <c r="Q159" i="3"/>
  <c r="Q160" i="3"/>
  <c r="Q161" i="3"/>
  <c r="Q55" i="3"/>
  <c r="Q56" i="3"/>
  <c r="Q57" i="3"/>
  <c r="Q58" i="3"/>
  <c r="Q59" i="3"/>
  <c r="Q60" i="3"/>
  <c r="Q61" i="3"/>
  <c r="Q62" i="3"/>
  <c r="Q63" i="3"/>
  <c r="Q162" i="3"/>
  <c r="Q215" i="3"/>
  <c r="Q64" i="3"/>
  <c r="Q65" i="3"/>
  <c r="Q66" i="3"/>
  <c r="Q216" i="3"/>
  <c r="Q163" i="3"/>
  <c r="Q67" i="3"/>
  <c r="Q68" i="3"/>
  <c r="Q69" i="3"/>
  <c r="Q217" i="3"/>
  <c r="Q71" i="3"/>
  <c r="Q72" i="3"/>
  <c r="Q218" i="3"/>
  <c r="Q165" i="3"/>
  <c r="Q166" i="3"/>
  <c r="Q167" i="3"/>
  <c r="Q168" i="3"/>
  <c r="Q219" i="3"/>
  <c r="Q169" i="3"/>
  <c r="Q170" i="3"/>
  <c r="Q171" i="3"/>
  <c r="Q104" i="3"/>
  <c r="Q73" i="3"/>
  <c r="Q74" i="3"/>
  <c r="Q172" i="3"/>
  <c r="Q75" i="3"/>
  <c r="Q173" i="3"/>
  <c r="Q76" i="3"/>
  <c r="Q174" i="3"/>
  <c r="Q77" i="3"/>
  <c r="Q175" i="3"/>
  <c r="Q78" i="3"/>
  <c r="Q79" i="3"/>
  <c r="Q105" i="3"/>
  <c r="Q80" i="3"/>
  <c r="Q81" i="3"/>
  <c r="Q82" i="3"/>
  <c r="Q176" i="3"/>
  <c r="Q83" i="3"/>
  <c r="Q84" i="3"/>
  <c r="Q85" i="3"/>
  <c r="Q177" i="3"/>
  <c r="Q86" i="3"/>
  <c r="Q87" i="3"/>
  <c r="Q88" i="3"/>
  <c r="Q89" i="3"/>
  <c r="Q178" i="3"/>
  <c r="Q179" i="3"/>
  <c r="Q90" i="3"/>
  <c r="Q180" i="3"/>
  <c r="Q181" i="3"/>
  <c r="Q91" i="3"/>
  <c r="Q182" i="3"/>
  <c r="Q92" i="3"/>
  <c r="Q93" i="3"/>
  <c r="Q183" i="3"/>
  <c r="Q184" i="3"/>
  <c r="Q185" i="3"/>
  <c r="Q94" i="3"/>
  <c r="Q186" i="3"/>
  <c r="Q106" i="3"/>
  <c r="Q95" i="3"/>
  <c r="Q107" i="3"/>
  <c r="Q96" i="3"/>
  <c r="Q97" i="3"/>
  <c r="Q187" i="3"/>
  <c r="Q220" i="3"/>
  <c r="Q108" i="3"/>
  <c r="Q188" i="3"/>
  <c r="Q189" i="3"/>
  <c r="Q190" i="3"/>
  <c r="Q191" i="3"/>
  <c r="Q192" i="3"/>
  <c r="Q193" i="3"/>
  <c r="Q98" i="3"/>
  <c r="Q194" i="3"/>
  <c r="Q99" i="3"/>
  <c r="Q221" i="3"/>
  <c r="Q195" i="3"/>
  <c r="Q196" i="3"/>
  <c r="Q100" i="3"/>
  <c r="Q197" i="3"/>
  <c r="Q101" i="3"/>
  <c r="Q4" i="3"/>
  <c r="N109" i="3"/>
  <c r="N110" i="3"/>
  <c r="N111" i="3"/>
  <c r="N112" i="3"/>
  <c r="N113" i="3"/>
  <c r="N200" i="3"/>
  <c r="N114" i="3"/>
  <c r="N5" i="3"/>
  <c r="N115" i="3"/>
  <c r="N6" i="3"/>
  <c r="N116" i="3"/>
  <c r="N117" i="3"/>
  <c r="N7" i="3"/>
  <c r="N201" i="3"/>
  <c r="N118" i="3"/>
  <c r="N119" i="3"/>
  <c r="N8" i="3"/>
  <c r="N202" i="3"/>
  <c r="N120" i="3"/>
  <c r="N9" i="3"/>
  <c r="N121" i="3"/>
  <c r="N10" i="3"/>
  <c r="N122" i="3"/>
  <c r="N11" i="3"/>
  <c r="N123" i="3"/>
  <c r="N124" i="3"/>
  <c r="N125" i="3"/>
  <c r="N126" i="3"/>
  <c r="N127" i="3"/>
  <c r="N128" i="3"/>
  <c r="N12" i="3"/>
  <c r="N13" i="3"/>
  <c r="N129" i="3"/>
  <c r="N130" i="3"/>
  <c r="N131" i="3"/>
  <c r="N132" i="3"/>
  <c r="N133" i="3"/>
  <c r="N134" i="3"/>
  <c r="N14" i="3"/>
  <c r="N203" i="3"/>
  <c r="N204" i="3"/>
  <c r="N15" i="3"/>
  <c r="N135" i="3"/>
  <c r="N16" i="3"/>
  <c r="N17" i="3"/>
  <c r="N18" i="3"/>
  <c r="N19" i="3"/>
  <c r="N20" i="3"/>
  <c r="N205" i="3"/>
  <c r="N21" i="3"/>
  <c r="N22" i="3"/>
  <c r="N23" i="3"/>
  <c r="N136" i="3"/>
  <c r="N24" i="3"/>
  <c r="N137" i="3"/>
  <c r="N25" i="3"/>
  <c r="N138" i="3"/>
  <c r="N26" i="3"/>
  <c r="N139" i="3"/>
  <c r="N206" i="3"/>
  <c r="N140" i="3"/>
  <c r="N141" i="3"/>
  <c r="N27" i="3"/>
  <c r="N28" i="3"/>
  <c r="N29" i="3"/>
  <c r="N142" i="3"/>
  <c r="N207" i="3"/>
  <c r="N30" i="3"/>
  <c r="N143" i="3"/>
  <c r="N31" i="3"/>
  <c r="N32" i="3"/>
  <c r="N144" i="3"/>
  <c r="N208" i="3"/>
  <c r="N33" i="3"/>
  <c r="N145" i="3"/>
  <c r="N209" i="3"/>
  <c r="N34" i="3"/>
  <c r="N146" i="3"/>
  <c r="N147" i="3"/>
  <c r="N148" i="3"/>
  <c r="N210" i="3"/>
  <c r="N35" i="3"/>
  <c r="N211" i="3"/>
  <c r="N149" i="3"/>
  <c r="N150" i="3"/>
  <c r="N36" i="3"/>
  <c r="N151" i="3"/>
  <c r="N37" i="3"/>
  <c r="N152" i="3"/>
  <c r="N153" i="3"/>
  <c r="N38" i="3"/>
  <c r="N212" i="3"/>
  <c r="N213" i="3"/>
  <c r="N154" i="3"/>
  <c r="N39" i="3"/>
  <c r="N155" i="3"/>
  <c r="N156" i="3"/>
  <c r="N40" i="3"/>
  <c r="N41" i="3"/>
  <c r="N42" i="3"/>
  <c r="N43" i="3"/>
  <c r="N157" i="3"/>
  <c r="N44" i="3"/>
  <c r="N45" i="3"/>
  <c r="N46" i="3"/>
  <c r="N214" i="3"/>
  <c r="N47" i="3"/>
  <c r="N48" i="3"/>
  <c r="N49" i="3"/>
  <c r="N50" i="3"/>
  <c r="N51" i="3"/>
  <c r="N52" i="3"/>
  <c r="N53" i="3"/>
  <c r="N54" i="3"/>
  <c r="N158" i="3"/>
  <c r="N159" i="3"/>
  <c r="N160" i="3"/>
  <c r="N161" i="3"/>
  <c r="N55" i="3"/>
  <c r="N56" i="3"/>
  <c r="N57" i="3"/>
  <c r="N58" i="3"/>
  <c r="N59" i="3"/>
  <c r="N60" i="3"/>
  <c r="N61" i="3"/>
  <c r="N62" i="3"/>
  <c r="N63" i="3"/>
  <c r="N162" i="3"/>
  <c r="N215" i="3"/>
  <c r="N64" i="3"/>
  <c r="N65" i="3"/>
  <c r="N66" i="3"/>
  <c r="N216" i="3"/>
  <c r="N163" i="3"/>
  <c r="N67" i="3"/>
  <c r="N68" i="3"/>
  <c r="N69" i="3"/>
  <c r="N217" i="3"/>
  <c r="N71" i="3"/>
  <c r="N164" i="3"/>
  <c r="N72" i="3"/>
  <c r="N218" i="3"/>
  <c r="N165" i="3"/>
  <c r="N166" i="3"/>
  <c r="N167" i="3"/>
  <c r="N168" i="3"/>
  <c r="N219" i="3"/>
  <c r="N169" i="3"/>
  <c r="N170" i="3"/>
  <c r="N171" i="3"/>
  <c r="N104" i="3"/>
  <c r="N73" i="3"/>
  <c r="N74" i="3"/>
  <c r="N172" i="3"/>
  <c r="N75" i="3"/>
  <c r="N173" i="3"/>
  <c r="N76" i="3"/>
  <c r="N174" i="3"/>
  <c r="N77" i="3"/>
  <c r="N175" i="3"/>
  <c r="N78" i="3"/>
  <c r="N79" i="3"/>
  <c r="N105" i="3"/>
  <c r="N80" i="3"/>
  <c r="N81" i="3"/>
  <c r="N82" i="3"/>
  <c r="N176" i="3"/>
  <c r="N83" i="3"/>
  <c r="N84" i="3"/>
  <c r="N85" i="3"/>
  <c r="N177" i="3"/>
  <c r="N86" i="3"/>
  <c r="N87" i="3"/>
  <c r="N88" i="3"/>
  <c r="N89" i="3"/>
  <c r="N178" i="3"/>
  <c r="N179" i="3"/>
  <c r="N90" i="3"/>
  <c r="N180" i="3"/>
  <c r="N181" i="3"/>
  <c r="N91" i="3"/>
  <c r="N182" i="3"/>
  <c r="N92" i="3"/>
  <c r="N93" i="3"/>
  <c r="N183" i="3"/>
  <c r="N184" i="3"/>
  <c r="N185" i="3"/>
  <c r="N94" i="3"/>
  <c r="N186" i="3"/>
  <c r="N106" i="3"/>
  <c r="N95" i="3"/>
  <c r="N107" i="3"/>
  <c r="N96" i="3"/>
  <c r="N97" i="3"/>
  <c r="N187" i="3"/>
  <c r="N220" i="3"/>
  <c r="N108" i="3"/>
  <c r="N188" i="3"/>
  <c r="N189" i="3"/>
  <c r="N190" i="3"/>
  <c r="N191" i="3"/>
  <c r="N192" i="3"/>
  <c r="N193" i="3"/>
  <c r="N98" i="3"/>
  <c r="N194" i="3"/>
  <c r="N99" i="3"/>
  <c r="N221" i="3"/>
  <c r="N195" i="3"/>
  <c r="N196" i="3"/>
  <c r="N100" i="3"/>
  <c r="N197" i="3"/>
  <c r="N101" i="3"/>
  <c r="N222" i="3"/>
  <c r="N4" i="3"/>
  <c r="J109" i="3"/>
  <c r="K109" i="3"/>
  <c r="J110" i="3"/>
  <c r="K110" i="3"/>
  <c r="J111" i="3"/>
  <c r="K111" i="3"/>
  <c r="J112" i="3"/>
  <c r="K112" i="3"/>
  <c r="J113" i="3"/>
  <c r="K113" i="3"/>
  <c r="J200" i="3"/>
  <c r="K200" i="3"/>
  <c r="J114" i="3"/>
  <c r="K114" i="3"/>
  <c r="J5" i="3"/>
  <c r="K5" i="3"/>
  <c r="J115" i="3"/>
  <c r="K115" i="3"/>
  <c r="J6" i="3"/>
  <c r="K6" i="3"/>
  <c r="J116" i="3"/>
  <c r="K116" i="3"/>
  <c r="J117" i="3"/>
  <c r="K117" i="3"/>
  <c r="J7" i="3"/>
  <c r="K7" i="3"/>
  <c r="J201" i="3"/>
  <c r="K201" i="3"/>
  <c r="J118" i="3"/>
  <c r="K118" i="3"/>
  <c r="J119" i="3"/>
  <c r="K119" i="3"/>
  <c r="J8" i="3"/>
  <c r="K8" i="3"/>
  <c r="J202" i="3"/>
  <c r="K202" i="3"/>
  <c r="J120" i="3"/>
  <c r="K120" i="3"/>
  <c r="J9" i="3"/>
  <c r="K9" i="3"/>
  <c r="J121" i="3"/>
  <c r="K121" i="3"/>
  <c r="J10" i="3"/>
  <c r="K10" i="3"/>
  <c r="J122" i="3"/>
  <c r="K122" i="3"/>
  <c r="J11" i="3"/>
  <c r="K11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" i="3"/>
  <c r="K12" i="3"/>
  <c r="J13" i="3"/>
  <c r="K13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4" i="3"/>
  <c r="K14" i="3"/>
  <c r="J203" i="3"/>
  <c r="K203" i="3"/>
  <c r="J204" i="3"/>
  <c r="K204" i="3"/>
  <c r="J15" i="3"/>
  <c r="K15" i="3"/>
  <c r="J135" i="3"/>
  <c r="K135" i="3"/>
  <c r="J16" i="3"/>
  <c r="K16" i="3"/>
  <c r="J17" i="3"/>
  <c r="K17" i="3"/>
  <c r="J18" i="3"/>
  <c r="K18" i="3"/>
  <c r="J19" i="3"/>
  <c r="K19" i="3"/>
  <c r="J20" i="3"/>
  <c r="K20" i="3"/>
  <c r="J205" i="3"/>
  <c r="K205" i="3"/>
  <c r="J21" i="3"/>
  <c r="K21" i="3"/>
  <c r="J22" i="3"/>
  <c r="K22" i="3"/>
  <c r="J23" i="3"/>
  <c r="K23" i="3"/>
  <c r="J136" i="3"/>
  <c r="K136" i="3"/>
  <c r="J24" i="3"/>
  <c r="K24" i="3"/>
  <c r="J137" i="3"/>
  <c r="K137" i="3"/>
  <c r="J25" i="3"/>
  <c r="K25" i="3"/>
  <c r="J138" i="3"/>
  <c r="K138" i="3"/>
  <c r="J26" i="3"/>
  <c r="K26" i="3"/>
  <c r="J139" i="3"/>
  <c r="K139" i="3"/>
  <c r="J206" i="3"/>
  <c r="K206" i="3"/>
  <c r="J140" i="3"/>
  <c r="K140" i="3"/>
  <c r="J141" i="3"/>
  <c r="K141" i="3"/>
  <c r="J27" i="3"/>
  <c r="K27" i="3"/>
  <c r="J28" i="3"/>
  <c r="K28" i="3"/>
  <c r="J29" i="3"/>
  <c r="K29" i="3"/>
  <c r="J142" i="3"/>
  <c r="K142" i="3"/>
  <c r="J207" i="3"/>
  <c r="K207" i="3"/>
  <c r="J30" i="3"/>
  <c r="K30" i="3"/>
  <c r="J143" i="3"/>
  <c r="K143" i="3"/>
  <c r="J31" i="3"/>
  <c r="K31" i="3"/>
  <c r="J32" i="3"/>
  <c r="K32" i="3"/>
  <c r="J144" i="3"/>
  <c r="K144" i="3"/>
  <c r="J208" i="3"/>
  <c r="K208" i="3"/>
  <c r="J33" i="3"/>
  <c r="K33" i="3"/>
  <c r="J145" i="3"/>
  <c r="K145" i="3"/>
  <c r="J209" i="3"/>
  <c r="K209" i="3"/>
  <c r="J34" i="3"/>
  <c r="K34" i="3"/>
  <c r="J146" i="3"/>
  <c r="K146" i="3"/>
  <c r="J147" i="3"/>
  <c r="K147" i="3"/>
  <c r="J148" i="3"/>
  <c r="K148" i="3"/>
  <c r="J210" i="3"/>
  <c r="K210" i="3"/>
  <c r="J35" i="3"/>
  <c r="K35" i="3"/>
  <c r="J211" i="3"/>
  <c r="K211" i="3"/>
  <c r="J149" i="3"/>
  <c r="K149" i="3"/>
  <c r="J150" i="3"/>
  <c r="K150" i="3"/>
  <c r="J36" i="3"/>
  <c r="K36" i="3"/>
  <c r="J151" i="3"/>
  <c r="K151" i="3"/>
  <c r="J37" i="3"/>
  <c r="K37" i="3"/>
  <c r="J152" i="3"/>
  <c r="K152" i="3"/>
  <c r="J153" i="3"/>
  <c r="K153" i="3"/>
  <c r="J38" i="3"/>
  <c r="K38" i="3"/>
  <c r="J212" i="3"/>
  <c r="K212" i="3"/>
  <c r="J213" i="3"/>
  <c r="K213" i="3"/>
  <c r="J154" i="3"/>
  <c r="K154" i="3"/>
  <c r="J39" i="3"/>
  <c r="K39" i="3"/>
  <c r="J155" i="3"/>
  <c r="K155" i="3"/>
  <c r="J156" i="3"/>
  <c r="K156" i="3"/>
  <c r="J40" i="3"/>
  <c r="K40" i="3"/>
  <c r="J41" i="3"/>
  <c r="K41" i="3"/>
  <c r="J42" i="3"/>
  <c r="K42" i="3"/>
  <c r="J43" i="3"/>
  <c r="K43" i="3"/>
  <c r="J157" i="3"/>
  <c r="K157" i="3"/>
  <c r="J44" i="3"/>
  <c r="K44" i="3"/>
  <c r="J45" i="3"/>
  <c r="K45" i="3"/>
  <c r="J46" i="3"/>
  <c r="K46" i="3"/>
  <c r="J214" i="3"/>
  <c r="K214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158" i="3"/>
  <c r="K158" i="3"/>
  <c r="J159" i="3"/>
  <c r="K159" i="3"/>
  <c r="J160" i="3"/>
  <c r="K160" i="3"/>
  <c r="J161" i="3"/>
  <c r="K161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162" i="3"/>
  <c r="K162" i="3"/>
  <c r="J215" i="3"/>
  <c r="K215" i="3"/>
  <c r="J64" i="3"/>
  <c r="K64" i="3"/>
  <c r="J65" i="3"/>
  <c r="K65" i="3"/>
  <c r="J66" i="3"/>
  <c r="K66" i="3"/>
  <c r="J216" i="3"/>
  <c r="K216" i="3"/>
  <c r="J163" i="3"/>
  <c r="K163" i="3"/>
  <c r="J67" i="3"/>
  <c r="K67" i="3"/>
  <c r="J68" i="3"/>
  <c r="K68" i="3"/>
  <c r="J217" i="3"/>
  <c r="K217" i="3"/>
  <c r="J71" i="3"/>
  <c r="K71" i="3"/>
  <c r="J72" i="3"/>
  <c r="K72" i="3"/>
  <c r="J218" i="3"/>
  <c r="K218" i="3"/>
  <c r="J165" i="3"/>
  <c r="K165" i="3"/>
  <c r="J166" i="3"/>
  <c r="K166" i="3"/>
  <c r="J167" i="3"/>
  <c r="K167" i="3"/>
  <c r="J168" i="3"/>
  <c r="K168" i="3"/>
  <c r="J219" i="3"/>
  <c r="K219" i="3"/>
  <c r="J169" i="3"/>
  <c r="K169" i="3"/>
  <c r="J170" i="3"/>
  <c r="K170" i="3"/>
  <c r="J171" i="3"/>
  <c r="K171" i="3"/>
  <c r="J104" i="3"/>
  <c r="K104" i="3"/>
  <c r="J73" i="3"/>
  <c r="K73" i="3"/>
  <c r="J74" i="3"/>
  <c r="K74" i="3"/>
  <c r="J172" i="3"/>
  <c r="K172" i="3"/>
  <c r="J75" i="3"/>
  <c r="K75" i="3"/>
  <c r="J173" i="3"/>
  <c r="K173" i="3"/>
  <c r="J76" i="3"/>
  <c r="K76" i="3"/>
  <c r="J174" i="3"/>
  <c r="K174" i="3"/>
  <c r="J77" i="3"/>
  <c r="K77" i="3"/>
  <c r="J175" i="3"/>
  <c r="K175" i="3"/>
  <c r="J78" i="3"/>
  <c r="K78" i="3"/>
  <c r="J79" i="3"/>
  <c r="K79" i="3"/>
  <c r="J105" i="3"/>
  <c r="K105" i="3"/>
  <c r="J80" i="3"/>
  <c r="K80" i="3"/>
  <c r="J81" i="3"/>
  <c r="K81" i="3"/>
  <c r="J82" i="3"/>
  <c r="K82" i="3"/>
  <c r="J176" i="3"/>
  <c r="K176" i="3"/>
  <c r="J83" i="3"/>
  <c r="K83" i="3"/>
  <c r="J84" i="3"/>
  <c r="K84" i="3"/>
  <c r="J85" i="3"/>
  <c r="K85" i="3"/>
  <c r="J177" i="3"/>
  <c r="K177" i="3"/>
  <c r="J86" i="3"/>
  <c r="K86" i="3"/>
  <c r="J87" i="3"/>
  <c r="K87" i="3"/>
  <c r="J88" i="3"/>
  <c r="K88" i="3"/>
  <c r="J89" i="3"/>
  <c r="K89" i="3"/>
  <c r="J178" i="3"/>
  <c r="K178" i="3"/>
  <c r="J179" i="3"/>
  <c r="K179" i="3"/>
  <c r="J90" i="3"/>
  <c r="K90" i="3"/>
  <c r="J180" i="3"/>
  <c r="K180" i="3"/>
  <c r="J181" i="3"/>
  <c r="K181" i="3"/>
  <c r="J91" i="3"/>
  <c r="K91" i="3"/>
  <c r="J182" i="3"/>
  <c r="K182" i="3"/>
  <c r="J92" i="3"/>
  <c r="K92" i="3"/>
  <c r="J93" i="3"/>
  <c r="K93" i="3"/>
  <c r="J183" i="3"/>
  <c r="K183" i="3"/>
  <c r="J184" i="3"/>
  <c r="K184" i="3"/>
  <c r="J185" i="3"/>
  <c r="K185" i="3"/>
  <c r="J94" i="3"/>
  <c r="K94" i="3"/>
  <c r="J186" i="3"/>
  <c r="K186" i="3"/>
  <c r="J106" i="3"/>
  <c r="K106" i="3"/>
  <c r="J95" i="3"/>
  <c r="K95" i="3"/>
  <c r="J107" i="3"/>
  <c r="K107" i="3"/>
  <c r="J96" i="3"/>
  <c r="K96" i="3"/>
  <c r="J97" i="3"/>
  <c r="K97" i="3"/>
  <c r="J187" i="3"/>
  <c r="K187" i="3"/>
  <c r="J220" i="3"/>
  <c r="K220" i="3"/>
  <c r="J108" i="3"/>
  <c r="K108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98" i="3"/>
  <c r="K98" i="3"/>
  <c r="J194" i="3"/>
  <c r="K194" i="3"/>
  <c r="J99" i="3"/>
  <c r="K99" i="3"/>
  <c r="J221" i="3"/>
  <c r="K221" i="3"/>
  <c r="J195" i="3"/>
  <c r="K195" i="3"/>
  <c r="J196" i="3"/>
  <c r="K196" i="3"/>
  <c r="J197" i="3"/>
  <c r="K197" i="3"/>
  <c r="K4" i="3"/>
  <c r="J4" i="3"/>
  <c r="G109" i="3"/>
  <c r="G110" i="3"/>
  <c r="G111" i="3"/>
  <c r="G112" i="3"/>
  <c r="G113" i="3"/>
  <c r="G200" i="3"/>
  <c r="G114" i="3"/>
  <c r="G5" i="3"/>
  <c r="G115" i="3"/>
  <c r="G6" i="3"/>
  <c r="G116" i="3"/>
  <c r="G117" i="3"/>
  <c r="G7" i="3"/>
  <c r="G201" i="3"/>
  <c r="G118" i="3"/>
  <c r="G119" i="3"/>
  <c r="G8" i="3"/>
  <c r="G202" i="3"/>
  <c r="G120" i="3"/>
  <c r="G9" i="3"/>
  <c r="G121" i="3"/>
  <c r="G10" i="3"/>
  <c r="G122" i="3"/>
  <c r="G11" i="3"/>
  <c r="G123" i="3"/>
  <c r="G124" i="3"/>
  <c r="G125" i="3"/>
  <c r="G126" i="3"/>
  <c r="G127" i="3"/>
  <c r="G128" i="3"/>
  <c r="G12" i="3"/>
  <c r="G13" i="3"/>
  <c r="G129" i="3"/>
  <c r="G130" i="3"/>
  <c r="G131" i="3"/>
  <c r="G132" i="3"/>
  <c r="G133" i="3"/>
  <c r="G134" i="3"/>
  <c r="G14" i="3"/>
  <c r="G203" i="3"/>
  <c r="G204" i="3"/>
  <c r="G15" i="3"/>
  <c r="G135" i="3"/>
  <c r="G16" i="3"/>
  <c r="G17" i="3"/>
  <c r="G18" i="3"/>
  <c r="G19" i="3"/>
  <c r="G20" i="3"/>
  <c r="G205" i="3"/>
  <c r="G21" i="3"/>
  <c r="G22" i="3"/>
  <c r="G23" i="3"/>
  <c r="G136" i="3"/>
  <c r="G24" i="3"/>
  <c r="G137" i="3"/>
  <c r="G25" i="3"/>
  <c r="G138" i="3"/>
  <c r="G26" i="3"/>
  <c r="G139" i="3"/>
  <c r="G206" i="3"/>
  <c r="G140" i="3"/>
  <c r="G141" i="3"/>
  <c r="G27" i="3"/>
  <c r="G28" i="3"/>
  <c r="G29" i="3"/>
  <c r="G142" i="3"/>
  <c r="G207" i="3"/>
  <c r="G30" i="3"/>
  <c r="G143" i="3"/>
  <c r="G31" i="3"/>
  <c r="G32" i="3"/>
  <c r="G144" i="3"/>
  <c r="G208" i="3"/>
  <c r="G33" i="3"/>
  <c r="G145" i="3"/>
  <c r="G209" i="3"/>
  <c r="G34" i="3"/>
  <c r="G146" i="3"/>
  <c r="G147" i="3"/>
  <c r="G148" i="3"/>
  <c r="G210" i="3"/>
  <c r="G35" i="3"/>
  <c r="G211" i="3"/>
  <c r="G149" i="3"/>
  <c r="G150" i="3"/>
  <c r="G36" i="3"/>
  <c r="G151" i="3"/>
  <c r="G37" i="3"/>
  <c r="G152" i="3"/>
  <c r="G153" i="3"/>
  <c r="G38" i="3"/>
  <c r="G212" i="3"/>
  <c r="G213" i="3"/>
  <c r="G154" i="3"/>
  <c r="G39" i="3"/>
  <c r="G155" i="3"/>
  <c r="G156" i="3"/>
  <c r="G40" i="3"/>
  <c r="G41" i="3"/>
  <c r="G42" i="3"/>
  <c r="G43" i="3"/>
  <c r="G157" i="3"/>
  <c r="G44" i="3"/>
  <c r="G45" i="3"/>
  <c r="G46" i="3"/>
  <c r="G214" i="3"/>
  <c r="G47" i="3"/>
  <c r="G48" i="3"/>
  <c r="G49" i="3"/>
  <c r="G50" i="3"/>
  <c r="G51" i="3"/>
  <c r="G52" i="3"/>
  <c r="G53" i="3"/>
  <c r="G54" i="3"/>
  <c r="G158" i="3"/>
  <c r="G159" i="3"/>
  <c r="G160" i="3"/>
  <c r="G161" i="3"/>
  <c r="G55" i="3"/>
  <c r="G56" i="3"/>
  <c r="G57" i="3"/>
  <c r="G58" i="3"/>
  <c r="G59" i="3"/>
  <c r="G60" i="3"/>
  <c r="G61" i="3"/>
  <c r="G62" i="3"/>
  <c r="G63" i="3"/>
  <c r="G162" i="3"/>
  <c r="G215" i="3"/>
  <c r="G64" i="3"/>
  <c r="G65" i="3"/>
  <c r="G66" i="3"/>
  <c r="G216" i="3"/>
  <c r="G163" i="3"/>
  <c r="G67" i="3"/>
  <c r="G68" i="3"/>
  <c r="G217" i="3"/>
  <c r="G71" i="3"/>
  <c r="G164" i="3"/>
  <c r="G72" i="3"/>
  <c r="G218" i="3"/>
  <c r="G165" i="3"/>
  <c r="G166" i="3"/>
  <c r="G167" i="3"/>
  <c r="G168" i="3"/>
  <c r="G219" i="3"/>
  <c r="G169" i="3"/>
  <c r="G170" i="3"/>
  <c r="G171" i="3"/>
  <c r="G104" i="3"/>
  <c r="G73" i="3"/>
  <c r="G74" i="3"/>
  <c r="G172" i="3"/>
  <c r="G75" i="3"/>
  <c r="G173" i="3"/>
  <c r="G76" i="3"/>
  <c r="G174" i="3"/>
  <c r="G77" i="3"/>
  <c r="G175" i="3"/>
  <c r="G78" i="3"/>
  <c r="G79" i="3"/>
  <c r="G105" i="3"/>
  <c r="G80" i="3"/>
  <c r="G81" i="3"/>
  <c r="G82" i="3"/>
  <c r="G176" i="3"/>
  <c r="G83" i="3"/>
  <c r="G84" i="3"/>
  <c r="G85" i="3"/>
  <c r="G177" i="3"/>
  <c r="G86" i="3"/>
  <c r="G87" i="3"/>
  <c r="G88" i="3"/>
  <c r="G89" i="3"/>
  <c r="G178" i="3"/>
  <c r="G179" i="3"/>
  <c r="G90" i="3"/>
  <c r="G180" i="3"/>
  <c r="G181" i="3"/>
  <c r="G91" i="3"/>
  <c r="G182" i="3"/>
  <c r="G92" i="3"/>
  <c r="G93" i="3"/>
  <c r="G183" i="3"/>
  <c r="G184" i="3"/>
  <c r="G185" i="3"/>
  <c r="G94" i="3"/>
  <c r="G186" i="3"/>
  <c r="G106" i="3"/>
  <c r="G95" i="3"/>
  <c r="G107" i="3"/>
  <c r="G96" i="3"/>
  <c r="G97" i="3"/>
  <c r="G187" i="3"/>
  <c r="G220" i="3"/>
  <c r="G108" i="3"/>
  <c r="G188" i="3"/>
  <c r="G189" i="3"/>
  <c r="G190" i="3"/>
  <c r="G191" i="3"/>
  <c r="G192" i="3"/>
  <c r="G193" i="3"/>
  <c r="G98" i="3"/>
  <c r="G194" i="3"/>
  <c r="G99" i="3"/>
  <c r="G221" i="3"/>
  <c r="G195" i="3"/>
  <c r="G196" i="3"/>
  <c r="G197" i="3"/>
  <c r="G222" i="3"/>
  <c r="G4" i="3"/>
  <c r="F109" i="3"/>
  <c r="F110" i="3"/>
  <c r="F111" i="3"/>
  <c r="F112" i="3"/>
  <c r="F113" i="3"/>
  <c r="F200" i="3"/>
  <c r="F114" i="3"/>
  <c r="F5" i="3"/>
  <c r="F115" i="3"/>
  <c r="F6" i="3"/>
  <c r="F116" i="3"/>
  <c r="F117" i="3"/>
  <c r="F7" i="3"/>
  <c r="F201" i="3"/>
  <c r="F118" i="3"/>
  <c r="F119" i="3"/>
  <c r="F8" i="3"/>
  <c r="F202" i="3"/>
  <c r="F120" i="3"/>
  <c r="F9" i="3"/>
  <c r="F121" i="3"/>
  <c r="F10" i="3"/>
  <c r="F122" i="3"/>
  <c r="F11" i="3"/>
  <c r="F123" i="3"/>
  <c r="F124" i="3"/>
  <c r="F125" i="3"/>
  <c r="F126" i="3"/>
  <c r="F127" i="3"/>
  <c r="F128" i="3"/>
  <c r="F12" i="3"/>
  <c r="F13" i="3"/>
  <c r="F129" i="3"/>
  <c r="F130" i="3"/>
  <c r="F131" i="3"/>
  <c r="F132" i="3"/>
  <c r="F133" i="3"/>
  <c r="F134" i="3"/>
  <c r="F14" i="3"/>
  <c r="F203" i="3"/>
  <c r="F204" i="3"/>
  <c r="F15" i="3"/>
  <c r="F135" i="3"/>
  <c r="F16" i="3"/>
  <c r="F17" i="3"/>
  <c r="F18" i="3"/>
  <c r="F19" i="3"/>
  <c r="F20" i="3"/>
  <c r="F205" i="3"/>
  <c r="F21" i="3"/>
  <c r="F22" i="3"/>
  <c r="F23" i="3"/>
  <c r="F136" i="3"/>
  <c r="F24" i="3"/>
  <c r="F137" i="3"/>
  <c r="F25" i="3"/>
  <c r="F138" i="3"/>
  <c r="F26" i="3"/>
  <c r="F139" i="3"/>
  <c r="F206" i="3"/>
  <c r="F140" i="3"/>
  <c r="F141" i="3"/>
  <c r="F27" i="3"/>
  <c r="F28" i="3"/>
  <c r="F29" i="3"/>
  <c r="F142" i="3"/>
  <c r="F207" i="3"/>
  <c r="F30" i="3"/>
  <c r="F143" i="3"/>
  <c r="F31" i="3"/>
  <c r="F32" i="3"/>
  <c r="F144" i="3"/>
  <c r="F208" i="3"/>
  <c r="F33" i="3"/>
  <c r="F145" i="3"/>
  <c r="F209" i="3"/>
  <c r="F34" i="3"/>
  <c r="F146" i="3"/>
  <c r="F147" i="3"/>
  <c r="F148" i="3"/>
  <c r="F210" i="3"/>
  <c r="F35" i="3"/>
  <c r="F211" i="3"/>
  <c r="F149" i="3"/>
  <c r="F150" i="3"/>
  <c r="F36" i="3"/>
  <c r="F151" i="3"/>
  <c r="F37" i="3"/>
  <c r="F152" i="3"/>
  <c r="F153" i="3"/>
  <c r="F38" i="3"/>
  <c r="F212" i="3"/>
  <c r="F213" i="3"/>
  <c r="F154" i="3"/>
  <c r="F39" i="3"/>
  <c r="F155" i="3"/>
  <c r="F156" i="3"/>
  <c r="F40" i="3"/>
  <c r="F41" i="3"/>
  <c r="F42" i="3"/>
  <c r="F43" i="3"/>
  <c r="F157" i="3"/>
  <c r="F44" i="3"/>
  <c r="F45" i="3"/>
  <c r="F46" i="3"/>
  <c r="F214" i="3"/>
  <c r="F47" i="3"/>
  <c r="F48" i="3"/>
  <c r="F49" i="3"/>
  <c r="F50" i="3"/>
  <c r="F51" i="3"/>
  <c r="F52" i="3"/>
  <c r="F53" i="3"/>
  <c r="F54" i="3"/>
  <c r="F158" i="3"/>
  <c r="F159" i="3"/>
  <c r="F160" i="3"/>
  <c r="F161" i="3"/>
  <c r="F55" i="3"/>
  <c r="F56" i="3"/>
  <c r="F57" i="3"/>
  <c r="F58" i="3"/>
  <c r="F59" i="3"/>
  <c r="F60" i="3"/>
  <c r="F61" i="3"/>
  <c r="F62" i="3"/>
  <c r="F63" i="3"/>
  <c r="F162" i="3"/>
  <c r="F215" i="3"/>
  <c r="F64" i="3"/>
  <c r="F65" i="3"/>
  <c r="F66" i="3"/>
  <c r="F216" i="3"/>
  <c r="F163" i="3"/>
  <c r="F67" i="3"/>
  <c r="F68" i="3"/>
  <c r="F217" i="3"/>
  <c r="F71" i="3"/>
  <c r="F164" i="3"/>
  <c r="F72" i="3"/>
  <c r="F218" i="3"/>
  <c r="F165" i="3"/>
  <c r="F166" i="3"/>
  <c r="F167" i="3"/>
  <c r="F168" i="3"/>
  <c r="F219" i="3"/>
  <c r="F169" i="3"/>
  <c r="F170" i="3"/>
  <c r="F171" i="3"/>
  <c r="F104" i="3"/>
  <c r="F73" i="3"/>
  <c r="F74" i="3"/>
  <c r="F172" i="3"/>
  <c r="F75" i="3"/>
  <c r="F173" i="3"/>
  <c r="F76" i="3"/>
  <c r="F174" i="3"/>
  <c r="F77" i="3"/>
  <c r="F175" i="3"/>
  <c r="F78" i="3"/>
  <c r="F79" i="3"/>
  <c r="F105" i="3"/>
  <c r="F80" i="3"/>
  <c r="F81" i="3"/>
  <c r="F82" i="3"/>
  <c r="F176" i="3"/>
  <c r="F83" i="3"/>
  <c r="F84" i="3"/>
  <c r="F85" i="3"/>
  <c r="F177" i="3"/>
  <c r="F86" i="3"/>
  <c r="F87" i="3"/>
  <c r="F88" i="3"/>
  <c r="F89" i="3"/>
  <c r="F178" i="3"/>
  <c r="F179" i="3"/>
  <c r="F90" i="3"/>
  <c r="F180" i="3"/>
  <c r="F181" i="3"/>
  <c r="F91" i="3"/>
  <c r="F182" i="3"/>
  <c r="F92" i="3"/>
  <c r="F93" i="3"/>
  <c r="F183" i="3"/>
  <c r="F184" i="3"/>
  <c r="F185" i="3"/>
  <c r="F94" i="3"/>
  <c r="F186" i="3"/>
  <c r="F106" i="3"/>
  <c r="F95" i="3"/>
  <c r="F107" i="3"/>
  <c r="F96" i="3"/>
  <c r="F97" i="3"/>
  <c r="F187" i="3"/>
  <c r="F220" i="3"/>
  <c r="F108" i="3"/>
  <c r="F188" i="3"/>
  <c r="F189" i="3"/>
  <c r="F190" i="3"/>
  <c r="F191" i="3"/>
  <c r="F192" i="3"/>
  <c r="F193" i="3"/>
  <c r="F98" i="3"/>
  <c r="F194" i="3"/>
  <c r="F99" i="3"/>
  <c r="F221" i="3"/>
  <c r="F195" i="3"/>
  <c r="F196" i="3"/>
  <c r="F197" i="3"/>
  <c r="F222" i="3"/>
  <c r="F4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21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14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2" i="2"/>
  <c r="D140" i="2"/>
  <c r="D141" i="2"/>
  <c r="D144" i="2"/>
  <c r="D143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145" i="2"/>
  <c r="D220" i="2"/>
  <c r="D3" i="2"/>
  <c r="D3" i="4" l="1"/>
  <c r="H3" i="4"/>
  <c r="G3" i="4"/>
  <c r="E3" i="4" l="1"/>
  <c r="F3" i="4"/>
  <c r="I3" i="4"/>
  <c r="J3" i="4"/>
  <c r="K3" i="4"/>
</calcChain>
</file>

<file path=xl/sharedStrings.xml><?xml version="1.0" encoding="utf-8"?>
<sst xmlns="http://schemas.openxmlformats.org/spreadsheetml/2006/main" count="2617" uniqueCount="626">
  <si>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</si>
  <si>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</si>
  <si>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</si>
  <si>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</si>
  <si>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</si>
  <si>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</si>
  <si>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</si>
  <si>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</si>
  <si>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</si>
  <si>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</si>
  <si>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</si>
  <si>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</si>
  <si>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</si>
  <si>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</si>
  <si>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</si>
  <si>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</si>
  <si>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</si>
  <si>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</si>
  <si>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</si>
  <si>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</si>
  <si>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</si>
  <si>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</si>
  <si>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</si>
  <si>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</si>
  <si>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</si>
  <si>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</si>
  <si>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</si>
  <si>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</si>
  <si>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</si>
  <si>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</si>
  <si>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</si>
  <si>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</si>
  <si>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</si>
  <si>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</si>
  <si>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</si>
  <si>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</si>
  <si>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</si>
  <si>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</si>
  <si>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</si>
  <si>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</si>
  <si>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</si>
  <si>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</si>
  <si>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</si>
  <si>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</si>
  <si>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</si>
  <si>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</si>
  <si>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</si>
  <si>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</si>
  <si>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</si>
  <si>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</si>
  <si>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</si>
  <si>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</si>
  <si>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</si>
  <si>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</si>
  <si>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</si>
  <si>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</si>
  <si>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</si>
  <si>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</si>
  <si>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</si>
  <si>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</si>
  <si>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</si>
  <si>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</si>
  <si>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</si>
  <si>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</si>
  <si>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</si>
  <si>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</si>
  <si>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</si>
  <si>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</si>
  <si>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</si>
  <si>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</si>
  <si>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</si>
  <si>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</si>
  <si>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</si>
  <si>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</si>
  <si>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</si>
  <si>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</si>
  <si>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</si>
  <si>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</si>
  <si>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</si>
  <si>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</si>
  <si>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</si>
  <si>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</si>
  <si>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</si>
  <si>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</si>
  <si>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</si>
  <si>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</si>
  <si>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</si>
  <si>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</si>
  <si>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</si>
  <si>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</si>
  <si>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</si>
  <si>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</si>
  <si>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</si>
  <si>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</si>
  <si>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</si>
  <si>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</si>
  <si>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</si>
  <si>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</si>
  <si>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</si>
  <si>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</si>
  <si>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</si>
  <si>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</si>
  <si>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</si>
  <si>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</si>
  <si>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</si>
  <si>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</si>
  <si>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</si>
  <si>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</si>
  <si>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</si>
  <si>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</si>
  <si>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</si>
  <si>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</si>
  <si>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</si>
  <si>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</si>
  <si>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</si>
  <si>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</si>
  <si>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</si>
  <si>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</si>
  <si>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</si>
  <si>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</si>
  <si>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</si>
  <si>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</si>
  <si>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</si>
  <si>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</si>
  <si>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</si>
  <si>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</si>
  <si>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</si>
  <si>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</si>
  <si>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</si>
  <si>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</si>
  <si>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</si>
  <si>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</si>
  <si>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</si>
  <si>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</si>
  <si>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</si>
  <si>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</si>
  <si>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</si>
  <si>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</si>
  <si>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</si>
  <si>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</si>
  <si>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</si>
  <si>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</si>
  <si>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</si>
  <si>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</si>
  <si>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</si>
  <si>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</si>
  <si>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</si>
  <si>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</si>
  <si>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</si>
  <si>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</si>
  <si>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</si>
  <si>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</si>
  <si>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</si>
  <si>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</si>
  <si>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</si>
  <si>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</si>
  <si>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</si>
  <si>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</si>
  <si>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</si>
  <si>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</si>
  <si>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</si>
  <si>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</si>
  <si>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</si>
  <si>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</si>
  <si>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</si>
  <si>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</si>
  <si>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</si>
  <si>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</si>
  <si>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</si>
  <si>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</si>
  <si>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</si>
  <si>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</si>
  <si>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</si>
  <si>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</si>
  <si>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</si>
  <si>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</si>
  <si>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</si>
  <si>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</si>
  <si>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</si>
  <si>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</si>
  <si>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</si>
  <si>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</si>
  <si>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</si>
  <si>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</si>
  <si>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</si>
  <si>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</si>
  <si>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</si>
  <si>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</si>
  <si>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</si>
  <si>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</si>
  <si>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</si>
  <si>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</si>
  <si>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</si>
  <si>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</si>
  <si>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</si>
  <si>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</si>
  <si>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</si>
  <si>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</si>
  <si>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</si>
  <si>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</si>
  <si>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</si>
  <si>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</si>
  <si>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</si>
  <si>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</si>
  <si>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</si>
  <si>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</si>
  <si>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</si>
  <si>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</si>
  <si>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</si>
  <si>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</si>
  <si>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</si>
  <si>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</si>
  <si>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</si>
  <si>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</si>
  <si>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</si>
  <si>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</si>
  <si>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</si>
  <si>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</si>
  <si>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</si>
  <si>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</si>
  <si>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</si>
  <si>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</si>
  <si>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</si>
  <si>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</si>
  <si>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</si>
  <si>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</si>
  <si>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</si>
  <si>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</si>
  <si>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</si>
  <si>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</si>
  <si>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</si>
  <si>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</si>
  <si>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</si>
  <si>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</si>
  <si>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</si>
  <si>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</si>
  <si>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</si>
  <si>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</si>
  <si>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</si>
  <si>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</si>
  <si>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</si>
  <si>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</si>
  <si>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</si>
  <si>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</si>
  <si>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</si>
  <si>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</si>
  <si>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</si>
  <si>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</si>
  <si>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</si>
  <si>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</si>
  <si>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</si>
  <si>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</si>
  <si>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</si>
  <si>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</si>
  <si>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</si>
  <si>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</si>
  <si>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</si>
  <si>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</si>
  <si>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</si>
  <si>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</si>
  <si>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</si>
  <si>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</si>
  <si>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</si>
  <si>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</si>
  <si>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</si>
  <si>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</si>
  <si>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</si>
  <si>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</si>
  <si>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</si>
  <si>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</si>
  <si>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</si>
  <si>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</si>
  <si>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</si>
  <si>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</si>
  <si>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</si>
  <si>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</si>
  <si>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</si>
  <si>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</si>
  <si>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</si>
  <si>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</si>
  <si>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</si>
  <si>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</si>
  <si>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</si>
  <si>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</si>
  <si>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</si>
  <si>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</si>
  <si>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</si>
  <si>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</si>
  <si>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</si>
  <si>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</si>
  <si>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</si>
  <si>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</si>
  <si>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</si>
  <si>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</si>
  <si>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</si>
  <si>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</si>
  <si>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</si>
  <si>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</si>
  <si>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</si>
  <si>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</si>
  <si>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</si>
  <si>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</si>
  <si>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</si>
  <si>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</si>
  <si>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</si>
  <si>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</si>
  <si>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</si>
  <si>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</si>
  <si>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</si>
  <si>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</si>
  <si>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</si>
  <si>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</si>
  <si>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</si>
  <si>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</si>
  <si>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</si>
  <si>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</si>
  <si>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</si>
  <si>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</si>
  <si>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</si>
  <si>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</si>
  <si>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</si>
  <si>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</si>
  <si>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</si>
  <si>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</si>
  <si>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</si>
  <si>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</si>
  <si>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</si>
  <si>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</si>
  <si>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</si>
  <si>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</si>
  <si>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</si>
  <si>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</si>
  <si>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</si>
  <si>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</si>
  <si>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</si>
  <si>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</si>
  <si>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</si>
  <si>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</si>
  <si>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</si>
  <si>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</si>
  <si>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</si>
  <si>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</si>
  <si>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</si>
  <si>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</si>
  <si>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</si>
  <si>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</si>
  <si>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</si>
  <si>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</si>
  <si>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</si>
  <si>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</si>
  <si>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</si>
  <si>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</si>
  <si>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</si>
  <si>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</si>
  <si>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</si>
  <si>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</si>
  <si>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</si>
  <si>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</si>
  <si>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</si>
  <si>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</si>
  <si>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</si>
  <si>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</si>
  <si>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</si>
  <si>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</si>
  <si>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</si>
  <si>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</si>
  <si>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</si>
  <si>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</si>
  <si>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</si>
  <si>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</si>
  <si>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</si>
  <si>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</si>
  <si>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</si>
  <si>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</si>
  <si>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</si>
  <si>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</si>
  <si>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</si>
  <si>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</si>
  <si>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</si>
  <si>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</si>
  <si>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</si>
  <si>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</si>
  <si>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</si>
  <si>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</si>
  <si>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</si>
  <si>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</si>
  <si>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</si>
  <si>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</si>
  <si>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</si>
  <si>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</si>
  <si>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</si>
  <si>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</si>
  <si>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</si>
  <si>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</si>
  <si>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</si>
  <si>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</si>
  <si>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</si>
  <si>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</si>
  <si>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</si>
  <si>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</si>
  <si>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</si>
  <si>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</si>
  <si>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</si>
  <si>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</si>
  <si>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</si>
  <si>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</si>
  <si>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</si>
  <si>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</si>
  <si>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</si>
  <si>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</si>
  <si>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</si>
  <si>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</si>
  <si>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</si>
  <si>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</si>
  <si>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</si>
  <si>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</si>
  <si>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</si>
  <si>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</si>
  <si>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</si>
  <si>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</si>
  <si>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</si>
  <si>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</si>
  <si>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</si>
  <si>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</si>
  <si>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</si>
  <si>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</si>
  <si>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</si>
  <si>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</si>
  <si>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</si>
  <si>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</si>
  <si>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</si>
  <si>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</si>
  <si>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</si>
  <si>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</si>
  <si>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</si>
  <si>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</si>
  <si>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</si>
  <si>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</si>
  <si>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</si>
  <si>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</si>
  <si>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</si>
  <si>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</si>
  <si>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</si>
  <si>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</si>
  <si>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</si>
  <si>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</si>
  <si>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</si>
  <si>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</si>
  <si>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</si>
  <si>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</si>
  <si>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</si>
  <si>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</si>
  <si>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</si>
  <si>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</si>
  <si>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</si>
  <si>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</si>
  <si>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</si>
  <si>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</si>
  <si>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</si>
  <si>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</si>
  <si>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</si>
  <si>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</si>
  <si>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</si>
  <si>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</si>
  <si>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</si>
  <si>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</si>
  <si>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</si>
  <si>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</si>
  <si>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</si>
  <si>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</si>
  <si>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</si>
  <si>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</si>
  <si>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</si>
  <si>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</si>
  <si>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</si>
  <si>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</si>
  <si>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</si>
  <si>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</si>
  <si>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</si>
  <si>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</si>
  <si>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</si>
  <si>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</si>
  <si>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</si>
  <si>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</si>
  <si>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</si>
  <si>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</si>
  <si>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</si>
  <si>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</si>
  <si>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</si>
  <si>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</si>
  <si>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</si>
  <si>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</si>
  <si>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</si>
  <si>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</si>
  <si>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</si>
  <si>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</si>
  <si>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</si>
  <si>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</si>
  <si>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</si>
  <si>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</si>
  <si>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</si>
  <si>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</si>
  <si>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</si>
  <si>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</si>
  <si>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</si>
  <si>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</si>
  <si>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</si>
  <si>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</si>
  <si>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</si>
  <si>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</si>
  <si>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</si>
  <si>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</si>
  <si>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</si>
  <si>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</si>
  <si>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</si>
  <si>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</si>
  <si>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</si>
  <si>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</si>
  <si>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</si>
  <si>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</si>
  <si>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</si>
  <si>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</si>
  <si>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</si>
  <si>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</si>
  <si>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</si>
  <si>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</si>
  <si>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</si>
  <si>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</si>
  <si>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</si>
  <si>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</si>
  <si>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</si>
  <si>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</si>
  <si>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</si>
  <si>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</si>
  <si>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</si>
  <si>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</si>
  <si>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</si>
  <si>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</si>
  <si>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</si>
  <si>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</si>
  <si>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</si>
  <si>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</si>
  <si>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</si>
  <si>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</si>
  <si>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</si>
  <si>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</si>
  <si>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</si>
  <si>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</si>
  <si>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</si>
  <si>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</si>
  <si>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</si>
  <si>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</si>
  <si>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</si>
  <si>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</si>
  <si>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</si>
  <si>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</si>
  <si>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</si>
  <si>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</si>
  <si>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</si>
  <si>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</si>
  <si>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</si>
  <si>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</si>
  <si>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</si>
  <si>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</si>
  <si>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</si>
  <si>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</si>
  <si>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</si>
  <si>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</si>
  <si>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</si>
  <si>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1400/10/22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</si>
  <si>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</si>
  <si>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</si>
  <si>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</si>
  <si>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</si>
  <si>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</si>
  <si>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</si>
  <si>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</si>
  <si>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</si>
  <si>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</si>
  <si>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</si>
  <si>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</si>
  <si>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</si>
  <si>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</si>
  <si>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</si>
  <si>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</si>
  <si>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</si>
  <si>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</si>
  <si>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</si>
  <si>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</si>
  <si>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</si>
  <si>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</si>
  <si>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</si>
  <si>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</si>
  <si>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</si>
  <si>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</si>
  <si>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</si>
  <si>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</si>
  <si>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</si>
  <si>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</si>
  <si>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</si>
  <si>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</si>
  <si>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</si>
  <si>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</si>
  <si>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پاداش</t>
  </si>
  <si>
    <t>1401/02/07</t>
  </si>
  <si>
    <t>سلام فارابی</t>
  </si>
  <si>
    <t>1401/02/11</t>
  </si>
  <si>
    <t>رشد پایدار</t>
  </si>
  <si>
    <t>1401/02/20</t>
  </si>
  <si>
    <t>ماه منتهی به 1401/02/31</t>
  </si>
  <si>
    <t>قابل معامله شاخصی کیان</t>
  </si>
  <si>
    <t>1401/03/08</t>
  </si>
  <si>
    <t>مختص اوراق دولتی کاریزما</t>
  </si>
  <si>
    <t>1401/03/28</t>
  </si>
  <si>
    <t>در اوراق بهادار با درآمد ثابت - مختص اوراق دولتی</t>
  </si>
  <si>
    <t>مختص اوراق دولتی نشان هامرز</t>
  </si>
  <si>
    <t>قابل معامله سهامی درسا</t>
  </si>
  <si>
    <t>1401/03/30</t>
  </si>
  <si>
    <t>اختصاصی بازارگردانی کارگزاری کارآفرین</t>
  </si>
  <si>
    <t>‫خالص ارزش داراییها ‫(میلیون ریال) در تاریخ 1401/03/31</t>
  </si>
  <si>
    <t>ارزش صندوق به میلیون ریال در تاریخ 1401/03/31</t>
  </si>
  <si>
    <t>سال منتهی به  1401/03/31</t>
  </si>
  <si>
    <t>ماه منتهی به  1401/03/31</t>
  </si>
  <si>
    <t>سال منتهی به 1401/03/31</t>
  </si>
  <si>
    <t>ماه منتهی به 1401/03/31</t>
  </si>
  <si>
    <t>درصد سهم در تاریخ 1401/03/31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</si>
</sst>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5" fontId="4" fillId="2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9" fontId="6" fillId="0" borderId="1" xfId="3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7" fillId="2" borderId="1" xfId="1" applyNumberFormat="1" applyFont="1" applyFill="1" applyBorder="1" applyAlignment="1" applyProtection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164" fontId="6" fillId="2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0" fontId="2" fillId="0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2"/>
    </xf>
    <xf numFmtId="3" fontId="4" fillId="0" borderId="1" xfId="2" applyNumberFormat="1" applyFont="1" applyFill="1" applyBorder="1" applyAlignment="1">
      <alignment horizontal="center" vertical="center" wrapText="1" readingOrder="2"/>
    </xf>
    <xf numFmtId="164" fontId="4" fillId="0" borderId="1" xfId="1" applyNumberFormat="1" applyFont="1" applyFill="1" applyBorder="1" applyAlignment="1">
      <alignment horizontal="center" vertical="center" wrapText="1" readingOrder="2"/>
    </xf>
    <xf numFmtId="41" fontId="4" fillId="0" borderId="1" xfId="2" applyFont="1" applyFill="1" applyBorder="1" applyAlignment="1">
      <alignment horizontal="center" vertical="center" wrapText="1" readingOrder="2"/>
    </xf>
    <xf numFmtId="2" fontId="4" fillId="0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164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 applyBorder="1"/>
    <xf numFmtId="164" fontId="3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wrapText="1" readingOrder="1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9" fontId="4" fillId="0" borderId="1" xfId="3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43" fontId="2" fillId="0" borderId="1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/>
    <xf numFmtId="164" fontId="2" fillId="0" borderId="0" xfId="1" applyNumberFormat="1" applyFont="1" applyFill="1"/>
    <xf numFmtId="9" fontId="2" fillId="0" borderId="1" xfId="1" applyNumberFormat="1" applyFont="1" applyFill="1" applyBorder="1" applyAlignment="1">
      <alignment horizontal="center" vertical="center"/>
    </xf>
    <xf numFmtId="0" fontId="2" fillId="0" borderId="0" xfId="0" applyNumberFormat="1" applyFont="1" applyFill="1"/>
    <xf numFmtId="164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Fill="1" applyBorder="1"/>
    <xf numFmtId="164" fontId="4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readingOrder="2"/>
    </xf>
    <xf numFmtId="9" fontId="4" fillId="0" borderId="1" xfId="3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rightToLeft="1" tabSelected="1" topLeftCell="A2" workbookViewId="0">
      <selection activeCell="I221" sqref="I2:I221"/>
    </sheetView>
  </sheetViews>
  <sheetFormatPr defaultColWidth="9.140625" defaultRowHeight="18" x14ac:dyDescent="0.25"/>
  <cols>
    <col min="1" max="1" width="43.42578125" style="11" bestFit="1" customWidth="1"/>
    <col min="2" max="2" width="16.5703125" style="11" bestFit="1" customWidth="1"/>
    <col min="3" max="3" width="9.85546875" style="11" bestFit="1" customWidth="1"/>
    <col min="4" max="4" width="26" style="11" bestFit="1" customWidth="1"/>
    <col min="5" max="5" width="8.85546875" style="11" customWidth="1"/>
    <col min="6" max="6" width="20.7109375" style="18" bestFit="1" customWidth="1"/>
    <col min="7" max="7" width="16" style="18" customWidth="1"/>
    <col min="8" max="8" width="20.7109375" style="18" customWidth="1"/>
    <col min="9" max="9" width="19.42578125" style="18" customWidth="1"/>
    <col min="10" max="10" width="21.42578125" style="11" customWidth="1"/>
    <col min="11" max="11" width="19.7109375" style="11" customWidth="1"/>
    <col min="12" max="12" width="22" style="11" customWidth="1"/>
    <col min="13" max="14" width="15.7109375" style="11" customWidth="1"/>
    <col min="15" max="15" width="14.85546875" style="11" customWidth="1"/>
    <col min="16" max="16" width="13.140625" style="11" bestFit="1" customWidth="1"/>
    <col min="17" max="17" width="16" style="11" customWidth="1"/>
    <col min="18" max="16384" width="9.140625" style="11"/>
  </cols>
  <sheetData>
    <row r="1" spans="1:20" x14ac:dyDescent="0.25">
      <c r="J1" s="11">
        <v>2</v>
      </c>
      <c r="K1" s="11">
        <v>3</v>
      </c>
      <c r="L1" s="11">
        <v>4</v>
      </c>
      <c r="M1" s="11">
        <v>2</v>
      </c>
      <c r="N1" s="11">
        <v>3</v>
      </c>
      <c r="O1" s="11">
        <v>4</v>
      </c>
      <c r="P1" s="11">
        <v>5</v>
      </c>
      <c r="Q1" s="11">
        <v>6</v>
      </c>
      <c r="R1" s="11">
        <v>2</v>
      </c>
      <c r="S1" s="11">
        <v>3</v>
      </c>
      <c r="T1" s="11">
        <v>4</v>
      </c>
    </row>
    <row r="2" spans="1:20" s="25" customFormat="1" ht="63" x14ac:dyDescent="0.25">
      <c r="A2" s="19" t="s">
        <v>0</v>
      </c>
      <c r="B2" s="19" t="s">
        <v>1</v>
      </c>
      <c r="C2" s="20" t="s">
        <v>2</v>
      </c>
      <c r="D2" s="19" t="s">
        <v>3</v>
      </c>
      <c r="E2" s="19" t="s">
        <v>4</v>
      </c>
      <c r="F2" s="20" t="s">
        <v>5</v>
      </c>
      <c r="G2" s="21" t="s">
        <v>6</v>
      </c>
      <c r="H2" s="21" t="s">
        <v>530</v>
      </c>
      <c r="I2" s="22" t="s">
        <v>602</v>
      </c>
      <c r="J2" s="23" t="s">
        <v>620</v>
      </c>
      <c r="K2" s="20" t="s">
        <v>7</v>
      </c>
      <c r="L2" s="20" t="s">
        <v>8</v>
      </c>
      <c r="M2" s="16" t="s">
        <v>9</v>
      </c>
      <c r="N2" s="16" t="s">
        <v>10</v>
      </c>
      <c r="O2" s="16" t="s">
        <v>11</v>
      </c>
      <c r="P2" s="16" t="s">
        <v>12</v>
      </c>
      <c r="Q2" s="16" t="s">
        <v>13</v>
      </c>
      <c r="R2" s="24" t="s">
        <v>14</v>
      </c>
      <c r="S2" s="24" t="s">
        <v>15</v>
      </c>
      <c r="T2" s="24" t="s">
        <v>16</v>
      </c>
    </row>
    <row r="3" spans="1:20" x14ac:dyDescent="0.25">
      <c r="A3" s="10" t="s">
        <v>17</v>
      </c>
      <c r="B3" s="10">
        <v>10581</v>
      </c>
      <c r="C3" s="10" t="s">
        <v>18</v>
      </c>
      <c r="D3" s="10" t="s">
        <v>19</v>
      </c>
      <c r="E3" s="17">
        <v>17</v>
      </c>
      <c r="F3" s="26">
        <v>50000000</v>
      </c>
      <c r="G3" s="27">
        <v>181.8</v>
      </c>
      <c r="H3" s="26" t="s">
        <v>531</v>
      </c>
      <c r="I3" s="26">
        <v>36474420</v>
      </c>
      <c r="J3" s="26">
        <v>41954477</v>
      </c>
      <c r="K3" s="26">
        <v>41787321</v>
      </c>
      <c r="L3" s="26">
        <v>1004000</v>
      </c>
      <c r="M3" s="26">
        <v>57</v>
      </c>
      <c r="N3" s="26">
        <v>35</v>
      </c>
      <c r="O3" s="26">
        <v>8439</v>
      </c>
      <c r="P3" s="26">
        <v>65</v>
      </c>
      <c r="Q3" s="26">
        <v>8496</v>
      </c>
      <c r="R3" s="26">
        <v>1.67</v>
      </c>
      <c r="S3" s="26">
        <v>5.1100000000000003</v>
      </c>
      <c r="T3" s="26">
        <v>19.97</v>
      </c>
    </row>
    <row r="4" spans="1:20" x14ac:dyDescent="0.25">
      <c r="A4" s="10" t="s">
        <v>35</v>
      </c>
      <c r="B4" s="10">
        <v>10639</v>
      </c>
      <c r="C4" s="10" t="s">
        <v>36</v>
      </c>
      <c r="D4" s="10" t="s">
        <v>19</v>
      </c>
      <c r="E4" s="17">
        <v>15</v>
      </c>
      <c r="F4" s="26">
        <v>100000000</v>
      </c>
      <c r="G4" s="27">
        <v>162.83333333333334</v>
      </c>
      <c r="H4" s="26" t="s">
        <v>531</v>
      </c>
      <c r="I4" s="26">
        <v>62442866</v>
      </c>
      <c r="J4" s="26">
        <v>69198592</v>
      </c>
      <c r="K4" s="26">
        <v>69007851</v>
      </c>
      <c r="L4" s="26">
        <v>1002764</v>
      </c>
      <c r="M4" s="26">
        <v>85</v>
      </c>
      <c r="N4" s="26">
        <v>39</v>
      </c>
      <c r="O4" s="26">
        <v>32011</v>
      </c>
      <c r="P4" s="26">
        <v>61</v>
      </c>
      <c r="Q4" s="26">
        <v>32096</v>
      </c>
      <c r="R4" s="26">
        <v>1.65</v>
      </c>
      <c r="S4" s="26">
        <v>4.7699999999999996</v>
      </c>
      <c r="T4" s="26">
        <v>19.27</v>
      </c>
    </row>
    <row r="5" spans="1:20" x14ac:dyDescent="0.25">
      <c r="A5" s="10" t="s">
        <v>39</v>
      </c>
      <c r="B5" s="10">
        <v>10720</v>
      </c>
      <c r="C5" s="10" t="s">
        <v>40</v>
      </c>
      <c r="D5" s="10" t="s">
        <v>19</v>
      </c>
      <c r="E5" s="17">
        <v>15</v>
      </c>
      <c r="F5" s="26">
        <v>5000000</v>
      </c>
      <c r="G5" s="27">
        <v>157.9</v>
      </c>
      <c r="H5" s="26" t="s">
        <v>531</v>
      </c>
      <c r="I5" s="26">
        <v>1500686</v>
      </c>
      <c r="J5" s="26">
        <v>1192887</v>
      </c>
      <c r="K5" s="26">
        <v>1154918</v>
      </c>
      <c r="L5" s="26">
        <v>1032876</v>
      </c>
      <c r="M5" s="26">
        <v>10</v>
      </c>
      <c r="N5" s="26">
        <v>87</v>
      </c>
      <c r="O5" s="26">
        <v>362</v>
      </c>
      <c r="P5" s="26">
        <v>13</v>
      </c>
      <c r="Q5" s="26">
        <v>372</v>
      </c>
      <c r="R5" s="26">
        <v>1.1299999999999999</v>
      </c>
      <c r="S5" s="26">
        <v>8.9</v>
      </c>
      <c r="T5" s="26">
        <v>15.96</v>
      </c>
    </row>
    <row r="6" spans="1:20" x14ac:dyDescent="0.25">
      <c r="A6" s="10" t="s">
        <v>45</v>
      </c>
      <c r="B6" s="10">
        <v>10748</v>
      </c>
      <c r="C6" s="10" t="s">
        <v>46</v>
      </c>
      <c r="D6" s="10" t="s">
        <v>19</v>
      </c>
      <c r="E6" s="17">
        <v>15</v>
      </c>
      <c r="F6" s="26">
        <v>35000000</v>
      </c>
      <c r="G6" s="27">
        <v>151.4</v>
      </c>
      <c r="H6" s="26" t="s">
        <v>531</v>
      </c>
      <c r="I6" s="26">
        <v>9225966</v>
      </c>
      <c r="J6" s="26">
        <v>13825532</v>
      </c>
      <c r="K6" s="26">
        <v>13786320</v>
      </c>
      <c r="L6" s="26">
        <v>1002844</v>
      </c>
      <c r="M6" s="26">
        <v>24</v>
      </c>
      <c r="N6" s="26">
        <v>41</v>
      </c>
      <c r="O6" s="26">
        <v>6068</v>
      </c>
      <c r="P6" s="26">
        <v>59</v>
      </c>
      <c r="Q6" s="26">
        <v>6092</v>
      </c>
      <c r="R6" s="26">
        <v>1.63</v>
      </c>
      <c r="S6" s="26">
        <v>4.75</v>
      </c>
      <c r="T6" s="26">
        <v>19.72</v>
      </c>
    </row>
    <row r="7" spans="1:20" x14ac:dyDescent="0.25">
      <c r="A7" s="10" t="s">
        <v>53</v>
      </c>
      <c r="B7" s="10">
        <v>10766</v>
      </c>
      <c r="C7" s="10" t="s">
        <v>52</v>
      </c>
      <c r="D7" s="10" t="s">
        <v>19</v>
      </c>
      <c r="E7" s="17">
        <v>15</v>
      </c>
      <c r="F7" s="26">
        <v>100000000</v>
      </c>
      <c r="G7" s="27">
        <v>149.56666666666666</v>
      </c>
      <c r="H7" s="26" t="s">
        <v>531</v>
      </c>
      <c r="I7" s="26">
        <v>32695828</v>
      </c>
      <c r="J7" s="26">
        <v>26571994</v>
      </c>
      <c r="K7" s="26">
        <v>26492046</v>
      </c>
      <c r="L7" s="26">
        <v>1003017</v>
      </c>
      <c r="M7" s="26">
        <v>13</v>
      </c>
      <c r="N7" s="26">
        <v>15</v>
      </c>
      <c r="O7" s="26">
        <v>16134</v>
      </c>
      <c r="P7" s="26">
        <v>85</v>
      </c>
      <c r="Q7" s="26">
        <v>16147</v>
      </c>
      <c r="R7" s="26">
        <v>1.58</v>
      </c>
      <c r="S7" s="26">
        <v>4.7300000000000004</v>
      </c>
      <c r="T7" s="26">
        <v>17.579999999999998</v>
      </c>
    </row>
    <row r="8" spans="1:20" x14ac:dyDescent="0.25">
      <c r="A8" s="10" t="s">
        <v>59</v>
      </c>
      <c r="B8" s="10">
        <v>10765</v>
      </c>
      <c r="C8" s="10" t="s">
        <v>58</v>
      </c>
      <c r="D8" s="10" t="s">
        <v>19</v>
      </c>
      <c r="E8" s="17">
        <v>16</v>
      </c>
      <c r="F8" s="26">
        <v>200000000</v>
      </c>
      <c r="G8" s="27">
        <v>149.23333333333332</v>
      </c>
      <c r="H8" s="26" t="s">
        <v>531</v>
      </c>
      <c r="I8" s="26">
        <v>183739883</v>
      </c>
      <c r="J8" s="26">
        <v>181280490</v>
      </c>
      <c r="K8" s="26">
        <v>179930555</v>
      </c>
      <c r="L8" s="26">
        <v>1007502</v>
      </c>
      <c r="M8" s="26">
        <v>192</v>
      </c>
      <c r="N8" s="26">
        <v>32</v>
      </c>
      <c r="O8" s="26">
        <v>72444</v>
      </c>
      <c r="P8" s="26">
        <v>68</v>
      </c>
      <c r="Q8" s="26">
        <v>72636</v>
      </c>
      <c r="R8" s="26">
        <v>1.58</v>
      </c>
      <c r="S8" s="26">
        <v>4.76</v>
      </c>
      <c r="T8" s="26">
        <v>19.72</v>
      </c>
    </row>
    <row r="9" spans="1:20" x14ac:dyDescent="0.25">
      <c r="A9" s="10" t="s">
        <v>62</v>
      </c>
      <c r="B9" s="10">
        <v>10778</v>
      </c>
      <c r="C9" s="10" t="s">
        <v>63</v>
      </c>
      <c r="D9" s="10" t="s">
        <v>19</v>
      </c>
      <c r="E9" s="17">
        <v>20</v>
      </c>
      <c r="F9" s="26">
        <v>5000000</v>
      </c>
      <c r="G9" s="27">
        <v>147.46666666666667</v>
      </c>
      <c r="H9" s="26" t="s">
        <v>531</v>
      </c>
      <c r="I9" s="26">
        <v>2908756</v>
      </c>
      <c r="J9" s="26">
        <v>2629854</v>
      </c>
      <c r="K9" s="26">
        <v>2623199</v>
      </c>
      <c r="L9" s="26">
        <v>1002537</v>
      </c>
      <c r="M9" s="26">
        <v>12</v>
      </c>
      <c r="N9" s="26">
        <v>54</v>
      </c>
      <c r="O9" s="26">
        <v>987</v>
      </c>
      <c r="P9" s="26">
        <v>46</v>
      </c>
      <c r="Q9" s="26">
        <v>999</v>
      </c>
      <c r="R9" s="26">
        <v>1.47</v>
      </c>
      <c r="S9" s="26">
        <v>4.42</v>
      </c>
      <c r="T9" s="26">
        <v>17.89</v>
      </c>
    </row>
    <row r="10" spans="1:20" x14ac:dyDescent="0.25">
      <c r="A10" s="10" t="s">
        <v>66</v>
      </c>
      <c r="B10" s="10">
        <v>10784</v>
      </c>
      <c r="C10" s="10" t="s">
        <v>67</v>
      </c>
      <c r="D10" s="10" t="s">
        <v>19</v>
      </c>
      <c r="E10" s="17">
        <v>17</v>
      </c>
      <c r="F10" s="26">
        <v>35000000</v>
      </c>
      <c r="G10" s="27">
        <v>145.36666666666667</v>
      </c>
      <c r="H10" s="26" t="s">
        <v>531</v>
      </c>
      <c r="I10" s="26">
        <v>18001737</v>
      </c>
      <c r="J10" s="26">
        <v>16647282</v>
      </c>
      <c r="K10" s="26">
        <v>16513701</v>
      </c>
      <c r="L10" s="26">
        <v>1008089</v>
      </c>
      <c r="M10" s="26">
        <v>25</v>
      </c>
      <c r="N10" s="26">
        <v>29</v>
      </c>
      <c r="O10" s="26">
        <v>11712</v>
      </c>
      <c r="P10" s="26">
        <v>71</v>
      </c>
      <c r="Q10" s="26">
        <v>11737</v>
      </c>
      <c r="R10" s="26">
        <v>1.72</v>
      </c>
      <c r="S10" s="26">
        <v>5.0999999999999996</v>
      </c>
      <c r="T10" s="26">
        <v>20.41</v>
      </c>
    </row>
    <row r="11" spans="1:20" x14ac:dyDescent="0.25">
      <c r="A11" s="10" t="s">
        <v>80</v>
      </c>
      <c r="B11" s="10">
        <v>10837</v>
      </c>
      <c r="C11" s="10" t="s">
        <v>81</v>
      </c>
      <c r="D11" s="10" t="s">
        <v>19</v>
      </c>
      <c r="E11" s="17">
        <v>16</v>
      </c>
      <c r="F11" s="26">
        <v>200000000</v>
      </c>
      <c r="G11" s="27">
        <v>137.1</v>
      </c>
      <c r="H11" s="26" t="s">
        <v>531</v>
      </c>
      <c r="I11" s="26">
        <v>13343916</v>
      </c>
      <c r="J11" s="26">
        <v>12972364</v>
      </c>
      <c r="K11" s="26">
        <v>11328011</v>
      </c>
      <c r="L11" s="26">
        <v>1145158</v>
      </c>
      <c r="M11" s="26">
        <v>149</v>
      </c>
      <c r="N11" s="26">
        <v>8</v>
      </c>
      <c r="O11" s="26">
        <v>27823</v>
      </c>
      <c r="P11" s="26">
        <v>92</v>
      </c>
      <c r="Q11" s="26">
        <v>27972</v>
      </c>
      <c r="R11" s="26">
        <v>-0.04</v>
      </c>
      <c r="S11" s="26">
        <v>6.63</v>
      </c>
      <c r="T11" s="26">
        <v>18.03</v>
      </c>
    </row>
    <row r="12" spans="1:20" x14ac:dyDescent="0.25">
      <c r="A12" s="10" t="s">
        <v>82</v>
      </c>
      <c r="B12" s="10">
        <v>10845</v>
      </c>
      <c r="C12" s="10" t="s">
        <v>83</v>
      </c>
      <c r="D12" s="10" t="s">
        <v>19</v>
      </c>
      <c r="E12" s="17">
        <v>17</v>
      </c>
      <c r="F12" s="26">
        <v>40000000</v>
      </c>
      <c r="G12" s="27">
        <v>136.5</v>
      </c>
      <c r="H12" s="26" t="s">
        <v>531</v>
      </c>
      <c r="I12" s="26">
        <v>35512750</v>
      </c>
      <c r="J12" s="26">
        <v>32687530</v>
      </c>
      <c r="K12" s="26">
        <v>32687510</v>
      </c>
      <c r="L12" s="26">
        <v>1000000</v>
      </c>
      <c r="M12" s="26">
        <v>48</v>
      </c>
      <c r="N12" s="26">
        <v>37</v>
      </c>
      <c r="O12" s="26">
        <v>6363</v>
      </c>
      <c r="P12" s="26">
        <v>63</v>
      </c>
      <c r="Q12" s="26">
        <v>6411</v>
      </c>
      <c r="R12" s="26">
        <v>1.67</v>
      </c>
      <c r="S12" s="26">
        <v>5.1100000000000003</v>
      </c>
      <c r="T12" s="26">
        <v>20.02</v>
      </c>
    </row>
    <row r="13" spans="1:20" x14ac:dyDescent="0.25">
      <c r="A13" s="10" t="s">
        <v>96</v>
      </c>
      <c r="B13" s="10">
        <v>10883</v>
      </c>
      <c r="C13" s="10" t="s">
        <v>97</v>
      </c>
      <c r="D13" s="10" t="s">
        <v>19</v>
      </c>
      <c r="E13" s="17">
        <v>0</v>
      </c>
      <c r="F13" s="26">
        <v>200000000</v>
      </c>
      <c r="G13" s="27">
        <v>132.96666666666667</v>
      </c>
      <c r="H13" s="26" t="s">
        <v>531</v>
      </c>
      <c r="I13" s="26">
        <v>137858354</v>
      </c>
      <c r="J13" s="26">
        <v>134097018</v>
      </c>
      <c r="K13" s="26">
        <v>134097009</v>
      </c>
      <c r="L13" s="26">
        <v>1000000</v>
      </c>
      <c r="M13" s="26">
        <v>120</v>
      </c>
      <c r="N13" s="26">
        <v>19</v>
      </c>
      <c r="O13" s="26">
        <v>44088</v>
      </c>
      <c r="P13" s="26">
        <v>81</v>
      </c>
      <c r="Q13" s="26">
        <v>44208</v>
      </c>
      <c r="R13" s="26">
        <v>1.64</v>
      </c>
      <c r="S13" s="26">
        <v>4.2</v>
      </c>
      <c r="T13" s="26">
        <v>17.12</v>
      </c>
    </row>
    <row r="14" spans="1:20" x14ac:dyDescent="0.25">
      <c r="A14" s="10" t="s">
        <v>102</v>
      </c>
      <c r="B14" s="10">
        <v>10895</v>
      </c>
      <c r="C14" s="10" t="s">
        <v>103</v>
      </c>
      <c r="D14" s="10" t="s">
        <v>19</v>
      </c>
      <c r="E14" s="17">
        <v>17</v>
      </c>
      <c r="F14" s="26">
        <v>20000000</v>
      </c>
      <c r="G14" s="27">
        <v>132.06666666666666</v>
      </c>
      <c r="H14" s="26" t="s">
        <v>531</v>
      </c>
      <c r="I14" s="26">
        <v>1405952</v>
      </c>
      <c r="J14" s="26">
        <v>1284034</v>
      </c>
      <c r="K14" s="26">
        <v>1284034</v>
      </c>
      <c r="L14" s="26">
        <v>1000000</v>
      </c>
      <c r="M14" s="26">
        <v>8</v>
      </c>
      <c r="N14" s="26">
        <v>41</v>
      </c>
      <c r="O14" s="26">
        <v>21170</v>
      </c>
      <c r="P14" s="26">
        <v>59</v>
      </c>
      <c r="Q14" s="26">
        <v>21178</v>
      </c>
      <c r="R14" s="26">
        <v>1.57</v>
      </c>
      <c r="S14" s="26">
        <v>4.6100000000000003</v>
      </c>
      <c r="T14" s="26">
        <v>17.55</v>
      </c>
    </row>
    <row r="15" spans="1:20" x14ac:dyDescent="0.25">
      <c r="A15" s="10" t="s">
        <v>106</v>
      </c>
      <c r="B15" s="10">
        <v>10911</v>
      </c>
      <c r="C15" s="10" t="s">
        <v>107</v>
      </c>
      <c r="D15" s="10" t="s">
        <v>19</v>
      </c>
      <c r="E15" s="17">
        <v>17</v>
      </c>
      <c r="F15" s="26">
        <v>80000000</v>
      </c>
      <c r="G15" s="27">
        <v>130.36666666666667</v>
      </c>
      <c r="H15" s="26" t="s">
        <v>531</v>
      </c>
      <c r="I15" s="26">
        <v>55852043</v>
      </c>
      <c r="J15" s="26">
        <v>62498850</v>
      </c>
      <c r="K15" s="26">
        <v>62010838</v>
      </c>
      <c r="L15" s="26">
        <v>1007869</v>
      </c>
      <c r="M15" s="26">
        <v>82</v>
      </c>
      <c r="N15" s="26">
        <v>20</v>
      </c>
      <c r="O15" s="26">
        <v>48337</v>
      </c>
      <c r="P15" s="26">
        <v>80</v>
      </c>
      <c r="Q15" s="26">
        <v>48419</v>
      </c>
      <c r="R15" s="26">
        <v>1.56</v>
      </c>
      <c r="S15" s="26">
        <v>4.66</v>
      </c>
      <c r="T15" s="26">
        <v>18.91</v>
      </c>
    </row>
    <row r="16" spans="1:20" x14ac:dyDescent="0.25">
      <c r="A16" s="10" t="s">
        <v>108</v>
      </c>
      <c r="B16" s="10">
        <v>10919</v>
      </c>
      <c r="C16" s="10" t="s">
        <v>109</v>
      </c>
      <c r="D16" s="10" t="s">
        <v>19</v>
      </c>
      <c r="E16" s="17">
        <v>15</v>
      </c>
      <c r="F16" s="26">
        <v>500000000</v>
      </c>
      <c r="G16" s="27">
        <v>130.19999999999999</v>
      </c>
      <c r="H16" s="26" t="s">
        <v>531</v>
      </c>
      <c r="I16" s="26">
        <v>495726257</v>
      </c>
      <c r="J16" s="26">
        <v>477027088</v>
      </c>
      <c r="K16" s="26">
        <v>477026521</v>
      </c>
      <c r="L16" s="26">
        <v>1000000</v>
      </c>
      <c r="M16" s="26">
        <v>360</v>
      </c>
      <c r="N16" s="26">
        <v>7</v>
      </c>
      <c r="O16" s="26">
        <v>430743</v>
      </c>
      <c r="P16" s="26">
        <v>93</v>
      </c>
      <c r="Q16" s="26">
        <v>431103</v>
      </c>
      <c r="R16" s="26">
        <v>1.58</v>
      </c>
      <c r="S16" s="26">
        <v>4.71</v>
      </c>
      <c r="T16" s="26">
        <v>18.7</v>
      </c>
    </row>
    <row r="17" spans="1:20" x14ac:dyDescent="0.25">
      <c r="A17" s="10" t="s">
        <v>110</v>
      </c>
      <c r="B17" s="10">
        <v>10923</v>
      </c>
      <c r="C17" s="10" t="s">
        <v>111</v>
      </c>
      <c r="D17" s="10" t="s">
        <v>19</v>
      </c>
      <c r="E17" s="17">
        <v>15</v>
      </c>
      <c r="F17" s="26">
        <v>13000000</v>
      </c>
      <c r="G17" s="27">
        <v>130.13333333333333</v>
      </c>
      <c r="H17" s="26" t="s">
        <v>531</v>
      </c>
      <c r="I17" s="26">
        <v>2844939</v>
      </c>
      <c r="J17" s="26">
        <v>2156439</v>
      </c>
      <c r="K17" s="26">
        <v>213911189</v>
      </c>
      <c r="L17" s="26">
        <v>10081</v>
      </c>
      <c r="M17" s="26">
        <v>5</v>
      </c>
      <c r="N17" s="26">
        <v>56</v>
      </c>
      <c r="O17" s="26">
        <v>1573</v>
      </c>
      <c r="P17" s="26">
        <v>44</v>
      </c>
      <c r="Q17" s="26">
        <v>1578</v>
      </c>
      <c r="R17" s="26">
        <v>1.61</v>
      </c>
      <c r="S17" s="26">
        <v>4.8899999999999997</v>
      </c>
      <c r="T17" s="26">
        <v>13.2</v>
      </c>
    </row>
    <row r="18" spans="1:20" x14ac:dyDescent="0.25">
      <c r="A18" s="10" t="s">
        <v>114</v>
      </c>
      <c r="B18" s="10">
        <v>10915</v>
      </c>
      <c r="C18" s="10" t="s">
        <v>115</v>
      </c>
      <c r="D18" s="10" t="s">
        <v>19</v>
      </c>
      <c r="E18" s="17">
        <v>16</v>
      </c>
      <c r="F18" s="26">
        <v>80000000</v>
      </c>
      <c r="G18" s="27">
        <v>130</v>
      </c>
      <c r="H18" s="26" t="s">
        <v>531</v>
      </c>
      <c r="I18" s="26">
        <v>35531789</v>
      </c>
      <c r="J18" s="26">
        <v>39400055</v>
      </c>
      <c r="K18" s="26">
        <v>39399847</v>
      </c>
      <c r="L18" s="26">
        <v>1000005</v>
      </c>
      <c r="M18" s="26">
        <v>37</v>
      </c>
      <c r="N18" s="26">
        <v>19</v>
      </c>
      <c r="O18" s="26">
        <v>28384</v>
      </c>
      <c r="P18" s="26">
        <v>81</v>
      </c>
      <c r="Q18" s="26">
        <v>28421</v>
      </c>
      <c r="R18" s="26">
        <v>0.81</v>
      </c>
      <c r="S18" s="26">
        <v>3.75</v>
      </c>
      <c r="T18" s="26">
        <v>10.050000000000001</v>
      </c>
    </row>
    <row r="19" spans="1:20" x14ac:dyDescent="0.25">
      <c r="A19" s="10" t="s">
        <v>116</v>
      </c>
      <c r="B19" s="10">
        <v>10929</v>
      </c>
      <c r="C19" s="10" t="s">
        <v>117</v>
      </c>
      <c r="D19" s="10" t="s">
        <v>19</v>
      </c>
      <c r="E19" s="17">
        <v>18</v>
      </c>
      <c r="F19" s="26">
        <v>20000000</v>
      </c>
      <c r="G19" s="27">
        <v>129.63333333333333</v>
      </c>
      <c r="H19" s="26" t="s">
        <v>531</v>
      </c>
      <c r="I19" s="26">
        <v>4181193</v>
      </c>
      <c r="J19" s="26">
        <v>3717624</v>
      </c>
      <c r="K19" s="26">
        <v>3717623</v>
      </c>
      <c r="L19" s="26">
        <v>1000000</v>
      </c>
      <c r="M19" s="26">
        <v>10</v>
      </c>
      <c r="N19" s="26">
        <v>20</v>
      </c>
      <c r="O19" s="26">
        <v>1475</v>
      </c>
      <c r="P19" s="26">
        <v>80</v>
      </c>
      <c r="Q19" s="26">
        <v>1485</v>
      </c>
      <c r="R19" s="26">
        <v>1.48</v>
      </c>
      <c r="S19" s="26">
        <v>4.3</v>
      </c>
      <c r="T19" s="26">
        <v>17.77</v>
      </c>
    </row>
    <row r="20" spans="1:20" x14ac:dyDescent="0.25">
      <c r="A20" s="10" t="s">
        <v>120</v>
      </c>
      <c r="B20" s="10">
        <v>11008</v>
      </c>
      <c r="C20" s="10" t="s">
        <v>121</v>
      </c>
      <c r="D20" s="10" t="s">
        <v>19</v>
      </c>
      <c r="E20" s="17">
        <v>16</v>
      </c>
      <c r="F20" s="26">
        <v>100000000</v>
      </c>
      <c r="G20" s="27">
        <v>125.8</v>
      </c>
      <c r="H20" s="26" t="s">
        <v>531</v>
      </c>
      <c r="I20" s="26">
        <v>73187287</v>
      </c>
      <c r="J20" s="26">
        <v>80224481</v>
      </c>
      <c r="K20" s="26">
        <v>80224439</v>
      </c>
      <c r="L20" s="26">
        <v>1000000</v>
      </c>
      <c r="M20" s="26">
        <v>90</v>
      </c>
      <c r="N20" s="26">
        <v>6</v>
      </c>
      <c r="O20" s="26">
        <v>52643</v>
      </c>
      <c r="P20" s="26">
        <v>94</v>
      </c>
      <c r="Q20" s="26">
        <v>52733</v>
      </c>
      <c r="R20" s="26">
        <v>1.64</v>
      </c>
      <c r="S20" s="26">
        <v>4.92</v>
      </c>
      <c r="T20" s="26">
        <v>18.62</v>
      </c>
    </row>
    <row r="21" spans="1:20" x14ac:dyDescent="0.25">
      <c r="A21" s="10" t="s">
        <v>122</v>
      </c>
      <c r="B21" s="10">
        <v>11014</v>
      </c>
      <c r="C21" s="10" t="s">
        <v>123</v>
      </c>
      <c r="D21" s="10" t="s">
        <v>19</v>
      </c>
      <c r="E21" s="17">
        <v>16</v>
      </c>
      <c r="F21" s="26">
        <v>50000000</v>
      </c>
      <c r="G21" s="27">
        <v>125.46666666666667</v>
      </c>
      <c r="H21" s="26" t="s">
        <v>531</v>
      </c>
      <c r="I21" s="26">
        <v>2696852</v>
      </c>
      <c r="J21" s="26">
        <v>2532433</v>
      </c>
      <c r="K21" s="26">
        <v>2532433</v>
      </c>
      <c r="L21" s="26">
        <v>1000000</v>
      </c>
      <c r="M21" s="26">
        <v>18</v>
      </c>
      <c r="N21" s="26">
        <v>9</v>
      </c>
      <c r="O21" s="26">
        <v>4132</v>
      </c>
      <c r="P21" s="26">
        <v>91</v>
      </c>
      <c r="Q21" s="26">
        <v>4150</v>
      </c>
      <c r="R21" s="26">
        <v>1.4</v>
      </c>
      <c r="S21" s="26">
        <v>4.26</v>
      </c>
      <c r="T21" s="26">
        <v>16.97</v>
      </c>
    </row>
    <row r="22" spans="1:20" x14ac:dyDescent="0.25">
      <c r="A22" s="10" t="s">
        <v>124</v>
      </c>
      <c r="B22" s="10">
        <v>11049</v>
      </c>
      <c r="C22" s="10" t="s">
        <v>125</v>
      </c>
      <c r="D22" s="10" t="s">
        <v>19</v>
      </c>
      <c r="E22" s="17">
        <v>20</v>
      </c>
      <c r="F22" s="26">
        <v>80000000</v>
      </c>
      <c r="G22" s="27">
        <v>123.23333333333333</v>
      </c>
      <c r="H22" s="26" t="s">
        <v>531</v>
      </c>
      <c r="I22" s="26">
        <v>53941371</v>
      </c>
      <c r="J22" s="26">
        <v>49295582</v>
      </c>
      <c r="K22" s="26">
        <v>49133029</v>
      </c>
      <c r="L22" s="26">
        <v>1003308</v>
      </c>
      <c r="M22" s="26">
        <v>111</v>
      </c>
      <c r="N22" s="26">
        <v>20</v>
      </c>
      <c r="O22" s="26">
        <v>28619</v>
      </c>
      <c r="P22" s="26">
        <v>80</v>
      </c>
      <c r="Q22" s="26">
        <v>28730</v>
      </c>
      <c r="R22" s="26">
        <v>1.72</v>
      </c>
      <c r="S22" s="26">
        <v>5.12</v>
      </c>
      <c r="T22" s="26">
        <v>20.6</v>
      </c>
    </row>
    <row r="23" spans="1:20" x14ac:dyDescent="0.25">
      <c r="A23" s="10" t="s">
        <v>128</v>
      </c>
      <c r="B23" s="10">
        <v>11075</v>
      </c>
      <c r="C23" s="10" t="s">
        <v>129</v>
      </c>
      <c r="D23" s="10" t="s">
        <v>19</v>
      </c>
      <c r="E23" s="17">
        <v>17</v>
      </c>
      <c r="F23" s="26">
        <v>300000000</v>
      </c>
      <c r="G23" s="27">
        <v>121</v>
      </c>
      <c r="H23" s="26" t="s">
        <v>531</v>
      </c>
      <c r="I23" s="26">
        <v>83779913</v>
      </c>
      <c r="J23" s="26">
        <v>113229152</v>
      </c>
      <c r="K23" s="26">
        <v>113229188</v>
      </c>
      <c r="L23" s="26">
        <v>1000000</v>
      </c>
      <c r="M23" s="26">
        <v>112</v>
      </c>
      <c r="N23" s="26">
        <v>54</v>
      </c>
      <c r="O23" s="26">
        <v>13875</v>
      </c>
      <c r="P23" s="26">
        <v>46</v>
      </c>
      <c r="Q23" s="26">
        <v>13987</v>
      </c>
      <c r="R23" s="26">
        <v>1.65</v>
      </c>
      <c r="S23" s="26">
        <v>5</v>
      </c>
      <c r="T23" s="26">
        <v>19.84</v>
      </c>
    </row>
    <row r="24" spans="1:20" x14ac:dyDescent="0.25">
      <c r="A24" s="10" t="s">
        <v>135</v>
      </c>
      <c r="B24" s="10">
        <v>11090</v>
      </c>
      <c r="C24" s="10" t="s">
        <v>136</v>
      </c>
      <c r="D24" s="10" t="s">
        <v>19</v>
      </c>
      <c r="E24" s="17">
        <v>15</v>
      </c>
      <c r="F24" s="26">
        <v>100000000</v>
      </c>
      <c r="G24" s="27">
        <v>118.46666666666667</v>
      </c>
      <c r="H24" s="26" t="s">
        <v>531</v>
      </c>
      <c r="I24" s="26">
        <v>41954211</v>
      </c>
      <c r="J24" s="26">
        <v>41562710</v>
      </c>
      <c r="K24" s="26">
        <v>34625877</v>
      </c>
      <c r="L24" s="26">
        <v>1200337</v>
      </c>
      <c r="M24" s="26">
        <v>72</v>
      </c>
      <c r="N24" s="26">
        <v>14</v>
      </c>
      <c r="O24" s="26">
        <v>34313</v>
      </c>
      <c r="P24" s="26">
        <v>86</v>
      </c>
      <c r="Q24" s="26">
        <v>34385</v>
      </c>
      <c r="R24" s="26">
        <v>1.66</v>
      </c>
      <c r="S24" s="26">
        <v>5</v>
      </c>
      <c r="T24" s="26">
        <v>17.77</v>
      </c>
    </row>
    <row r="25" spans="1:20" x14ac:dyDescent="0.25">
      <c r="A25" s="10" t="s">
        <v>139</v>
      </c>
      <c r="B25" s="10">
        <v>11098</v>
      </c>
      <c r="C25" s="10" t="s">
        <v>140</v>
      </c>
      <c r="D25" s="10" t="s">
        <v>19</v>
      </c>
      <c r="E25" s="17">
        <v>17</v>
      </c>
      <c r="F25" s="26">
        <v>500000000</v>
      </c>
      <c r="G25" s="27">
        <v>117.76666666666667</v>
      </c>
      <c r="H25" s="26" t="s">
        <v>531</v>
      </c>
      <c r="I25" s="26">
        <v>474378173</v>
      </c>
      <c r="J25" s="26">
        <v>482787648</v>
      </c>
      <c r="K25" s="26">
        <v>481309916</v>
      </c>
      <c r="L25" s="26">
        <v>1003070</v>
      </c>
      <c r="M25" s="26">
        <v>277</v>
      </c>
      <c r="N25" s="26">
        <v>14</v>
      </c>
      <c r="O25" s="26">
        <v>235227</v>
      </c>
      <c r="P25" s="26">
        <v>86</v>
      </c>
      <c r="Q25" s="26">
        <v>235504</v>
      </c>
      <c r="R25" s="26">
        <v>1.56</v>
      </c>
      <c r="S25" s="26">
        <v>4.72</v>
      </c>
      <c r="T25" s="26">
        <v>18.55</v>
      </c>
    </row>
    <row r="26" spans="1:20" x14ac:dyDescent="0.25">
      <c r="A26" s="10" t="s">
        <v>149</v>
      </c>
      <c r="B26" s="10">
        <v>11142</v>
      </c>
      <c r="C26" s="10" t="s">
        <v>150</v>
      </c>
      <c r="D26" s="10" t="s">
        <v>19</v>
      </c>
      <c r="E26" s="17">
        <v>15</v>
      </c>
      <c r="F26" s="26">
        <v>150000000</v>
      </c>
      <c r="G26" s="27">
        <v>111.03333333333333</v>
      </c>
      <c r="H26" s="26" t="s">
        <v>531</v>
      </c>
      <c r="I26" s="26">
        <v>138084170</v>
      </c>
      <c r="J26" s="26">
        <v>130739614</v>
      </c>
      <c r="K26" s="26">
        <v>129721547</v>
      </c>
      <c r="L26" s="26">
        <v>1007848</v>
      </c>
      <c r="M26" s="26">
        <v>78</v>
      </c>
      <c r="N26" s="26">
        <v>2</v>
      </c>
      <c r="O26" s="26">
        <v>122147</v>
      </c>
      <c r="P26" s="26">
        <v>98</v>
      </c>
      <c r="Q26" s="26">
        <v>122225</v>
      </c>
      <c r="R26" s="26">
        <v>1.39</v>
      </c>
      <c r="S26" s="26">
        <v>4.2</v>
      </c>
      <c r="T26" s="26">
        <v>17.149999999999999</v>
      </c>
    </row>
    <row r="27" spans="1:20" x14ac:dyDescent="0.25">
      <c r="A27" s="10" t="s">
        <v>151</v>
      </c>
      <c r="B27" s="10">
        <v>11145</v>
      </c>
      <c r="C27" s="10" t="s">
        <v>152</v>
      </c>
      <c r="D27" s="10" t="s">
        <v>19</v>
      </c>
      <c r="E27" s="17">
        <v>10</v>
      </c>
      <c r="F27" s="26">
        <v>300000000</v>
      </c>
      <c r="G27" s="27">
        <v>110.83333333333333</v>
      </c>
      <c r="H27" s="26" t="s">
        <v>531</v>
      </c>
      <c r="I27" s="26">
        <v>194594121</v>
      </c>
      <c r="J27" s="26">
        <v>212754554</v>
      </c>
      <c r="K27" s="26">
        <v>212127053</v>
      </c>
      <c r="L27" s="26">
        <v>1002958</v>
      </c>
      <c r="M27" s="26">
        <v>148</v>
      </c>
      <c r="N27" s="26">
        <v>19</v>
      </c>
      <c r="O27" s="26">
        <v>69325</v>
      </c>
      <c r="P27" s="26">
        <v>81</v>
      </c>
      <c r="Q27" s="26">
        <v>69473</v>
      </c>
      <c r="R27" s="26">
        <v>1.64</v>
      </c>
      <c r="S27" s="26">
        <v>4.92</v>
      </c>
      <c r="T27" s="26">
        <v>19.87</v>
      </c>
    </row>
    <row r="28" spans="1:20" x14ac:dyDescent="0.25">
      <c r="A28" s="10" t="s">
        <v>153</v>
      </c>
      <c r="B28" s="10">
        <v>11148</v>
      </c>
      <c r="C28" s="10" t="s">
        <v>154</v>
      </c>
      <c r="D28" s="10" t="s">
        <v>19</v>
      </c>
      <c r="E28" s="17">
        <v>15</v>
      </c>
      <c r="F28" s="26">
        <v>5000000</v>
      </c>
      <c r="G28" s="27">
        <v>110.8</v>
      </c>
      <c r="H28" s="26" t="s">
        <v>531</v>
      </c>
      <c r="I28" s="26">
        <v>731321</v>
      </c>
      <c r="J28" s="26">
        <v>879774</v>
      </c>
      <c r="K28" s="26">
        <v>879774</v>
      </c>
      <c r="L28" s="26">
        <v>1000000</v>
      </c>
      <c r="M28" s="26">
        <v>3</v>
      </c>
      <c r="N28" s="26">
        <v>62</v>
      </c>
      <c r="O28" s="26">
        <v>534</v>
      </c>
      <c r="P28" s="26">
        <v>38</v>
      </c>
      <c r="Q28" s="26">
        <v>537</v>
      </c>
      <c r="R28" s="26">
        <v>1.6</v>
      </c>
      <c r="S28" s="26">
        <v>5.61</v>
      </c>
      <c r="T28" s="26">
        <v>18.7</v>
      </c>
    </row>
    <row r="29" spans="1:20" x14ac:dyDescent="0.25">
      <c r="A29" s="10" t="s">
        <v>159</v>
      </c>
      <c r="B29" s="10">
        <v>11158</v>
      </c>
      <c r="C29" s="10" t="s">
        <v>160</v>
      </c>
      <c r="D29" s="10" t="s">
        <v>19</v>
      </c>
      <c r="E29" s="17">
        <v>17</v>
      </c>
      <c r="F29" s="26">
        <v>50000000</v>
      </c>
      <c r="G29" s="27">
        <v>108.86666666666666</v>
      </c>
      <c r="H29" s="26" t="s">
        <v>531</v>
      </c>
      <c r="I29" s="26">
        <v>14049137</v>
      </c>
      <c r="J29" s="26">
        <v>16229559</v>
      </c>
      <c r="K29" s="26">
        <v>16074260</v>
      </c>
      <c r="L29" s="26">
        <v>1009661</v>
      </c>
      <c r="M29" s="26">
        <v>12</v>
      </c>
      <c r="N29" s="26">
        <v>19</v>
      </c>
      <c r="O29" s="26">
        <v>9702</v>
      </c>
      <c r="P29" s="26">
        <v>81</v>
      </c>
      <c r="Q29" s="26">
        <v>9714</v>
      </c>
      <c r="R29" s="26">
        <v>1.69</v>
      </c>
      <c r="S29" s="26">
        <v>5.03</v>
      </c>
      <c r="T29" s="26">
        <v>20.6</v>
      </c>
    </row>
    <row r="30" spans="1:20" x14ac:dyDescent="0.25">
      <c r="A30" s="10" t="s">
        <v>163</v>
      </c>
      <c r="B30" s="10">
        <v>11161</v>
      </c>
      <c r="C30" s="10" t="s">
        <v>164</v>
      </c>
      <c r="D30" s="10" t="s">
        <v>19</v>
      </c>
      <c r="E30" s="17">
        <v>18</v>
      </c>
      <c r="F30" s="26">
        <v>20000000</v>
      </c>
      <c r="G30" s="27">
        <v>108.63333333333334</v>
      </c>
      <c r="H30" s="26" t="s">
        <v>531</v>
      </c>
      <c r="I30" s="26">
        <v>19438965</v>
      </c>
      <c r="J30" s="26">
        <v>18585637</v>
      </c>
      <c r="K30" s="26">
        <v>18436874</v>
      </c>
      <c r="L30" s="26">
        <v>1008069</v>
      </c>
      <c r="M30" s="26">
        <v>54</v>
      </c>
      <c r="N30" s="26">
        <v>34</v>
      </c>
      <c r="O30" s="26">
        <v>12230</v>
      </c>
      <c r="P30" s="26">
        <v>66</v>
      </c>
      <c r="Q30" s="26">
        <v>12284</v>
      </c>
      <c r="R30" s="26">
        <v>1.54</v>
      </c>
      <c r="S30" s="26">
        <v>4.67</v>
      </c>
      <c r="T30" s="26">
        <v>18.989999999999998</v>
      </c>
    </row>
    <row r="31" spans="1:20" x14ac:dyDescent="0.25">
      <c r="A31" s="10" t="s">
        <v>165</v>
      </c>
      <c r="B31" s="10">
        <v>11168</v>
      </c>
      <c r="C31" s="10" t="s">
        <v>166</v>
      </c>
      <c r="D31" s="10" t="s">
        <v>19</v>
      </c>
      <c r="E31" s="17">
        <v>0</v>
      </c>
      <c r="F31" s="26">
        <v>60000000</v>
      </c>
      <c r="G31" s="27">
        <v>107.23333333333333</v>
      </c>
      <c r="H31" s="26" t="s">
        <v>531</v>
      </c>
      <c r="I31" s="26">
        <v>856155</v>
      </c>
      <c r="J31" s="26">
        <v>35258846</v>
      </c>
      <c r="K31" s="26">
        <v>34992668</v>
      </c>
      <c r="L31" s="26">
        <v>1007606</v>
      </c>
      <c r="M31" s="26">
        <v>58</v>
      </c>
      <c r="N31" s="26">
        <v>99</v>
      </c>
      <c r="O31" s="26">
        <v>699</v>
      </c>
      <c r="P31" s="26">
        <v>1</v>
      </c>
      <c r="Q31" s="26">
        <v>757</v>
      </c>
      <c r="R31" s="26">
        <v>1.52</v>
      </c>
      <c r="S31" s="26">
        <v>4.8499999999999996</v>
      </c>
      <c r="T31" s="26">
        <v>16.760000000000002</v>
      </c>
    </row>
    <row r="32" spans="1:20" x14ac:dyDescent="0.25">
      <c r="A32" s="10" t="s">
        <v>182</v>
      </c>
      <c r="B32" s="10">
        <v>11198</v>
      </c>
      <c r="C32" s="10" t="s">
        <v>183</v>
      </c>
      <c r="D32" s="10" t="s">
        <v>19</v>
      </c>
      <c r="E32" s="17">
        <v>17</v>
      </c>
      <c r="F32" s="26">
        <v>500000</v>
      </c>
      <c r="G32" s="27">
        <v>102.23333333333333</v>
      </c>
      <c r="H32" s="26" t="s">
        <v>531</v>
      </c>
      <c r="I32" s="26">
        <v>61526</v>
      </c>
      <c r="J32" s="26">
        <v>61148</v>
      </c>
      <c r="K32" s="26">
        <v>37408</v>
      </c>
      <c r="L32" s="26">
        <v>1634618</v>
      </c>
      <c r="M32" s="26">
        <v>3</v>
      </c>
      <c r="N32" s="26">
        <v>99</v>
      </c>
      <c r="O32" s="26">
        <v>506</v>
      </c>
      <c r="P32" s="26">
        <v>1</v>
      </c>
      <c r="Q32" s="26">
        <v>509</v>
      </c>
      <c r="R32" s="26">
        <v>0.54</v>
      </c>
      <c r="S32" s="26">
        <v>4.41</v>
      </c>
      <c r="T32" s="26">
        <v>45.97</v>
      </c>
    </row>
    <row r="33" spans="1:20" x14ac:dyDescent="0.25">
      <c r="A33" s="10" t="s">
        <v>188</v>
      </c>
      <c r="B33" s="10">
        <v>11217</v>
      </c>
      <c r="C33" s="10" t="s">
        <v>189</v>
      </c>
      <c r="D33" s="10" t="s">
        <v>19</v>
      </c>
      <c r="E33" s="17">
        <v>18</v>
      </c>
      <c r="F33" s="26">
        <v>50000000</v>
      </c>
      <c r="G33" s="27">
        <v>102.13333333333334</v>
      </c>
      <c r="H33" s="26" t="s">
        <v>531</v>
      </c>
      <c r="I33" s="26">
        <v>17086297</v>
      </c>
      <c r="J33" s="26">
        <v>16978739</v>
      </c>
      <c r="K33" s="26">
        <v>16845823</v>
      </c>
      <c r="L33" s="26">
        <v>1007890</v>
      </c>
      <c r="M33" s="26">
        <v>175</v>
      </c>
      <c r="N33" s="26">
        <v>79</v>
      </c>
      <c r="O33" s="26">
        <v>1762</v>
      </c>
      <c r="P33" s="26">
        <v>21</v>
      </c>
      <c r="Q33" s="26">
        <v>1937</v>
      </c>
      <c r="R33" s="26">
        <v>1.59</v>
      </c>
      <c r="S33" s="26">
        <v>4.72</v>
      </c>
      <c r="T33" s="26">
        <v>19.28</v>
      </c>
    </row>
    <row r="34" spans="1:20" x14ac:dyDescent="0.25">
      <c r="A34" s="10" t="s">
        <v>198</v>
      </c>
      <c r="B34" s="10">
        <v>11256</v>
      </c>
      <c r="C34" s="10" t="s">
        <v>197</v>
      </c>
      <c r="D34" s="10" t="s">
        <v>19</v>
      </c>
      <c r="E34" s="17">
        <v>15</v>
      </c>
      <c r="F34" s="26">
        <v>500000</v>
      </c>
      <c r="G34" s="27">
        <v>98.033333333333331</v>
      </c>
      <c r="H34" s="26" t="s">
        <v>531</v>
      </c>
      <c r="I34" s="26">
        <v>92135</v>
      </c>
      <c r="J34" s="26">
        <v>93971</v>
      </c>
      <c r="K34" s="26">
        <v>92377</v>
      </c>
      <c r="L34" s="26">
        <v>1017254</v>
      </c>
      <c r="M34" s="26">
        <v>7</v>
      </c>
      <c r="N34" s="26">
        <v>98</v>
      </c>
      <c r="O34" s="26">
        <v>101</v>
      </c>
      <c r="P34" s="26">
        <v>2</v>
      </c>
      <c r="Q34" s="26">
        <v>108</v>
      </c>
      <c r="R34" s="26">
        <v>1.64</v>
      </c>
      <c r="S34" s="26">
        <v>5.0599999999999996</v>
      </c>
      <c r="T34" s="26">
        <v>16.649999999999999</v>
      </c>
    </row>
    <row r="35" spans="1:20" x14ac:dyDescent="0.25">
      <c r="A35" s="10" t="s">
        <v>207</v>
      </c>
      <c r="B35" s="10">
        <v>11277</v>
      </c>
      <c r="C35" s="10" t="s">
        <v>208</v>
      </c>
      <c r="D35" s="10" t="s">
        <v>19</v>
      </c>
      <c r="E35" s="17">
        <v>0</v>
      </c>
      <c r="F35" s="26">
        <v>5000000000</v>
      </c>
      <c r="G35" s="27">
        <v>94.86666666666666</v>
      </c>
      <c r="H35" s="26" t="s">
        <v>531</v>
      </c>
      <c r="I35" s="26">
        <v>165748847</v>
      </c>
      <c r="J35" s="26">
        <v>166247354</v>
      </c>
      <c r="K35" s="26">
        <v>3535057279</v>
      </c>
      <c r="L35" s="26">
        <v>47028</v>
      </c>
      <c r="M35" s="26">
        <v>408</v>
      </c>
      <c r="N35" s="26">
        <v>3</v>
      </c>
      <c r="O35" s="26">
        <v>2383090</v>
      </c>
      <c r="P35" s="26">
        <v>96</v>
      </c>
      <c r="Q35" s="26">
        <v>2383498</v>
      </c>
      <c r="R35" s="26">
        <v>1.49</v>
      </c>
      <c r="S35" s="26">
        <v>4.5999999999999996</v>
      </c>
      <c r="T35" s="26">
        <v>19.98</v>
      </c>
    </row>
    <row r="36" spans="1:20" x14ac:dyDescent="0.25">
      <c r="A36" s="10" t="s">
        <v>217</v>
      </c>
      <c r="B36" s="10">
        <v>11290</v>
      </c>
      <c r="C36" s="10" t="s">
        <v>218</v>
      </c>
      <c r="D36" s="10" t="s">
        <v>19</v>
      </c>
      <c r="E36" s="17">
        <v>17</v>
      </c>
      <c r="F36" s="26">
        <v>200000</v>
      </c>
      <c r="G36" s="27">
        <v>93.766666666666666</v>
      </c>
      <c r="H36" s="26" t="s">
        <v>531</v>
      </c>
      <c r="I36" s="26">
        <v>52494</v>
      </c>
      <c r="J36" s="26">
        <v>52494</v>
      </c>
      <c r="K36" s="26">
        <v>52494</v>
      </c>
      <c r="L36" s="26">
        <v>1000000</v>
      </c>
      <c r="M36" s="26">
        <v>9</v>
      </c>
      <c r="N36" s="26">
        <v>99</v>
      </c>
      <c r="O36" s="26">
        <v>13</v>
      </c>
      <c r="P36" s="26">
        <v>1</v>
      </c>
      <c r="Q36" s="26">
        <v>22</v>
      </c>
      <c r="R36" s="26">
        <v>1.1299999999999999</v>
      </c>
      <c r="S36" s="26">
        <v>3.7</v>
      </c>
      <c r="T36" s="26">
        <v>14.42</v>
      </c>
    </row>
    <row r="37" spans="1:20" x14ac:dyDescent="0.25">
      <c r="A37" s="10" t="s">
        <v>225</v>
      </c>
      <c r="B37" s="10">
        <v>11302</v>
      </c>
      <c r="C37" s="10" t="s">
        <v>226</v>
      </c>
      <c r="D37" s="10" t="s">
        <v>19</v>
      </c>
      <c r="E37" s="17">
        <v>18</v>
      </c>
      <c r="F37" s="26">
        <v>40000000</v>
      </c>
      <c r="G37" s="27">
        <v>90.7</v>
      </c>
      <c r="H37" s="26" t="s">
        <v>531</v>
      </c>
      <c r="I37" s="26">
        <v>17476458</v>
      </c>
      <c r="J37" s="26">
        <v>29049090</v>
      </c>
      <c r="K37" s="26">
        <v>28949103</v>
      </c>
      <c r="L37" s="26">
        <v>1003453</v>
      </c>
      <c r="M37" s="26">
        <v>28</v>
      </c>
      <c r="N37" s="26">
        <v>64</v>
      </c>
      <c r="O37" s="26">
        <v>11493</v>
      </c>
      <c r="P37" s="26">
        <v>36</v>
      </c>
      <c r="Q37" s="26">
        <v>11521</v>
      </c>
      <c r="R37" s="26">
        <v>1.72</v>
      </c>
      <c r="S37" s="26">
        <v>5.16</v>
      </c>
      <c r="T37" s="26">
        <v>20.92</v>
      </c>
    </row>
    <row r="38" spans="1:20" x14ac:dyDescent="0.25">
      <c r="A38" s="10" t="s">
        <v>243</v>
      </c>
      <c r="B38" s="10">
        <v>11310</v>
      </c>
      <c r="C38" s="10" t="s">
        <v>240</v>
      </c>
      <c r="D38" s="10" t="s">
        <v>19</v>
      </c>
      <c r="E38" s="17">
        <v>18</v>
      </c>
      <c r="F38" s="26">
        <v>400000000</v>
      </c>
      <c r="G38" s="27">
        <v>87.7</v>
      </c>
      <c r="H38" s="26" t="s">
        <v>531</v>
      </c>
      <c r="I38" s="26">
        <v>329126929</v>
      </c>
      <c r="J38" s="26">
        <v>399431336</v>
      </c>
      <c r="K38" s="26">
        <v>399431429</v>
      </c>
      <c r="L38" s="26">
        <v>1000000</v>
      </c>
      <c r="M38" s="26">
        <v>285</v>
      </c>
      <c r="N38" s="26">
        <v>52</v>
      </c>
      <c r="O38" s="26">
        <v>79941</v>
      </c>
      <c r="P38" s="26">
        <v>48</v>
      </c>
      <c r="Q38" s="26">
        <v>80226</v>
      </c>
      <c r="R38" s="26">
        <v>1.51</v>
      </c>
      <c r="S38" s="26">
        <v>4.5599999999999996</v>
      </c>
      <c r="T38" s="26">
        <v>18.3</v>
      </c>
    </row>
    <row r="39" spans="1:20" x14ac:dyDescent="0.25">
      <c r="A39" s="10" t="s">
        <v>253</v>
      </c>
      <c r="B39" s="10">
        <v>11338</v>
      </c>
      <c r="C39" s="10" t="s">
        <v>254</v>
      </c>
      <c r="D39" s="10" t="s">
        <v>19</v>
      </c>
      <c r="E39" s="17">
        <v>18</v>
      </c>
      <c r="F39" s="26">
        <v>60000000</v>
      </c>
      <c r="G39" s="27">
        <v>85.566666666666663</v>
      </c>
      <c r="H39" s="26" t="s">
        <v>531</v>
      </c>
      <c r="I39" s="26">
        <v>45769650</v>
      </c>
      <c r="J39" s="26">
        <v>47466160</v>
      </c>
      <c r="K39" s="26">
        <v>47326203</v>
      </c>
      <c r="L39" s="26">
        <v>1002957</v>
      </c>
      <c r="M39" s="26">
        <v>58</v>
      </c>
      <c r="N39" s="26">
        <v>26</v>
      </c>
      <c r="O39" s="26">
        <v>8226</v>
      </c>
      <c r="P39" s="26">
        <v>74</v>
      </c>
      <c r="Q39" s="26">
        <v>8284</v>
      </c>
      <c r="R39" s="26">
        <v>1.5</v>
      </c>
      <c r="S39" s="26">
        <v>4.51</v>
      </c>
      <c r="T39" s="26">
        <v>18.05</v>
      </c>
    </row>
    <row r="40" spans="1:20" x14ac:dyDescent="0.25">
      <c r="A40" s="10" t="s">
        <v>255</v>
      </c>
      <c r="B40" s="10">
        <v>11343</v>
      </c>
      <c r="C40" s="10" t="s">
        <v>256</v>
      </c>
      <c r="D40" s="10" t="s">
        <v>19</v>
      </c>
      <c r="E40" s="17">
        <v>17</v>
      </c>
      <c r="F40" s="26">
        <v>2000000000</v>
      </c>
      <c r="G40" s="27">
        <v>85.2</v>
      </c>
      <c r="H40" s="26" t="s">
        <v>531</v>
      </c>
      <c r="I40" s="26">
        <v>91427301</v>
      </c>
      <c r="J40" s="26">
        <v>93975952</v>
      </c>
      <c r="K40" s="26">
        <v>851730370</v>
      </c>
      <c r="L40" s="26">
        <v>110335</v>
      </c>
      <c r="M40" s="26">
        <v>137</v>
      </c>
      <c r="N40" s="26">
        <v>15</v>
      </c>
      <c r="O40" s="26">
        <v>39178</v>
      </c>
      <c r="P40" s="26">
        <v>85</v>
      </c>
      <c r="Q40" s="26">
        <v>39315</v>
      </c>
      <c r="R40" s="26">
        <v>1.64</v>
      </c>
      <c r="S40" s="26">
        <v>4.92</v>
      </c>
      <c r="T40" s="26">
        <v>21.72</v>
      </c>
    </row>
    <row r="41" spans="1:20" x14ac:dyDescent="0.25">
      <c r="A41" s="10" t="s">
        <v>273</v>
      </c>
      <c r="B41" s="10">
        <v>11379</v>
      </c>
      <c r="C41" s="10" t="s">
        <v>274</v>
      </c>
      <c r="D41" s="10" t="s">
        <v>19</v>
      </c>
      <c r="E41" s="17">
        <v>16</v>
      </c>
      <c r="F41" s="26">
        <v>100000000</v>
      </c>
      <c r="G41" s="27">
        <v>81.2</v>
      </c>
      <c r="H41" s="26" t="s">
        <v>531</v>
      </c>
      <c r="I41" s="26">
        <v>20450736</v>
      </c>
      <c r="J41" s="26">
        <v>19457336</v>
      </c>
      <c r="K41" s="26">
        <v>16318458</v>
      </c>
      <c r="L41" s="26">
        <v>1192351</v>
      </c>
      <c r="M41" s="26">
        <v>23</v>
      </c>
      <c r="N41" s="26">
        <v>1</v>
      </c>
      <c r="O41" s="26">
        <v>67474</v>
      </c>
      <c r="P41" s="26">
        <v>99</v>
      </c>
      <c r="Q41" s="26">
        <v>67497</v>
      </c>
      <c r="R41" s="26">
        <v>-0.19</v>
      </c>
      <c r="S41" s="26">
        <v>1.48</v>
      </c>
      <c r="T41" s="26">
        <v>20.73</v>
      </c>
    </row>
    <row r="42" spans="1:20" x14ac:dyDescent="0.25">
      <c r="A42" s="10" t="s">
        <v>275</v>
      </c>
      <c r="B42" s="10">
        <v>11385</v>
      </c>
      <c r="C42" s="10" t="s">
        <v>276</v>
      </c>
      <c r="D42" s="10" t="s">
        <v>19</v>
      </c>
      <c r="E42" s="17">
        <v>15</v>
      </c>
      <c r="F42" s="26">
        <v>120000000</v>
      </c>
      <c r="G42" s="27">
        <v>80.3</v>
      </c>
      <c r="H42" s="26" t="s">
        <v>531</v>
      </c>
      <c r="I42" s="26">
        <v>82306993</v>
      </c>
      <c r="J42" s="26">
        <v>78739817</v>
      </c>
      <c r="K42" s="26">
        <v>78739747</v>
      </c>
      <c r="L42" s="26">
        <v>1000000</v>
      </c>
      <c r="M42" s="26">
        <v>531</v>
      </c>
      <c r="N42" s="26">
        <v>16</v>
      </c>
      <c r="O42" s="26">
        <v>75253</v>
      </c>
      <c r="P42" s="26">
        <v>84</v>
      </c>
      <c r="Q42" s="26">
        <v>75784</v>
      </c>
      <c r="R42" s="26">
        <v>1.49</v>
      </c>
      <c r="S42" s="26">
        <v>4.4800000000000004</v>
      </c>
      <c r="T42" s="26">
        <v>18.2</v>
      </c>
    </row>
    <row r="43" spans="1:20" x14ac:dyDescent="0.25">
      <c r="A43" s="10" t="s">
        <v>283</v>
      </c>
      <c r="B43" s="10">
        <v>11383</v>
      </c>
      <c r="C43" s="10" t="s">
        <v>284</v>
      </c>
      <c r="D43" s="10" t="s">
        <v>19</v>
      </c>
      <c r="E43" s="17">
        <v>16</v>
      </c>
      <c r="F43" s="26">
        <v>40000000</v>
      </c>
      <c r="G43" s="27">
        <v>79.733333333333334</v>
      </c>
      <c r="H43" s="26" t="s">
        <v>531</v>
      </c>
      <c r="I43" s="26">
        <v>26484881</v>
      </c>
      <c r="J43" s="26">
        <v>25112539</v>
      </c>
      <c r="K43" s="26">
        <v>24319564</v>
      </c>
      <c r="L43" s="26">
        <v>1032605</v>
      </c>
      <c r="M43" s="26">
        <v>92</v>
      </c>
      <c r="N43" s="26">
        <v>4</v>
      </c>
      <c r="O43" s="26">
        <v>21279</v>
      </c>
      <c r="P43" s="26">
        <v>96</v>
      </c>
      <c r="Q43" s="26">
        <v>21371</v>
      </c>
      <c r="R43" s="26">
        <v>1.7</v>
      </c>
      <c r="S43" s="26">
        <v>5.47</v>
      </c>
      <c r="T43" s="26">
        <v>21.3</v>
      </c>
    </row>
    <row r="44" spans="1:20" x14ac:dyDescent="0.25">
      <c r="A44" s="10" t="s">
        <v>285</v>
      </c>
      <c r="B44" s="10">
        <v>11380</v>
      </c>
      <c r="C44" s="10" t="s">
        <v>286</v>
      </c>
      <c r="D44" s="10" t="s">
        <v>19</v>
      </c>
      <c r="E44" s="17">
        <v>17</v>
      </c>
      <c r="F44" s="26">
        <v>50000000</v>
      </c>
      <c r="G44" s="27">
        <v>79.566666666666663</v>
      </c>
      <c r="H44" s="26" t="s">
        <v>531</v>
      </c>
      <c r="I44" s="26">
        <v>283802</v>
      </c>
      <c r="J44" s="26">
        <v>277928</v>
      </c>
      <c r="K44" s="26">
        <v>2256426</v>
      </c>
      <c r="L44" s="26">
        <v>123171</v>
      </c>
      <c r="M44" s="26">
        <v>19</v>
      </c>
      <c r="N44" s="26">
        <v>99</v>
      </c>
      <c r="O44" s="26">
        <v>26</v>
      </c>
      <c r="P44" s="26">
        <v>1</v>
      </c>
      <c r="Q44" s="26">
        <v>45</v>
      </c>
      <c r="R44" s="26">
        <v>0.04</v>
      </c>
      <c r="S44" s="26">
        <v>4.79</v>
      </c>
      <c r="T44" s="26">
        <v>11.9</v>
      </c>
    </row>
    <row r="45" spans="1:20" x14ac:dyDescent="0.25">
      <c r="A45" s="10" t="s">
        <v>287</v>
      </c>
      <c r="B45" s="10">
        <v>11391</v>
      </c>
      <c r="C45" s="10" t="s">
        <v>288</v>
      </c>
      <c r="D45" s="10" t="s">
        <v>19</v>
      </c>
      <c r="E45" s="17">
        <v>16</v>
      </c>
      <c r="F45" s="26">
        <v>50000000</v>
      </c>
      <c r="G45" s="27">
        <v>79.233333333333334</v>
      </c>
      <c r="H45" s="26" t="s">
        <v>531</v>
      </c>
      <c r="I45" s="26">
        <v>375568</v>
      </c>
      <c r="J45" s="26">
        <v>288432</v>
      </c>
      <c r="K45" s="26">
        <v>10958981</v>
      </c>
      <c r="L45" s="26">
        <v>26319</v>
      </c>
      <c r="M45" s="26">
        <v>5</v>
      </c>
      <c r="N45" s="26">
        <v>33</v>
      </c>
      <c r="O45" s="26">
        <v>100</v>
      </c>
      <c r="P45" s="26">
        <v>67</v>
      </c>
      <c r="Q45" s="26">
        <v>105</v>
      </c>
      <c r="R45" s="26">
        <v>1.61</v>
      </c>
      <c r="S45" s="26">
        <v>4.74</v>
      </c>
      <c r="T45" s="26">
        <v>20.36</v>
      </c>
    </row>
    <row r="46" spans="1:20" x14ac:dyDescent="0.25">
      <c r="A46" s="10" t="s">
        <v>291</v>
      </c>
      <c r="B46" s="10">
        <v>11394</v>
      </c>
      <c r="C46" s="10" t="s">
        <v>292</v>
      </c>
      <c r="D46" s="10" t="s">
        <v>19</v>
      </c>
      <c r="E46" s="17">
        <v>15</v>
      </c>
      <c r="F46" s="26">
        <v>30000000</v>
      </c>
      <c r="G46" s="27">
        <v>78.966666666666669</v>
      </c>
      <c r="H46" s="26" t="s">
        <v>531</v>
      </c>
      <c r="I46" s="26">
        <v>12595307</v>
      </c>
      <c r="J46" s="26">
        <v>20569283</v>
      </c>
      <c r="K46" s="26">
        <v>20569278</v>
      </c>
      <c r="L46" s="26">
        <v>1000000</v>
      </c>
      <c r="M46" s="26">
        <v>38</v>
      </c>
      <c r="N46" s="26">
        <v>55</v>
      </c>
      <c r="O46" s="26">
        <v>6508</v>
      </c>
      <c r="P46" s="26">
        <v>45</v>
      </c>
      <c r="Q46" s="26">
        <v>6546</v>
      </c>
      <c r="R46" s="26">
        <v>1.7</v>
      </c>
      <c r="S46" s="26">
        <v>5.09</v>
      </c>
      <c r="T46" s="26">
        <v>20.56</v>
      </c>
    </row>
    <row r="47" spans="1:20" x14ac:dyDescent="0.25">
      <c r="A47" s="10" t="s">
        <v>293</v>
      </c>
      <c r="B47" s="10">
        <v>11405</v>
      </c>
      <c r="C47" s="10" t="s">
        <v>294</v>
      </c>
      <c r="D47" s="10" t="s">
        <v>19</v>
      </c>
      <c r="E47" s="17">
        <v>15</v>
      </c>
      <c r="F47" s="26">
        <v>200000000</v>
      </c>
      <c r="G47" s="27">
        <v>77.13333333333334</v>
      </c>
      <c r="H47" s="26" t="s">
        <v>531</v>
      </c>
      <c r="I47" s="26">
        <v>124678732</v>
      </c>
      <c r="J47" s="26">
        <v>179014085</v>
      </c>
      <c r="K47" s="26">
        <v>177604939</v>
      </c>
      <c r="L47" s="26">
        <v>1008016</v>
      </c>
      <c r="M47" s="26">
        <v>84</v>
      </c>
      <c r="N47" s="26">
        <v>46</v>
      </c>
      <c r="O47" s="26">
        <v>71286</v>
      </c>
      <c r="P47" s="26">
        <v>54</v>
      </c>
      <c r="Q47" s="26">
        <v>71370</v>
      </c>
      <c r="R47" s="26">
        <v>1.73</v>
      </c>
      <c r="S47" s="26">
        <v>4.9400000000000004</v>
      </c>
      <c r="T47" s="26">
        <v>19.260000000000002</v>
      </c>
    </row>
    <row r="48" spans="1:20" x14ac:dyDescent="0.25">
      <c r="A48" s="10" t="s">
        <v>298</v>
      </c>
      <c r="B48" s="10">
        <v>11411</v>
      </c>
      <c r="C48" s="10" t="s">
        <v>299</v>
      </c>
      <c r="D48" s="10" t="s">
        <v>19</v>
      </c>
      <c r="E48" s="17">
        <v>0</v>
      </c>
      <c r="F48" s="26">
        <v>4000000</v>
      </c>
      <c r="G48" s="27">
        <v>76.466666666666669</v>
      </c>
      <c r="H48" s="26" t="s">
        <v>531</v>
      </c>
      <c r="I48" s="26">
        <v>274073</v>
      </c>
      <c r="J48" s="26">
        <v>607172</v>
      </c>
      <c r="K48" s="26">
        <v>607172</v>
      </c>
      <c r="L48" s="26">
        <v>1000000</v>
      </c>
      <c r="M48" s="26">
        <v>7</v>
      </c>
      <c r="N48" s="26">
        <v>20</v>
      </c>
      <c r="O48" s="26">
        <v>501</v>
      </c>
      <c r="P48" s="26">
        <v>80</v>
      </c>
      <c r="Q48" s="26">
        <v>508</v>
      </c>
      <c r="R48" s="26">
        <v>1.41</v>
      </c>
      <c r="S48" s="26">
        <v>8.92</v>
      </c>
      <c r="T48" s="26">
        <v>23.48</v>
      </c>
    </row>
    <row r="49" spans="1:20" x14ac:dyDescent="0.25">
      <c r="A49" s="10" t="s">
        <v>301</v>
      </c>
      <c r="B49" s="10">
        <v>11420</v>
      </c>
      <c r="C49" s="10" t="s">
        <v>302</v>
      </c>
      <c r="D49" s="10" t="s">
        <v>19</v>
      </c>
      <c r="E49" s="17">
        <v>0</v>
      </c>
      <c r="F49" s="26">
        <v>50000000</v>
      </c>
      <c r="G49" s="27">
        <v>75.533333333333331</v>
      </c>
      <c r="H49" s="26" t="s">
        <v>531</v>
      </c>
      <c r="I49" s="26">
        <v>168842</v>
      </c>
      <c r="J49" s="26">
        <v>173240</v>
      </c>
      <c r="K49" s="26">
        <v>3705633</v>
      </c>
      <c r="L49" s="26">
        <v>46750</v>
      </c>
      <c r="M49" s="26">
        <v>6</v>
      </c>
      <c r="N49" s="26">
        <v>81</v>
      </c>
      <c r="O49" s="26">
        <v>80</v>
      </c>
      <c r="P49" s="26">
        <v>19</v>
      </c>
      <c r="Q49" s="26">
        <v>86</v>
      </c>
      <c r="R49" s="26">
        <v>0.54</v>
      </c>
      <c r="S49" s="26">
        <v>6.51</v>
      </c>
      <c r="T49" s="26">
        <v>15.81</v>
      </c>
    </row>
    <row r="50" spans="1:20" x14ac:dyDescent="0.25">
      <c r="A50" s="10" t="s">
        <v>305</v>
      </c>
      <c r="B50" s="10">
        <v>11421</v>
      </c>
      <c r="C50" s="10" t="s">
        <v>306</v>
      </c>
      <c r="D50" s="10" t="s">
        <v>19</v>
      </c>
      <c r="E50" s="17">
        <v>0</v>
      </c>
      <c r="F50" s="26">
        <v>10000000</v>
      </c>
      <c r="G50" s="27">
        <v>75.13333333333334</v>
      </c>
      <c r="H50" s="26" t="s">
        <v>531</v>
      </c>
      <c r="I50" s="26">
        <v>2467821</v>
      </c>
      <c r="J50" s="26">
        <v>2828674</v>
      </c>
      <c r="K50" s="26">
        <v>2826387</v>
      </c>
      <c r="L50" s="26">
        <v>1000809</v>
      </c>
      <c r="M50" s="26">
        <v>20</v>
      </c>
      <c r="N50" s="26">
        <v>64</v>
      </c>
      <c r="O50" s="26">
        <v>1348</v>
      </c>
      <c r="P50" s="26">
        <v>36</v>
      </c>
      <c r="Q50" s="26">
        <v>1368</v>
      </c>
      <c r="R50" s="26">
        <v>1.41</v>
      </c>
      <c r="S50" s="26">
        <v>4.7699999999999996</v>
      </c>
      <c r="T50" s="26">
        <v>19.03</v>
      </c>
    </row>
    <row r="51" spans="1:20" x14ac:dyDescent="0.25">
      <c r="A51" s="10" t="s">
        <v>309</v>
      </c>
      <c r="B51" s="10">
        <v>11427</v>
      </c>
      <c r="C51" s="10" t="s">
        <v>310</v>
      </c>
      <c r="D51" s="10" t="s">
        <v>19</v>
      </c>
      <c r="E51" s="17">
        <v>0</v>
      </c>
      <c r="F51" s="26">
        <v>500000</v>
      </c>
      <c r="G51" s="27">
        <v>74.099999999999994</v>
      </c>
      <c r="H51" s="26" t="s">
        <v>531</v>
      </c>
      <c r="I51" s="26">
        <v>53027</v>
      </c>
      <c r="J51" s="26">
        <v>54327</v>
      </c>
      <c r="K51" s="26">
        <v>26550</v>
      </c>
      <c r="L51" s="26">
        <v>2046206</v>
      </c>
      <c r="M51" s="26">
        <v>2</v>
      </c>
      <c r="N51" s="26">
        <v>100</v>
      </c>
      <c r="O51" s="26">
        <v>32</v>
      </c>
      <c r="P51" s="26">
        <v>0</v>
      </c>
      <c r="Q51" s="26">
        <v>34</v>
      </c>
      <c r="R51" s="26">
        <v>1.24</v>
      </c>
      <c r="S51" s="26">
        <v>4.2</v>
      </c>
      <c r="T51" s="26">
        <v>15.69</v>
      </c>
    </row>
    <row r="52" spans="1:20" x14ac:dyDescent="0.25">
      <c r="A52" s="10" t="s">
        <v>313</v>
      </c>
      <c r="B52" s="10">
        <v>11442</v>
      </c>
      <c r="C52" s="10" t="s">
        <v>314</v>
      </c>
      <c r="D52" s="10" t="s">
        <v>19</v>
      </c>
      <c r="E52" s="17">
        <v>0</v>
      </c>
      <c r="F52" s="26">
        <v>4000000</v>
      </c>
      <c r="G52" s="27">
        <v>71.900000000000006</v>
      </c>
      <c r="H52" s="26" t="s">
        <v>531</v>
      </c>
      <c r="I52" s="26">
        <v>357988</v>
      </c>
      <c r="J52" s="26">
        <v>285738</v>
      </c>
      <c r="K52" s="26">
        <v>285738</v>
      </c>
      <c r="L52" s="26">
        <v>1000000</v>
      </c>
      <c r="M52" s="26">
        <v>5</v>
      </c>
      <c r="N52" s="26">
        <v>1</v>
      </c>
      <c r="O52" s="26">
        <v>1331</v>
      </c>
      <c r="P52" s="26">
        <v>99</v>
      </c>
      <c r="Q52" s="26">
        <v>1336</v>
      </c>
      <c r="R52" s="26">
        <v>1.04</v>
      </c>
      <c r="S52" s="26">
        <v>3.22</v>
      </c>
      <c r="T52" s="26">
        <v>16.12</v>
      </c>
    </row>
    <row r="53" spans="1:20" x14ac:dyDescent="0.25">
      <c r="A53" s="10" t="s">
        <v>322</v>
      </c>
      <c r="B53" s="10">
        <v>11449</v>
      </c>
      <c r="C53" s="10" t="s">
        <v>323</v>
      </c>
      <c r="D53" s="10" t="s">
        <v>19</v>
      </c>
      <c r="E53" s="17">
        <v>15</v>
      </c>
      <c r="F53" s="26">
        <v>10000000</v>
      </c>
      <c r="G53" s="27">
        <v>69.8</v>
      </c>
      <c r="H53" s="26" t="s">
        <v>531</v>
      </c>
      <c r="I53" s="26">
        <v>3545793</v>
      </c>
      <c r="J53" s="26">
        <v>5182374</v>
      </c>
      <c r="K53" s="26">
        <v>5182372</v>
      </c>
      <c r="L53" s="26">
        <v>1000000</v>
      </c>
      <c r="M53" s="26">
        <v>14</v>
      </c>
      <c r="N53" s="26">
        <v>32</v>
      </c>
      <c r="O53" s="26">
        <v>2208</v>
      </c>
      <c r="P53" s="26">
        <v>68</v>
      </c>
      <c r="Q53" s="26">
        <v>2222</v>
      </c>
      <c r="R53" s="26">
        <v>1.64</v>
      </c>
      <c r="S53" s="26">
        <v>4.93</v>
      </c>
      <c r="T53" s="26">
        <v>19.989999999999998</v>
      </c>
    </row>
    <row r="54" spans="1:20" x14ac:dyDescent="0.25">
      <c r="A54" s="10" t="s">
        <v>340</v>
      </c>
      <c r="B54" s="10">
        <v>11476</v>
      </c>
      <c r="C54" s="10" t="s">
        <v>341</v>
      </c>
      <c r="D54" s="10" t="s">
        <v>19</v>
      </c>
      <c r="E54" s="17">
        <v>17</v>
      </c>
      <c r="F54" s="26">
        <v>1000000</v>
      </c>
      <c r="G54" s="27">
        <v>64.366666666666674</v>
      </c>
      <c r="H54" s="26" t="s">
        <v>531</v>
      </c>
      <c r="I54" s="26">
        <v>295077</v>
      </c>
      <c r="J54" s="26">
        <v>291755</v>
      </c>
      <c r="K54" s="26">
        <v>291755</v>
      </c>
      <c r="L54" s="26">
        <v>1000000</v>
      </c>
      <c r="M54" s="26">
        <v>4</v>
      </c>
      <c r="N54" s="26">
        <v>75</v>
      </c>
      <c r="O54" s="26">
        <v>615</v>
      </c>
      <c r="P54" s="26">
        <v>25</v>
      </c>
      <c r="Q54" s="26">
        <v>619</v>
      </c>
      <c r="R54" s="26">
        <v>1.55</v>
      </c>
      <c r="S54" s="26">
        <v>4.78</v>
      </c>
      <c r="T54" s="26">
        <v>20.5</v>
      </c>
    </row>
    <row r="55" spans="1:20" x14ac:dyDescent="0.25">
      <c r="A55" s="10" t="s">
        <v>346</v>
      </c>
      <c r="B55" s="10">
        <v>11495</v>
      </c>
      <c r="C55" s="10" t="s">
        <v>347</v>
      </c>
      <c r="D55" s="10" t="s">
        <v>19</v>
      </c>
      <c r="E55" s="17">
        <v>15</v>
      </c>
      <c r="F55" s="26">
        <v>50000000</v>
      </c>
      <c r="G55" s="27">
        <v>62.466666666666669</v>
      </c>
      <c r="H55" s="26" t="s">
        <v>531</v>
      </c>
      <c r="I55" s="26">
        <v>23601009</v>
      </c>
      <c r="J55" s="26">
        <v>17359392</v>
      </c>
      <c r="K55" s="26">
        <v>17328844</v>
      </c>
      <c r="L55" s="26">
        <v>1001761</v>
      </c>
      <c r="M55" s="26">
        <v>52</v>
      </c>
      <c r="N55" s="26">
        <v>28</v>
      </c>
      <c r="O55" s="26">
        <v>6640</v>
      </c>
      <c r="P55" s="26">
        <v>72</v>
      </c>
      <c r="Q55" s="26">
        <v>6692</v>
      </c>
      <c r="R55" s="26">
        <v>1.21</v>
      </c>
      <c r="S55" s="26">
        <v>3.5</v>
      </c>
      <c r="T55" s="26">
        <v>14.93</v>
      </c>
    </row>
    <row r="56" spans="1:20" x14ac:dyDescent="0.25">
      <c r="A56" s="10" t="s">
        <v>351</v>
      </c>
      <c r="B56" s="10">
        <v>11517</v>
      </c>
      <c r="C56" s="10" t="s">
        <v>352</v>
      </c>
      <c r="D56" s="10" t="s">
        <v>19</v>
      </c>
      <c r="E56" s="17">
        <v>15</v>
      </c>
      <c r="F56" s="26">
        <v>25000000000</v>
      </c>
      <c r="G56" s="27">
        <v>59.766666666666666</v>
      </c>
      <c r="H56" s="26" t="s">
        <v>531</v>
      </c>
      <c r="I56" s="26">
        <v>115239449</v>
      </c>
      <c r="J56" s="26">
        <v>154057814</v>
      </c>
      <c r="K56" s="26">
        <v>15283872648</v>
      </c>
      <c r="L56" s="26">
        <v>10079</v>
      </c>
      <c r="M56" s="26">
        <v>145</v>
      </c>
      <c r="N56" s="26">
        <v>39</v>
      </c>
      <c r="O56" s="26">
        <v>38963</v>
      </c>
      <c r="P56" s="26">
        <v>61</v>
      </c>
      <c r="Q56" s="26">
        <v>39108</v>
      </c>
      <c r="R56" s="26">
        <v>1.64</v>
      </c>
      <c r="S56" s="26">
        <v>4.92</v>
      </c>
      <c r="T56" s="26">
        <v>6.27</v>
      </c>
    </row>
    <row r="57" spans="1:20" x14ac:dyDescent="0.25">
      <c r="A57" s="10" t="s">
        <v>357</v>
      </c>
      <c r="B57" s="10">
        <v>11521</v>
      </c>
      <c r="C57" s="10" t="s">
        <v>358</v>
      </c>
      <c r="D57" s="10" t="s">
        <v>19</v>
      </c>
      <c r="E57" s="17">
        <v>18</v>
      </c>
      <c r="F57" s="26">
        <v>10000000</v>
      </c>
      <c r="G57" s="27">
        <v>57.8</v>
      </c>
      <c r="H57" s="26" t="s">
        <v>531</v>
      </c>
      <c r="I57" s="26">
        <v>3483545</v>
      </c>
      <c r="J57" s="26">
        <v>3646055</v>
      </c>
      <c r="K57" s="26">
        <v>3618776</v>
      </c>
      <c r="L57" s="26">
        <v>1007538</v>
      </c>
      <c r="M57" s="26">
        <v>10</v>
      </c>
      <c r="N57" s="26">
        <v>5</v>
      </c>
      <c r="O57" s="26">
        <v>3042</v>
      </c>
      <c r="P57" s="26">
        <v>95</v>
      </c>
      <c r="Q57" s="26">
        <v>3052</v>
      </c>
      <c r="R57" s="26">
        <v>1.59</v>
      </c>
      <c r="S57" s="26">
        <v>4.8600000000000003</v>
      </c>
      <c r="T57" s="26">
        <v>19.420000000000002</v>
      </c>
    </row>
    <row r="58" spans="1:20" x14ac:dyDescent="0.25">
      <c r="A58" s="10" t="s">
        <v>366</v>
      </c>
      <c r="B58" s="10">
        <v>11551</v>
      </c>
      <c r="C58" s="10" t="s">
        <v>367</v>
      </c>
      <c r="D58" s="10" t="s">
        <v>19</v>
      </c>
      <c r="E58" s="17">
        <v>18</v>
      </c>
      <c r="F58" s="26">
        <v>1500000000</v>
      </c>
      <c r="G58" s="27">
        <v>53</v>
      </c>
      <c r="H58" s="26" t="s">
        <v>531</v>
      </c>
      <c r="I58" s="26">
        <v>7372582</v>
      </c>
      <c r="J58" s="26">
        <v>5667928</v>
      </c>
      <c r="K58" s="26">
        <v>561373565</v>
      </c>
      <c r="L58" s="26">
        <v>10096</v>
      </c>
      <c r="M58" s="26">
        <v>75</v>
      </c>
      <c r="N58" s="26">
        <v>26</v>
      </c>
      <c r="O58" s="26">
        <v>3689</v>
      </c>
      <c r="P58" s="26">
        <v>74</v>
      </c>
      <c r="Q58" s="26">
        <v>3764</v>
      </c>
      <c r="R58" s="26">
        <v>1.64</v>
      </c>
      <c r="S58" s="26">
        <v>5.0199999999999996</v>
      </c>
      <c r="T58" s="26">
        <v>9.2799999999999994</v>
      </c>
    </row>
    <row r="59" spans="1:20" x14ac:dyDescent="0.25">
      <c r="A59" s="10" t="s">
        <v>368</v>
      </c>
      <c r="B59" s="10">
        <v>11562</v>
      </c>
      <c r="C59" s="10" t="s">
        <v>369</v>
      </c>
      <c r="D59" s="10" t="s">
        <v>19</v>
      </c>
      <c r="E59" s="17">
        <v>0</v>
      </c>
      <c r="F59" s="26">
        <v>1000000000</v>
      </c>
      <c r="G59" s="27">
        <v>52.766666666666666</v>
      </c>
      <c r="H59" s="26" t="s">
        <v>531</v>
      </c>
      <c r="I59" s="26">
        <v>5628156</v>
      </c>
      <c r="J59" s="26">
        <v>5992454</v>
      </c>
      <c r="K59" s="26">
        <v>599248487</v>
      </c>
      <c r="L59" s="26">
        <v>10000</v>
      </c>
      <c r="M59" s="26">
        <v>29</v>
      </c>
      <c r="N59" s="26">
        <v>39</v>
      </c>
      <c r="O59" s="26">
        <v>6109</v>
      </c>
      <c r="P59" s="26">
        <v>61</v>
      </c>
      <c r="Q59" s="26">
        <v>6138</v>
      </c>
      <c r="R59" s="26">
        <v>1.47</v>
      </c>
      <c r="S59" s="26">
        <v>4.71</v>
      </c>
      <c r="T59" s="26">
        <v>17.87</v>
      </c>
    </row>
    <row r="60" spans="1:20" x14ac:dyDescent="0.25">
      <c r="A60" s="10" t="s">
        <v>386</v>
      </c>
      <c r="B60" s="10">
        <v>11621</v>
      </c>
      <c r="C60" s="10" t="s">
        <v>387</v>
      </c>
      <c r="D60" s="10" t="s">
        <v>19</v>
      </c>
      <c r="E60" s="17">
        <v>0</v>
      </c>
      <c r="F60" s="26">
        <v>100000000</v>
      </c>
      <c r="G60" s="27">
        <v>41.766666666666666</v>
      </c>
      <c r="H60" s="26" t="s">
        <v>531</v>
      </c>
      <c r="I60" s="26">
        <v>206358</v>
      </c>
      <c r="J60" s="26">
        <v>211628</v>
      </c>
      <c r="K60" s="26">
        <v>6692121</v>
      </c>
      <c r="L60" s="26">
        <v>31624</v>
      </c>
      <c r="M60" s="26">
        <v>3</v>
      </c>
      <c r="N60" s="26">
        <v>23</v>
      </c>
      <c r="O60" s="26">
        <v>577</v>
      </c>
      <c r="P60" s="26">
        <v>77</v>
      </c>
      <c r="Q60" s="26">
        <v>580</v>
      </c>
      <c r="R60" s="26">
        <v>0.97</v>
      </c>
      <c r="S60" s="26">
        <v>6.32</v>
      </c>
      <c r="T60" s="26">
        <v>21.93</v>
      </c>
    </row>
    <row r="61" spans="1:20" x14ac:dyDescent="0.25">
      <c r="A61" s="10" t="s">
        <v>396</v>
      </c>
      <c r="B61" s="10">
        <v>11661</v>
      </c>
      <c r="C61" s="10" t="s">
        <v>397</v>
      </c>
      <c r="D61" s="10" t="s">
        <v>19</v>
      </c>
      <c r="E61" s="17">
        <v>0</v>
      </c>
      <c r="F61" s="26">
        <v>1000000</v>
      </c>
      <c r="G61" s="27">
        <v>33.866666666666667</v>
      </c>
      <c r="H61" s="26" t="s">
        <v>531</v>
      </c>
      <c r="I61" s="26">
        <v>145661</v>
      </c>
      <c r="J61" s="26">
        <v>131995</v>
      </c>
      <c r="K61" s="26">
        <v>131743</v>
      </c>
      <c r="L61" s="26">
        <v>1001914</v>
      </c>
      <c r="M61" s="26">
        <v>8</v>
      </c>
      <c r="N61" s="26">
        <v>92</v>
      </c>
      <c r="O61" s="26">
        <v>126</v>
      </c>
      <c r="P61" s="26">
        <v>8</v>
      </c>
      <c r="Q61" s="26">
        <v>134</v>
      </c>
      <c r="R61" s="26">
        <v>1.67</v>
      </c>
      <c r="S61" s="26">
        <v>5.2</v>
      </c>
      <c r="T61" s="26">
        <v>8.8699999999999992</v>
      </c>
    </row>
    <row r="62" spans="1:20" x14ac:dyDescent="0.25">
      <c r="A62" s="10" t="s">
        <v>404</v>
      </c>
      <c r="B62" s="10">
        <v>11665</v>
      </c>
      <c r="C62" s="10" t="s">
        <v>405</v>
      </c>
      <c r="D62" s="10" t="s">
        <v>19</v>
      </c>
      <c r="E62" s="17">
        <v>18</v>
      </c>
      <c r="F62" s="26">
        <v>4000000</v>
      </c>
      <c r="G62" s="27">
        <v>32.799999999999997</v>
      </c>
      <c r="H62" s="26" t="s">
        <v>531</v>
      </c>
      <c r="I62" s="26">
        <v>2091322</v>
      </c>
      <c r="J62" s="26">
        <v>2136222</v>
      </c>
      <c r="K62" s="26">
        <v>2124374</v>
      </c>
      <c r="L62" s="26">
        <v>1005577</v>
      </c>
      <c r="M62" s="26">
        <v>8</v>
      </c>
      <c r="N62" s="26">
        <v>43</v>
      </c>
      <c r="O62" s="26">
        <v>13409</v>
      </c>
      <c r="P62" s="26">
        <v>57</v>
      </c>
      <c r="Q62" s="26">
        <v>13417</v>
      </c>
      <c r="R62" s="26">
        <v>1.5</v>
      </c>
      <c r="S62" s="26">
        <v>5.26</v>
      </c>
      <c r="T62" s="26">
        <v>21.25</v>
      </c>
    </row>
    <row r="63" spans="1:20" x14ac:dyDescent="0.25">
      <c r="A63" s="10" t="s">
        <v>437</v>
      </c>
      <c r="B63" s="10">
        <v>11701</v>
      </c>
      <c r="C63" s="10" t="s">
        <v>438</v>
      </c>
      <c r="D63" s="10" t="s">
        <v>19</v>
      </c>
      <c r="E63" s="17">
        <v>18</v>
      </c>
      <c r="F63" s="26">
        <v>1000000</v>
      </c>
      <c r="G63" s="27">
        <v>23.1</v>
      </c>
      <c r="H63" s="26" t="s">
        <v>531</v>
      </c>
      <c r="I63" s="26">
        <v>410173</v>
      </c>
      <c r="J63" s="26">
        <v>954774</v>
      </c>
      <c r="K63" s="26">
        <v>949506</v>
      </c>
      <c r="L63" s="26">
        <v>1005548</v>
      </c>
      <c r="M63" s="26">
        <v>5</v>
      </c>
      <c r="N63" s="26">
        <v>1</v>
      </c>
      <c r="O63" s="26">
        <v>999</v>
      </c>
      <c r="P63" s="26">
        <v>99</v>
      </c>
      <c r="Q63" s="26">
        <v>1004</v>
      </c>
      <c r="R63" s="26">
        <v>1.54</v>
      </c>
      <c r="S63" s="26">
        <v>6.82</v>
      </c>
      <c r="T63" s="26">
        <v>28.47</v>
      </c>
    </row>
    <row r="64" spans="1:20" x14ac:dyDescent="0.25">
      <c r="A64" s="10" t="s">
        <v>443</v>
      </c>
      <c r="B64" s="10">
        <v>11738</v>
      </c>
      <c r="C64" s="10" t="s">
        <v>444</v>
      </c>
      <c r="D64" s="10" t="s">
        <v>19</v>
      </c>
      <c r="E64" s="17">
        <v>18</v>
      </c>
      <c r="F64" s="26">
        <v>35000000</v>
      </c>
      <c r="G64" s="27">
        <v>21.333333333333332</v>
      </c>
      <c r="H64" s="26" t="s">
        <v>531</v>
      </c>
      <c r="I64" s="26">
        <v>3570230</v>
      </c>
      <c r="J64" s="26">
        <v>3434054</v>
      </c>
      <c r="K64" s="26">
        <v>34340380</v>
      </c>
      <c r="L64" s="26">
        <v>100000</v>
      </c>
      <c r="M64" s="26">
        <v>7</v>
      </c>
      <c r="N64" s="26">
        <v>18</v>
      </c>
      <c r="O64" s="26">
        <v>3449</v>
      </c>
      <c r="P64" s="26">
        <v>82</v>
      </c>
      <c r="Q64" s="26">
        <v>3456</v>
      </c>
      <c r="R64" s="26">
        <v>1.66</v>
      </c>
      <c r="S64" s="26">
        <v>5.07</v>
      </c>
      <c r="T64" s="26">
        <v>18.84</v>
      </c>
    </row>
    <row r="65" spans="1:20" x14ac:dyDescent="0.25">
      <c r="A65" s="10" t="s">
        <v>446</v>
      </c>
      <c r="B65" s="10">
        <v>11741</v>
      </c>
      <c r="C65" s="10" t="s">
        <v>447</v>
      </c>
      <c r="D65" s="10" t="s">
        <v>19</v>
      </c>
      <c r="E65" s="17">
        <v>0</v>
      </c>
      <c r="F65" s="26">
        <v>380000000</v>
      </c>
      <c r="G65" s="27">
        <v>20.933333333333334</v>
      </c>
      <c r="H65" s="26" t="s">
        <v>531</v>
      </c>
      <c r="I65" s="26">
        <v>1726669</v>
      </c>
      <c r="J65" s="26">
        <v>1837895</v>
      </c>
      <c r="K65" s="26">
        <v>181196559</v>
      </c>
      <c r="L65" s="26">
        <v>10143</v>
      </c>
      <c r="M65" s="26">
        <v>13</v>
      </c>
      <c r="N65" s="26">
        <v>72</v>
      </c>
      <c r="O65" s="26">
        <v>454</v>
      </c>
      <c r="P65" s="26">
        <v>28</v>
      </c>
      <c r="Q65" s="26">
        <v>467</v>
      </c>
      <c r="R65" s="26">
        <v>1.5</v>
      </c>
      <c r="S65" s="26">
        <v>4.8099999999999996</v>
      </c>
      <c r="T65" s="26">
        <v>19.260000000000002</v>
      </c>
    </row>
    <row r="66" spans="1:20" x14ac:dyDescent="0.25">
      <c r="A66" s="10" t="s">
        <v>510</v>
      </c>
      <c r="B66" s="10">
        <v>11756</v>
      </c>
      <c r="C66" s="10" t="s">
        <v>509</v>
      </c>
      <c r="D66" s="10" t="s">
        <v>19</v>
      </c>
      <c r="E66" s="17">
        <v>0</v>
      </c>
      <c r="F66" s="26">
        <v>1000000</v>
      </c>
      <c r="G66" s="27">
        <v>9.2333333333333343</v>
      </c>
      <c r="H66" s="26" t="s">
        <v>531</v>
      </c>
      <c r="I66" s="26">
        <v>315848</v>
      </c>
      <c r="J66" s="26">
        <v>718515</v>
      </c>
      <c r="K66" s="26">
        <v>716535</v>
      </c>
      <c r="L66" s="26">
        <v>1002763</v>
      </c>
      <c r="M66" s="26">
        <v>10</v>
      </c>
      <c r="N66" s="26">
        <v>86</v>
      </c>
      <c r="O66" s="26">
        <v>213</v>
      </c>
      <c r="P66" s="26">
        <v>14</v>
      </c>
      <c r="Q66" s="26">
        <v>223</v>
      </c>
      <c r="R66" s="26">
        <v>2.02</v>
      </c>
      <c r="S66" s="26">
        <v>6.29</v>
      </c>
      <c r="T66" s="26">
        <v>0</v>
      </c>
    </row>
    <row r="67" spans="1:20" x14ac:dyDescent="0.25">
      <c r="A67" s="10" t="s">
        <v>568</v>
      </c>
      <c r="B67" s="10">
        <v>11793</v>
      </c>
      <c r="C67" s="10" t="s">
        <v>569</v>
      </c>
      <c r="D67" s="10" t="s">
        <v>19</v>
      </c>
      <c r="E67" s="17">
        <v>15</v>
      </c>
      <c r="F67" s="26">
        <v>3000000</v>
      </c>
      <c r="G67" s="27">
        <v>6</v>
      </c>
      <c r="H67" s="26" t="s">
        <v>531</v>
      </c>
      <c r="I67" s="26">
        <v>392920</v>
      </c>
      <c r="J67" s="26">
        <v>3006948</v>
      </c>
      <c r="K67" s="26">
        <v>2997911</v>
      </c>
      <c r="L67" s="26">
        <v>1003014</v>
      </c>
      <c r="M67" s="26">
        <v>7</v>
      </c>
      <c r="N67" s="26">
        <v>39</v>
      </c>
      <c r="O67" s="26">
        <v>683</v>
      </c>
      <c r="P67" s="26">
        <v>61</v>
      </c>
      <c r="Q67" s="26">
        <v>690</v>
      </c>
      <c r="R67" s="26">
        <v>1.27</v>
      </c>
      <c r="S67" s="26">
        <v>6.63</v>
      </c>
      <c r="T67" s="26">
        <v>0</v>
      </c>
    </row>
    <row r="68" spans="1:20" x14ac:dyDescent="0.25">
      <c r="A68" s="10" t="s">
        <v>570</v>
      </c>
      <c r="B68" s="10">
        <v>11918</v>
      </c>
      <c r="C68" s="10" t="s">
        <v>571</v>
      </c>
      <c r="D68" s="10" t="s">
        <v>19</v>
      </c>
      <c r="E68" s="17">
        <v>0</v>
      </c>
      <c r="F68" s="26">
        <v>100000000</v>
      </c>
      <c r="G68" s="27">
        <v>6</v>
      </c>
      <c r="H68" s="26" t="s">
        <v>531</v>
      </c>
      <c r="I68" s="26">
        <v>0</v>
      </c>
      <c r="J68" s="26">
        <v>799742.29869099997</v>
      </c>
      <c r="K68" s="26">
        <v>78556591</v>
      </c>
      <c r="L68" s="26">
        <v>10180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</row>
    <row r="69" spans="1:20" x14ac:dyDescent="0.25">
      <c r="A69" s="10" t="s">
        <v>584</v>
      </c>
      <c r="B69" s="10">
        <v>11917</v>
      </c>
      <c r="C69" s="10" t="s">
        <v>585</v>
      </c>
      <c r="D69" s="10" t="s">
        <v>19</v>
      </c>
      <c r="E69" s="17">
        <v>18</v>
      </c>
      <c r="F69" s="26">
        <v>5000000</v>
      </c>
      <c r="G69" s="27">
        <v>4</v>
      </c>
      <c r="H69" s="26" t="s">
        <v>531</v>
      </c>
      <c r="I69" s="26">
        <v>637052</v>
      </c>
      <c r="J69" s="26">
        <v>20330</v>
      </c>
      <c r="K69" s="26">
        <v>511898</v>
      </c>
      <c r="L69" s="26">
        <v>1008421</v>
      </c>
      <c r="M69" s="26">
        <v>11</v>
      </c>
      <c r="N69" s="26">
        <v>93</v>
      </c>
      <c r="O69" s="26">
        <v>562</v>
      </c>
      <c r="P69" s="26">
        <v>7</v>
      </c>
      <c r="Q69" s="26">
        <v>573</v>
      </c>
      <c r="R69" s="26">
        <v>1.55</v>
      </c>
      <c r="S69" s="26">
        <v>4.07</v>
      </c>
      <c r="T69" s="26">
        <v>0</v>
      </c>
    </row>
    <row r="70" spans="1:20" x14ac:dyDescent="0.25">
      <c r="A70" s="10" t="s">
        <v>600</v>
      </c>
      <c r="B70" s="10">
        <v>11926</v>
      </c>
      <c r="C70" s="10" t="s">
        <v>601</v>
      </c>
      <c r="D70" s="10" t="s">
        <v>19</v>
      </c>
      <c r="E70" s="17">
        <v>0</v>
      </c>
      <c r="F70" s="26">
        <v>100000000</v>
      </c>
      <c r="G70" s="27">
        <v>3</v>
      </c>
      <c r="H70" s="26" t="s">
        <v>531</v>
      </c>
      <c r="I70" s="26">
        <v>0</v>
      </c>
      <c r="J70" s="26">
        <v>135623</v>
      </c>
      <c r="K70" s="26">
        <v>12946650</v>
      </c>
      <c r="L70" s="26">
        <v>10475</v>
      </c>
      <c r="M70" s="26">
        <v>6</v>
      </c>
      <c r="N70" s="26">
        <v>77</v>
      </c>
      <c r="O70" s="26">
        <v>121</v>
      </c>
      <c r="P70" s="26">
        <v>23</v>
      </c>
      <c r="Q70" s="26">
        <v>127</v>
      </c>
      <c r="R70" s="26">
        <v>1.65</v>
      </c>
      <c r="S70" s="26">
        <v>0</v>
      </c>
      <c r="T70" s="26">
        <v>0</v>
      </c>
    </row>
    <row r="71" spans="1:20" x14ac:dyDescent="0.25">
      <c r="A71" s="10" t="s">
        <v>112</v>
      </c>
      <c r="B71" s="10">
        <v>10920</v>
      </c>
      <c r="C71" s="10" t="s">
        <v>113</v>
      </c>
      <c r="D71" s="10" t="s">
        <v>19</v>
      </c>
      <c r="E71" s="17">
        <v>0</v>
      </c>
      <c r="F71" s="26">
        <v>1000000000</v>
      </c>
      <c r="G71" s="27">
        <v>130.1</v>
      </c>
      <c r="H71" s="26" t="s">
        <v>532</v>
      </c>
      <c r="I71" s="26">
        <v>5580871</v>
      </c>
      <c r="J71" s="26">
        <v>10050656</v>
      </c>
      <c r="K71" s="26">
        <v>996572116</v>
      </c>
      <c r="L71" s="26">
        <v>10086</v>
      </c>
      <c r="M71" s="26">
        <v>13</v>
      </c>
      <c r="N71" s="26">
        <v>94.434784500000006</v>
      </c>
      <c r="O71" s="26">
        <v>1026</v>
      </c>
      <c r="P71" s="26">
        <v>5.5652154999999999</v>
      </c>
      <c r="Q71" s="26">
        <v>1039</v>
      </c>
      <c r="R71" s="26">
        <v>1.6</v>
      </c>
      <c r="S71" s="26">
        <v>4.88</v>
      </c>
      <c r="T71" s="26">
        <v>19.73</v>
      </c>
    </row>
    <row r="72" spans="1:20" x14ac:dyDescent="0.25">
      <c r="A72" s="10" t="s">
        <v>259</v>
      </c>
      <c r="B72" s="10">
        <v>11323</v>
      </c>
      <c r="C72" s="10" t="s">
        <v>260</v>
      </c>
      <c r="D72" s="10" t="s">
        <v>19</v>
      </c>
      <c r="E72" s="17">
        <v>0</v>
      </c>
      <c r="F72" s="26">
        <v>500000000</v>
      </c>
      <c r="G72" s="27">
        <v>84.86666666666666</v>
      </c>
      <c r="H72" s="26" t="s">
        <v>532</v>
      </c>
      <c r="I72" s="26">
        <v>1468407</v>
      </c>
      <c r="J72" s="26">
        <v>1798356</v>
      </c>
      <c r="K72" s="26">
        <v>178016780</v>
      </c>
      <c r="L72" s="26">
        <v>10103</v>
      </c>
      <c r="M72" s="26">
        <v>29</v>
      </c>
      <c r="N72" s="26">
        <v>92.461067999999997</v>
      </c>
      <c r="O72" s="26">
        <v>889</v>
      </c>
      <c r="P72" s="26">
        <v>7.538932</v>
      </c>
      <c r="Q72" s="26">
        <v>918</v>
      </c>
      <c r="R72" s="26">
        <v>1.82</v>
      </c>
      <c r="S72" s="26">
        <v>4.62</v>
      </c>
      <c r="T72" s="26">
        <v>19.84</v>
      </c>
    </row>
    <row r="73" spans="1:20" x14ac:dyDescent="0.25">
      <c r="A73" s="10" t="s">
        <v>263</v>
      </c>
      <c r="B73" s="10">
        <v>11340</v>
      </c>
      <c r="C73" s="10" t="s">
        <v>264</v>
      </c>
      <c r="D73" s="10" t="s">
        <v>19</v>
      </c>
      <c r="E73" s="17">
        <v>0</v>
      </c>
      <c r="F73" s="26">
        <v>500000000</v>
      </c>
      <c r="G73" s="27">
        <v>83.566666666666663</v>
      </c>
      <c r="H73" s="26" t="s">
        <v>532</v>
      </c>
      <c r="I73" s="26">
        <v>2162483</v>
      </c>
      <c r="J73" s="26">
        <v>2128563</v>
      </c>
      <c r="K73" s="26">
        <v>211000000</v>
      </c>
      <c r="L73" s="26">
        <v>10088</v>
      </c>
      <c r="M73" s="26">
        <v>17</v>
      </c>
      <c r="N73" s="26">
        <v>98.492409999999992</v>
      </c>
      <c r="O73" s="26">
        <v>408</v>
      </c>
      <c r="P73" s="26">
        <v>1.50759</v>
      </c>
      <c r="Q73" s="26">
        <v>425</v>
      </c>
      <c r="R73" s="26">
        <v>2.15</v>
      </c>
      <c r="S73" s="26">
        <v>5.67</v>
      </c>
      <c r="T73" s="26">
        <v>20.02</v>
      </c>
    </row>
    <row r="74" spans="1:20" x14ac:dyDescent="0.25">
      <c r="A74" s="10" t="s">
        <v>271</v>
      </c>
      <c r="B74" s="10">
        <v>11367</v>
      </c>
      <c r="C74" s="10" t="s">
        <v>272</v>
      </c>
      <c r="D74" s="10" t="s">
        <v>19</v>
      </c>
      <c r="E74" s="17">
        <v>0</v>
      </c>
      <c r="F74" s="26">
        <v>1000000000</v>
      </c>
      <c r="G74" s="27">
        <v>82.13333333333334</v>
      </c>
      <c r="H74" s="26" t="s">
        <v>532</v>
      </c>
      <c r="I74" s="26">
        <v>5758222</v>
      </c>
      <c r="J74" s="26">
        <v>6465270</v>
      </c>
      <c r="K74" s="26">
        <v>643900000</v>
      </c>
      <c r="L74" s="26">
        <v>10041</v>
      </c>
      <c r="M74" s="26">
        <v>24</v>
      </c>
      <c r="N74" s="26">
        <v>89.489548999999997</v>
      </c>
      <c r="O74" s="26">
        <v>1169</v>
      </c>
      <c r="P74" s="26">
        <v>10.510451</v>
      </c>
      <c r="Q74" s="26">
        <v>1193</v>
      </c>
      <c r="R74" s="26">
        <v>1.53</v>
      </c>
      <c r="S74" s="26">
        <v>4.97</v>
      </c>
      <c r="T74" s="26">
        <v>20.100000000000001</v>
      </c>
    </row>
    <row r="75" spans="1:20" x14ac:dyDescent="0.25">
      <c r="A75" s="10" t="s">
        <v>300</v>
      </c>
      <c r="B75" s="10">
        <v>11409</v>
      </c>
      <c r="C75" s="10" t="s">
        <v>299</v>
      </c>
      <c r="D75" s="10" t="s">
        <v>19</v>
      </c>
      <c r="E75" s="17">
        <v>0</v>
      </c>
      <c r="F75" s="26">
        <v>500000000</v>
      </c>
      <c r="G75" s="27">
        <v>76.466666666666669</v>
      </c>
      <c r="H75" s="26" t="s">
        <v>532</v>
      </c>
      <c r="I75" s="26">
        <v>12070198</v>
      </c>
      <c r="J75" s="26">
        <v>15540056</v>
      </c>
      <c r="K75" s="26">
        <v>396484042</v>
      </c>
      <c r="L75" s="26">
        <v>39195</v>
      </c>
      <c r="M75" s="26">
        <v>93</v>
      </c>
      <c r="N75" s="26">
        <v>54.483724799999997</v>
      </c>
      <c r="O75" s="26">
        <v>6650</v>
      </c>
      <c r="P75" s="26">
        <v>45.516275200000003</v>
      </c>
      <c r="Q75" s="26">
        <v>6743</v>
      </c>
      <c r="R75" s="26">
        <v>0.92</v>
      </c>
      <c r="S75" s="26">
        <v>4.93</v>
      </c>
      <c r="T75" s="26">
        <v>20.99</v>
      </c>
    </row>
    <row r="76" spans="1:20" x14ac:dyDescent="0.25">
      <c r="A76" s="10" t="s">
        <v>316</v>
      </c>
      <c r="B76" s="10">
        <v>11416</v>
      </c>
      <c r="C76" s="10" t="s">
        <v>317</v>
      </c>
      <c r="D76" s="10" t="s">
        <v>19</v>
      </c>
      <c r="E76" s="17">
        <v>0</v>
      </c>
      <c r="F76" s="26">
        <v>10000000000</v>
      </c>
      <c r="G76" s="27">
        <v>71.599999999999994</v>
      </c>
      <c r="H76" s="26" t="s">
        <v>532</v>
      </c>
      <c r="I76" s="26">
        <v>43260276</v>
      </c>
      <c r="J76" s="26">
        <v>56406250</v>
      </c>
      <c r="K76" s="26">
        <v>5590233298</v>
      </c>
      <c r="L76" s="26">
        <v>10091</v>
      </c>
      <c r="M76" s="26">
        <v>184</v>
      </c>
      <c r="N76" s="26">
        <v>86.819984890000001</v>
      </c>
      <c r="O76" s="26">
        <v>9683</v>
      </c>
      <c r="P76" s="26">
        <v>13.180015110000001</v>
      </c>
      <c r="Q76" s="26">
        <v>9867</v>
      </c>
      <c r="R76" s="26">
        <v>1.68</v>
      </c>
      <c r="S76" s="26">
        <v>5.03</v>
      </c>
      <c r="T76" s="26">
        <v>18.38</v>
      </c>
    </row>
    <row r="77" spans="1:20" x14ac:dyDescent="0.25">
      <c r="A77" s="10" t="s">
        <v>332</v>
      </c>
      <c r="B77" s="10">
        <v>11459</v>
      </c>
      <c r="C77" s="10" t="s">
        <v>333</v>
      </c>
      <c r="D77" s="10" t="s">
        <v>19</v>
      </c>
      <c r="E77" s="17">
        <v>0</v>
      </c>
      <c r="F77" s="26">
        <v>3000000000</v>
      </c>
      <c r="G77" s="27">
        <v>66.966666666666669</v>
      </c>
      <c r="H77" s="26" t="s">
        <v>532</v>
      </c>
      <c r="I77" s="26">
        <v>43976415</v>
      </c>
      <c r="J77" s="26">
        <v>43489071</v>
      </c>
      <c r="K77" s="26">
        <v>1232925485</v>
      </c>
      <c r="L77" s="26">
        <v>35274</v>
      </c>
      <c r="M77" s="26">
        <v>192</v>
      </c>
      <c r="N77" s="26">
        <v>76.876142166666668</v>
      </c>
      <c r="O77" s="26">
        <v>33837</v>
      </c>
      <c r="P77" s="26">
        <v>23.122441633333331</v>
      </c>
      <c r="Q77" s="26">
        <v>34030</v>
      </c>
      <c r="R77" s="26">
        <v>1.08</v>
      </c>
      <c r="S77" s="26">
        <v>4.63</v>
      </c>
      <c r="T77" s="26">
        <v>21.6</v>
      </c>
    </row>
    <row r="78" spans="1:20" x14ac:dyDescent="0.25">
      <c r="A78" s="10" t="s">
        <v>334</v>
      </c>
      <c r="B78" s="10">
        <v>11460</v>
      </c>
      <c r="C78" s="10" t="s">
        <v>335</v>
      </c>
      <c r="D78" s="10" t="s">
        <v>19</v>
      </c>
      <c r="E78" s="17">
        <v>0</v>
      </c>
      <c r="F78" s="26">
        <v>10000000000</v>
      </c>
      <c r="G78" s="27">
        <v>66.766666666666666</v>
      </c>
      <c r="H78" s="26" t="s">
        <v>532</v>
      </c>
      <c r="I78" s="26">
        <v>61173611</v>
      </c>
      <c r="J78" s="26">
        <v>57550380</v>
      </c>
      <c r="K78" s="26">
        <v>5755299485</v>
      </c>
      <c r="L78" s="26">
        <v>10000</v>
      </c>
      <c r="M78" s="26">
        <v>218</v>
      </c>
      <c r="N78" s="26">
        <v>74.178646880000002</v>
      </c>
      <c r="O78" s="26">
        <v>18158</v>
      </c>
      <c r="P78" s="26">
        <v>25.821353120000001</v>
      </c>
      <c r="Q78" s="26">
        <v>18376</v>
      </c>
      <c r="R78" s="26">
        <v>1.63</v>
      </c>
      <c r="S78" s="26">
        <v>4.97</v>
      </c>
      <c r="T78" s="26">
        <v>20.02</v>
      </c>
    </row>
    <row r="79" spans="1:20" x14ac:dyDescent="0.25">
      <c r="A79" s="10" t="s">
        <v>344</v>
      </c>
      <c r="B79" s="10">
        <v>11499</v>
      </c>
      <c r="C79" s="10" t="s">
        <v>345</v>
      </c>
      <c r="D79" s="10" t="s">
        <v>19</v>
      </c>
      <c r="E79" s="17">
        <v>0</v>
      </c>
      <c r="F79" s="26">
        <v>1000000000</v>
      </c>
      <c r="G79" s="27">
        <v>62.733333333333334</v>
      </c>
      <c r="H79" s="26" t="s">
        <v>532</v>
      </c>
      <c r="I79" s="26">
        <v>6459740</v>
      </c>
      <c r="J79" s="26">
        <v>4545524</v>
      </c>
      <c r="K79" s="26">
        <v>287872400</v>
      </c>
      <c r="L79" s="26">
        <v>15790</v>
      </c>
      <c r="M79" s="26">
        <v>12</v>
      </c>
      <c r="N79" s="26">
        <v>99.589653300000009</v>
      </c>
      <c r="O79" s="26">
        <v>532</v>
      </c>
      <c r="P79" s="26">
        <v>0.41034670000000006</v>
      </c>
      <c r="Q79" s="26">
        <v>544</v>
      </c>
      <c r="R79" s="26">
        <v>1.59</v>
      </c>
      <c r="S79" s="26">
        <v>4.92</v>
      </c>
      <c r="T79" s="26">
        <v>20.61</v>
      </c>
    </row>
    <row r="80" spans="1:20" x14ac:dyDescent="0.25">
      <c r="A80" s="10" t="s">
        <v>353</v>
      </c>
      <c r="B80" s="10">
        <v>11513</v>
      </c>
      <c r="C80" s="10" t="s">
        <v>354</v>
      </c>
      <c r="D80" s="10" t="s">
        <v>19</v>
      </c>
      <c r="E80" s="17">
        <v>0</v>
      </c>
      <c r="F80" s="26">
        <v>20000000000</v>
      </c>
      <c r="G80" s="27">
        <v>58.766666666666666</v>
      </c>
      <c r="H80" s="26" t="s">
        <v>532</v>
      </c>
      <c r="I80" s="26">
        <v>117998441</v>
      </c>
      <c r="J80" s="26">
        <v>121600341</v>
      </c>
      <c r="K80" s="26">
        <v>12051900000</v>
      </c>
      <c r="L80" s="26">
        <v>10090</v>
      </c>
      <c r="M80" s="26">
        <v>309</v>
      </c>
      <c r="N80" s="26">
        <v>80.854968889999995</v>
      </c>
      <c r="O80" s="26">
        <v>19249</v>
      </c>
      <c r="P80" s="26">
        <v>19.145031109999998</v>
      </c>
      <c r="Q80" s="26">
        <v>19558</v>
      </c>
      <c r="R80" s="26">
        <v>1.7</v>
      </c>
      <c r="S80" s="26">
        <v>5.22</v>
      </c>
      <c r="T80" s="26">
        <v>20.37</v>
      </c>
    </row>
    <row r="81" spans="1:20" x14ac:dyDescent="0.25">
      <c r="A81" s="10" t="s">
        <v>362</v>
      </c>
      <c r="B81" s="10">
        <v>11518</v>
      </c>
      <c r="C81" s="10" t="s">
        <v>363</v>
      </c>
      <c r="D81" s="10" t="s">
        <v>19</v>
      </c>
      <c r="E81" s="17">
        <v>0</v>
      </c>
      <c r="F81" s="26">
        <v>300000000</v>
      </c>
      <c r="G81" s="27">
        <v>54.5</v>
      </c>
      <c r="H81" s="26" t="s">
        <v>532</v>
      </c>
      <c r="I81" s="26">
        <v>2478546</v>
      </c>
      <c r="J81" s="26">
        <v>8630571</v>
      </c>
      <c r="K81" s="26">
        <v>300000000</v>
      </c>
      <c r="L81" s="26">
        <v>28769</v>
      </c>
      <c r="M81" s="26">
        <v>876</v>
      </c>
      <c r="N81" s="26">
        <v>76.507089666666673</v>
      </c>
      <c r="O81" s="26">
        <v>1747</v>
      </c>
      <c r="P81" s="26">
        <v>23.492910333333334</v>
      </c>
      <c r="Q81" s="26">
        <v>2623</v>
      </c>
      <c r="R81" s="26">
        <v>1.38</v>
      </c>
      <c r="S81" s="26">
        <v>5.92</v>
      </c>
      <c r="T81" s="26">
        <v>21.27</v>
      </c>
    </row>
    <row r="82" spans="1:20" x14ac:dyDescent="0.25">
      <c r="A82" s="10" t="s">
        <v>372</v>
      </c>
      <c r="B82" s="10">
        <v>11569</v>
      </c>
      <c r="C82" s="10" t="s">
        <v>373</v>
      </c>
      <c r="D82" s="10" t="s">
        <v>19</v>
      </c>
      <c r="E82" s="17">
        <v>0</v>
      </c>
      <c r="F82" s="26">
        <v>500000000</v>
      </c>
      <c r="G82" s="27">
        <v>48.966666666666669</v>
      </c>
      <c r="H82" s="26" t="s">
        <v>532</v>
      </c>
      <c r="I82" s="26">
        <v>2893317</v>
      </c>
      <c r="J82" s="26">
        <v>2298765</v>
      </c>
      <c r="K82" s="26">
        <v>114255500</v>
      </c>
      <c r="L82" s="26">
        <v>20120</v>
      </c>
      <c r="M82" s="26">
        <v>60</v>
      </c>
      <c r="N82" s="26">
        <v>91.356553200000008</v>
      </c>
      <c r="O82" s="26">
        <v>3225</v>
      </c>
      <c r="P82" s="26">
        <v>8.6434467999999995</v>
      </c>
      <c r="Q82" s="26">
        <v>3285</v>
      </c>
      <c r="R82" s="26">
        <v>1.2</v>
      </c>
      <c r="S82" s="26">
        <v>5.71</v>
      </c>
      <c r="T82" s="26">
        <v>20.03</v>
      </c>
    </row>
    <row r="83" spans="1:20" x14ac:dyDescent="0.25">
      <c r="A83" s="10" t="s">
        <v>376</v>
      </c>
      <c r="B83" s="10">
        <v>11588</v>
      </c>
      <c r="C83" s="10" t="s">
        <v>377</v>
      </c>
      <c r="D83" s="10" t="s">
        <v>19</v>
      </c>
      <c r="E83" s="17">
        <v>0</v>
      </c>
      <c r="F83" s="26">
        <v>1500000000</v>
      </c>
      <c r="G83" s="27">
        <v>45.166666666666664</v>
      </c>
      <c r="H83" s="26" t="s">
        <v>532</v>
      </c>
      <c r="I83" s="26">
        <v>13724961</v>
      </c>
      <c r="J83" s="26">
        <v>23069068</v>
      </c>
      <c r="K83" s="26">
        <v>998098538</v>
      </c>
      <c r="L83" s="26">
        <v>23114</v>
      </c>
      <c r="M83" s="26">
        <v>47</v>
      </c>
      <c r="N83" s="26">
        <v>99.1184686</v>
      </c>
      <c r="O83" s="26">
        <v>803</v>
      </c>
      <c r="P83" s="26">
        <v>0.88153139999999997</v>
      </c>
      <c r="Q83" s="26">
        <v>850</v>
      </c>
      <c r="R83" s="26">
        <v>1.94</v>
      </c>
      <c r="S83" s="26">
        <v>5.53</v>
      </c>
      <c r="T83" s="26">
        <v>21.65</v>
      </c>
    </row>
    <row r="84" spans="1:20" x14ac:dyDescent="0.25">
      <c r="A84" s="10" t="s">
        <v>388</v>
      </c>
      <c r="B84" s="10">
        <v>11626</v>
      </c>
      <c r="C84" s="10" t="s">
        <v>389</v>
      </c>
      <c r="D84" s="10" t="s">
        <v>19</v>
      </c>
      <c r="E84" s="17">
        <v>16</v>
      </c>
      <c r="F84" s="26">
        <v>1000000000</v>
      </c>
      <c r="G84" s="27">
        <v>40.533333333333331</v>
      </c>
      <c r="H84" s="26" t="s">
        <v>532</v>
      </c>
      <c r="I84" s="26">
        <v>8238181</v>
      </c>
      <c r="J84" s="26">
        <v>12333486</v>
      </c>
      <c r="K84" s="26">
        <v>815716646</v>
      </c>
      <c r="L84" s="26">
        <v>15120</v>
      </c>
      <c r="M84" s="26">
        <v>104</v>
      </c>
      <c r="N84" s="26">
        <v>85.769104399999989</v>
      </c>
      <c r="O84" s="26">
        <v>3199</v>
      </c>
      <c r="P84" s="26">
        <v>14.230895599999998</v>
      </c>
      <c r="Q84" s="26">
        <v>3303</v>
      </c>
      <c r="R84" s="26">
        <v>1.67</v>
      </c>
      <c r="S84" s="26">
        <v>4.4800000000000004</v>
      </c>
      <c r="T84" s="26">
        <v>22.45</v>
      </c>
    </row>
    <row r="85" spans="1:20" x14ac:dyDescent="0.25">
      <c r="A85" s="10" t="s">
        <v>400</v>
      </c>
      <c r="B85" s="10">
        <v>11660</v>
      </c>
      <c r="C85" s="10" t="s">
        <v>401</v>
      </c>
      <c r="D85" s="10" t="s">
        <v>19</v>
      </c>
      <c r="E85" s="17">
        <v>0</v>
      </c>
      <c r="F85" s="26">
        <v>2000000000</v>
      </c>
      <c r="G85" s="27">
        <v>33.299999999999997</v>
      </c>
      <c r="H85" s="26" t="s">
        <v>532</v>
      </c>
      <c r="I85" s="26">
        <v>3044242</v>
      </c>
      <c r="J85" s="26">
        <v>3512150</v>
      </c>
      <c r="K85" s="26">
        <v>351229194</v>
      </c>
      <c r="L85" s="26">
        <v>10000</v>
      </c>
      <c r="M85" s="26">
        <v>36</v>
      </c>
      <c r="N85" s="26">
        <v>98.298649650000002</v>
      </c>
      <c r="O85" s="26">
        <v>1201</v>
      </c>
      <c r="P85" s="26">
        <v>1.7013503499999998</v>
      </c>
      <c r="Q85" s="26">
        <v>1237</v>
      </c>
      <c r="R85" s="26">
        <v>1.69</v>
      </c>
      <c r="S85" s="26">
        <v>4.99</v>
      </c>
      <c r="T85" s="26">
        <v>19.28</v>
      </c>
    </row>
    <row r="86" spans="1:20" x14ac:dyDescent="0.25">
      <c r="A86" s="10" t="s">
        <v>408</v>
      </c>
      <c r="B86" s="10">
        <v>11673</v>
      </c>
      <c r="C86" s="10" t="s">
        <v>409</v>
      </c>
      <c r="D86" s="10" t="s">
        <v>19</v>
      </c>
      <c r="E86" s="17">
        <v>0</v>
      </c>
      <c r="F86" s="26">
        <v>500000000</v>
      </c>
      <c r="G86" s="27">
        <v>31.5</v>
      </c>
      <c r="H86" s="26" t="s">
        <v>532</v>
      </c>
      <c r="I86" s="26">
        <v>620630</v>
      </c>
      <c r="J86" s="26">
        <v>2518921</v>
      </c>
      <c r="K86" s="26">
        <v>251899990</v>
      </c>
      <c r="L86" s="26">
        <v>10000</v>
      </c>
      <c r="M86" s="26">
        <v>30</v>
      </c>
      <c r="N86" s="26">
        <v>96.325931400000002</v>
      </c>
      <c r="O86" s="26">
        <v>263</v>
      </c>
      <c r="P86" s="26">
        <v>3.6740686</v>
      </c>
      <c r="Q86" s="26">
        <v>293</v>
      </c>
      <c r="R86" s="26">
        <v>0.3</v>
      </c>
      <c r="S86" s="26">
        <v>5.5</v>
      </c>
      <c r="T86" s="26">
        <v>13.33</v>
      </c>
    </row>
    <row r="87" spans="1:20" x14ac:dyDescent="0.25">
      <c r="A87" s="10" t="s">
        <v>416</v>
      </c>
      <c r="B87" s="10">
        <v>11692</v>
      </c>
      <c r="C87" s="10" t="s">
        <v>417</v>
      </c>
      <c r="D87" s="10" t="s">
        <v>19</v>
      </c>
      <c r="E87" s="17">
        <v>0</v>
      </c>
      <c r="F87" s="26">
        <v>4000000000</v>
      </c>
      <c r="G87" s="27">
        <v>27.666666666666668</v>
      </c>
      <c r="H87" s="26" t="s">
        <v>532</v>
      </c>
      <c r="I87" s="26">
        <v>31199953</v>
      </c>
      <c r="J87" s="26">
        <v>32741337</v>
      </c>
      <c r="K87" s="26">
        <v>1962770000</v>
      </c>
      <c r="L87" s="26">
        <v>16682</v>
      </c>
      <c r="M87" s="26">
        <v>281</v>
      </c>
      <c r="N87" s="26">
        <v>81.272978275</v>
      </c>
      <c r="O87" s="26">
        <v>14517</v>
      </c>
      <c r="P87" s="26">
        <v>18.727021725</v>
      </c>
      <c r="Q87" s="26">
        <v>14798</v>
      </c>
      <c r="R87" s="26">
        <v>1.8</v>
      </c>
      <c r="S87" s="26">
        <v>5.49</v>
      </c>
      <c r="T87" s="26">
        <v>22.72</v>
      </c>
    </row>
    <row r="88" spans="1:20" x14ac:dyDescent="0.25">
      <c r="A88" s="10" t="s">
        <v>418</v>
      </c>
      <c r="B88" s="10">
        <v>11698</v>
      </c>
      <c r="C88" s="10" t="s">
        <v>419</v>
      </c>
      <c r="D88" s="10" t="s">
        <v>19</v>
      </c>
      <c r="E88" s="17">
        <v>0</v>
      </c>
      <c r="F88" s="26">
        <v>4000000000</v>
      </c>
      <c r="G88" s="27">
        <v>26.733333333333334</v>
      </c>
      <c r="H88" s="26" t="s">
        <v>532</v>
      </c>
      <c r="I88" s="26">
        <v>26511468</v>
      </c>
      <c r="J88" s="26">
        <v>28629271</v>
      </c>
      <c r="K88" s="26">
        <v>1901295011</v>
      </c>
      <c r="L88" s="26">
        <v>15058</v>
      </c>
      <c r="M88" s="26">
        <v>35</v>
      </c>
      <c r="N88" s="26">
        <v>96.755120166666657</v>
      </c>
      <c r="O88" s="26">
        <v>6191</v>
      </c>
      <c r="P88" s="26">
        <v>3.2448798333333335</v>
      </c>
      <c r="Q88" s="26">
        <v>6226</v>
      </c>
      <c r="R88" s="26">
        <v>1.5</v>
      </c>
      <c r="S88" s="26">
        <v>4.32</v>
      </c>
      <c r="T88" s="26">
        <v>20.03</v>
      </c>
    </row>
    <row r="89" spans="1:20" x14ac:dyDescent="0.25">
      <c r="A89" s="10" t="s">
        <v>435</v>
      </c>
      <c r="B89" s="10">
        <v>11725</v>
      </c>
      <c r="C89" s="10" t="s">
        <v>436</v>
      </c>
      <c r="D89" s="10" t="s">
        <v>19</v>
      </c>
      <c r="E89" s="17">
        <v>0</v>
      </c>
      <c r="F89" s="26">
        <v>300000000</v>
      </c>
      <c r="G89" s="27">
        <v>23.3</v>
      </c>
      <c r="H89" s="26" t="s">
        <v>532</v>
      </c>
      <c r="I89" s="26">
        <v>568529</v>
      </c>
      <c r="J89" s="26">
        <v>589323</v>
      </c>
      <c r="K89" s="26">
        <v>45877000</v>
      </c>
      <c r="L89" s="26">
        <v>12846</v>
      </c>
      <c r="M89" s="26">
        <v>25</v>
      </c>
      <c r="N89" s="26">
        <v>97.562973666666664</v>
      </c>
      <c r="O89" s="26">
        <v>500</v>
      </c>
      <c r="P89" s="26">
        <v>2.4370263333333333</v>
      </c>
      <c r="Q89" s="26">
        <v>525</v>
      </c>
      <c r="R89" s="26">
        <v>-1.73</v>
      </c>
      <c r="S89" s="26">
        <v>4.6900000000000004</v>
      </c>
      <c r="T89" s="26">
        <v>19.73</v>
      </c>
    </row>
    <row r="90" spans="1:20" x14ac:dyDescent="0.25">
      <c r="A90" s="10" t="s">
        <v>445</v>
      </c>
      <c r="B90" s="10">
        <v>11722</v>
      </c>
      <c r="C90" s="10" t="s">
        <v>444</v>
      </c>
      <c r="D90" s="10" t="s">
        <v>19</v>
      </c>
      <c r="E90" s="17">
        <v>0</v>
      </c>
      <c r="F90" s="26">
        <v>3000000000</v>
      </c>
      <c r="G90" s="27">
        <v>21.333333333333332</v>
      </c>
      <c r="H90" s="26" t="s">
        <v>532</v>
      </c>
      <c r="I90" s="26">
        <v>8244573</v>
      </c>
      <c r="J90" s="26">
        <v>10284265</v>
      </c>
      <c r="K90" s="26">
        <v>700500000</v>
      </c>
      <c r="L90" s="26">
        <v>14682</v>
      </c>
      <c r="M90" s="26">
        <v>76</v>
      </c>
      <c r="N90" s="26">
        <v>92.862721999999991</v>
      </c>
      <c r="O90" s="26">
        <v>2876</v>
      </c>
      <c r="P90" s="26">
        <v>7.1372779999999993</v>
      </c>
      <c r="Q90" s="26">
        <v>2952</v>
      </c>
      <c r="R90" s="26">
        <v>1.4</v>
      </c>
      <c r="S90" s="26">
        <v>6.73</v>
      </c>
      <c r="T90" s="26">
        <v>23.03</v>
      </c>
    </row>
    <row r="91" spans="1:20" x14ac:dyDescent="0.25">
      <c r="A91" s="10" t="s">
        <v>460</v>
      </c>
      <c r="B91" s="10">
        <v>11753</v>
      </c>
      <c r="C91" s="10" t="s">
        <v>461</v>
      </c>
      <c r="D91" s="10" t="s">
        <v>19</v>
      </c>
      <c r="E91" s="17">
        <v>0</v>
      </c>
      <c r="F91" s="26">
        <v>500000000</v>
      </c>
      <c r="G91" s="27">
        <v>17.966666666666669</v>
      </c>
      <c r="H91" s="26" t="s">
        <v>532</v>
      </c>
      <c r="I91" s="26">
        <v>2346674</v>
      </c>
      <c r="J91" s="26">
        <v>2526604</v>
      </c>
      <c r="K91" s="26">
        <v>184020000</v>
      </c>
      <c r="L91" s="26">
        <v>13731</v>
      </c>
      <c r="M91" s="26">
        <v>36</v>
      </c>
      <c r="N91" s="26">
        <v>82.463688599999998</v>
      </c>
      <c r="O91" s="26">
        <v>1920</v>
      </c>
      <c r="P91" s="26">
        <v>17.536311399999999</v>
      </c>
      <c r="Q91" s="26">
        <v>1956</v>
      </c>
      <c r="R91" s="26">
        <v>1.95</v>
      </c>
      <c r="S91" s="26">
        <v>6.01</v>
      </c>
      <c r="T91" s="26">
        <v>21.21</v>
      </c>
    </row>
    <row r="92" spans="1:20" x14ac:dyDescent="0.25">
      <c r="A92" s="10" t="s">
        <v>468</v>
      </c>
      <c r="B92" s="10">
        <v>11776</v>
      </c>
      <c r="C92" s="10" t="s">
        <v>469</v>
      </c>
      <c r="D92" s="10" t="s">
        <v>19</v>
      </c>
      <c r="E92" s="17">
        <v>0</v>
      </c>
      <c r="F92" s="26">
        <v>4000000000</v>
      </c>
      <c r="G92" s="27">
        <v>17.066666666666666</v>
      </c>
      <c r="H92" s="26" t="s">
        <v>532</v>
      </c>
      <c r="I92" s="26">
        <v>20513213</v>
      </c>
      <c r="J92" s="26">
        <v>30644007</v>
      </c>
      <c r="K92" s="26">
        <v>2299700000</v>
      </c>
      <c r="L92" s="26">
        <v>13325</v>
      </c>
      <c r="M92" s="26">
        <v>68</v>
      </c>
      <c r="N92" s="26">
        <v>97.921472175000005</v>
      </c>
      <c r="O92" s="26">
        <v>1616</v>
      </c>
      <c r="P92" s="26">
        <v>2.0785278250000001</v>
      </c>
      <c r="Q92" s="26">
        <v>1684</v>
      </c>
      <c r="R92" s="26">
        <v>1.73</v>
      </c>
      <c r="S92" s="26">
        <v>5.24</v>
      </c>
      <c r="T92" s="26">
        <v>22.08</v>
      </c>
    </row>
    <row r="93" spans="1:20" x14ac:dyDescent="0.25">
      <c r="A93" s="10" t="s">
        <v>480</v>
      </c>
      <c r="B93" s="10">
        <v>11820</v>
      </c>
      <c r="C93" s="10" t="s">
        <v>481</v>
      </c>
      <c r="D93" s="10" t="s">
        <v>19</v>
      </c>
      <c r="E93" s="17">
        <v>0</v>
      </c>
      <c r="F93" s="26">
        <v>10000000000</v>
      </c>
      <c r="G93" s="27">
        <v>14.433333333333334</v>
      </c>
      <c r="H93" s="26" t="s">
        <v>532</v>
      </c>
      <c r="I93" s="26">
        <v>45634512</v>
      </c>
      <c r="J93" s="26">
        <v>68770101</v>
      </c>
      <c r="K93" s="26">
        <v>5374600000</v>
      </c>
      <c r="L93" s="26">
        <v>12796</v>
      </c>
      <c r="M93" s="26">
        <v>67</v>
      </c>
      <c r="N93" s="26">
        <v>99.141747357142862</v>
      </c>
      <c r="O93" s="26">
        <v>1163</v>
      </c>
      <c r="P93" s="26">
        <v>0.85825264285714287</v>
      </c>
      <c r="Q93" s="26">
        <v>1230</v>
      </c>
      <c r="R93" s="26">
        <v>1.33</v>
      </c>
      <c r="S93" s="26">
        <v>5.7</v>
      </c>
      <c r="T93" s="26">
        <v>21.46</v>
      </c>
    </row>
    <row r="94" spans="1:20" x14ac:dyDescent="0.25">
      <c r="A94" s="10" t="s">
        <v>503</v>
      </c>
      <c r="B94" s="10">
        <v>11841</v>
      </c>
      <c r="C94" s="10" t="s">
        <v>502</v>
      </c>
      <c r="D94" s="10" t="s">
        <v>19</v>
      </c>
      <c r="E94" s="17">
        <v>0</v>
      </c>
      <c r="F94" s="26">
        <v>500000000</v>
      </c>
      <c r="G94" s="27">
        <v>10.033333333333333</v>
      </c>
      <c r="H94" s="26" t="s">
        <v>532</v>
      </c>
      <c r="I94" s="26">
        <v>1117717</v>
      </c>
      <c r="J94" s="26">
        <v>917719</v>
      </c>
      <c r="K94" s="26">
        <v>91767515</v>
      </c>
      <c r="L94" s="26">
        <v>10000</v>
      </c>
      <c r="M94" s="26">
        <v>12</v>
      </c>
      <c r="N94" s="26">
        <v>98.702031000000005</v>
      </c>
      <c r="O94" s="26">
        <v>163</v>
      </c>
      <c r="P94" s="26">
        <v>1.2979689999999999</v>
      </c>
      <c r="Q94" s="26">
        <v>175</v>
      </c>
      <c r="R94" s="26">
        <v>1.57</v>
      </c>
      <c r="S94" s="26">
        <v>4.83</v>
      </c>
      <c r="T94" s="26">
        <v>0</v>
      </c>
    </row>
    <row r="95" spans="1:20" x14ac:dyDescent="0.25">
      <c r="A95" s="10" t="s">
        <v>506</v>
      </c>
      <c r="B95" s="10">
        <v>11859</v>
      </c>
      <c r="C95" s="10" t="s">
        <v>507</v>
      </c>
      <c r="D95" s="10" t="s">
        <v>19</v>
      </c>
      <c r="E95" s="17">
        <v>0</v>
      </c>
      <c r="F95" s="26">
        <v>200000000</v>
      </c>
      <c r="G95" s="27">
        <v>9.3333333333333321</v>
      </c>
      <c r="H95" s="26" t="s">
        <v>532</v>
      </c>
      <c r="I95" s="26">
        <v>1222591</v>
      </c>
      <c r="J95" s="26">
        <v>1962523</v>
      </c>
      <c r="K95" s="26">
        <v>166240940</v>
      </c>
      <c r="L95" s="26">
        <v>11805</v>
      </c>
      <c r="M95" s="26">
        <v>35</v>
      </c>
      <c r="N95" s="26">
        <v>41.6400285</v>
      </c>
      <c r="O95" s="26">
        <v>2794</v>
      </c>
      <c r="P95" s="26">
        <v>58.359971499999993</v>
      </c>
      <c r="Q95" s="26">
        <v>2829</v>
      </c>
      <c r="R95" s="26">
        <v>0.59</v>
      </c>
      <c r="S95" s="26">
        <v>5.24</v>
      </c>
      <c r="T95" s="26">
        <v>0</v>
      </c>
    </row>
    <row r="96" spans="1:20" x14ac:dyDescent="0.25">
      <c r="A96" s="10" t="s">
        <v>508</v>
      </c>
      <c r="B96" s="10">
        <v>11874</v>
      </c>
      <c r="C96" s="10" t="s">
        <v>509</v>
      </c>
      <c r="D96" s="10" t="s">
        <v>19</v>
      </c>
      <c r="E96" s="17">
        <v>0</v>
      </c>
      <c r="F96" s="26">
        <v>4000000000</v>
      </c>
      <c r="G96" s="27">
        <v>9.2333333333333343</v>
      </c>
      <c r="H96" s="26" t="s">
        <v>532</v>
      </c>
      <c r="I96" s="26">
        <v>11183700</v>
      </c>
      <c r="J96" s="26">
        <v>19697620</v>
      </c>
      <c r="K96" s="26">
        <v>1671500000</v>
      </c>
      <c r="L96" s="26">
        <v>11785</v>
      </c>
      <c r="M96" s="26">
        <v>96</v>
      </c>
      <c r="N96" s="26">
        <v>96.324008400000011</v>
      </c>
      <c r="O96" s="26">
        <v>1184</v>
      </c>
      <c r="P96" s="26">
        <v>3.6759915999999997</v>
      </c>
      <c r="Q96" s="26">
        <v>1280</v>
      </c>
      <c r="R96" s="26">
        <v>1.73</v>
      </c>
      <c r="S96" s="26">
        <v>5.25</v>
      </c>
      <c r="T96" s="26">
        <v>0</v>
      </c>
    </row>
    <row r="97" spans="1:20" x14ac:dyDescent="0.25">
      <c r="A97" s="10" t="s">
        <v>576</v>
      </c>
      <c r="B97" s="10">
        <v>11916</v>
      </c>
      <c r="C97" s="10" t="s">
        <v>577</v>
      </c>
      <c r="D97" s="10" t="s">
        <v>19</v>
      </c>
      <c r="E97" s="17">
        <v>0</v>
      </c>
      <c r="F97" s="26">
        <v>100000000</v>
      </c>
      <c r="G97" s="27">
        <v>5</v>
      </c>
      <c r="H97" s="26" t="s">
        <v>532</v>
      </c>
      <c r="I97" s="26">
        <v>231106</v>
      </c>
      <c r="J97" s="26">
        <v>1006436</v>
      </c>
      <c r="K97" s="26">
        <v>88476986</v>
      </c>
      <c r="L97" s="26">
        <v>11376</v>
      </c>
      <c r="M97" s="26">
        <v>13</v>
      </c>
      <c r="N97" s="26">
        <v>58.164642000000001</v>
      </c>
      <c r="O97" s="26">
        <v>692</v>
      </c>
      <c r="P97" s="26">
        <v>41.835357999999999</v>
      </c>
      <c r="Q97" s="26">
        <v>705</v>
      </c>
      <c r="R97" s="26">
        <v>5.8</v>
      </c>
      <c r="S97" s="26">
        <v>9.6999999999999993</v>
      </c>
      <c r="T97" s="26">
        <v>0</v>
      </c>
    </row>
    <row r="98" spans="1:20" x14ac:dyDescent="0.25">
      <c r="A98" s="10" t="s">
        <v>582</v>
      </c>
      <c r="B98" s="10">
        <v>11920</v>
      </c>
      <c r="C98" s="10" t="s">
        <v>583</v>
      </c>
      <c r="D98" s="10" t="s">
        <v>19</v>
      </c>
      <c r="E98" s="17">
        <v>0</v>
      </c>
      <c r="F98" s="26">
        <v>4000000000</v>
      </c>
      <c r="G98" s="27">
        <v>4</v>
      </c>
      <c r="H98" s="26" t="s">
        <v>532</v>
      </c>
      <c r="I98" s="26">
        <v>5081645</v>
      </c>
      <c r="J98" s="26">
        <v>9737380</v>
      </c>
      <c r="K98" s="26">
        <v>963700000</v>
      </c>
      <c r="L98" s="26">
        <v>10104</v>
      </c>
      <c r="M98" s="26">
        <v>59</v>
      </c>
      <c r="N98" s="26">
        <v>98.0333811</v>
      </c>
      <c r="O98" s="26">
        <v>310</v>
      </c>
      <c r="P98" s="26">
        <v>1.9666189000000001</v>
      </c>
      <c r="Q98" s="26">
        <v>369</v>
      </c>
      <c r="R98" s="26">
        <v>1.5</v>
      </c>
      <c r="S98" s="26">
        <v>4.4400000000000004</v>
      </c>
      <c r="T98" s="26">
        <v>0</v>
      </c>
    </row>
    <row r="99" spans="1:20" x14ac:dyDescent="0.25">
      <c r="A99" s="10" t="s">
        <v>603</v>
      </c>
      <c r="B99" s="10">
        <v>11955</v>
      </c>
      <c r="C99" s="10" t="s">
        <v>604</v>
      </c>
      <c r="D99" s="10" t="s">
        <v>19</v>
      </c>
      <c r="E99" s="17">
        <v>15</v>
      </c>
      <c r="F99" s="26">
        <v>100000000</v>
      </c>
      <c r="G99" s="27">
        <v>2</v>
      </c>
      <c r="H99" s="26" t="s">
        <v>532</v>
      </c>
      <c r="I99" s="26">
        <v>0</v>
      </c>
      <c r="J99" s="26">
        <v>1093251</v>
      </c>
      <c r="K99" s="26">
        <v>108600000</v>
      </c>
      <c r="L99" s="26">
        <v>10067</v>
      </c>
      <c r="M99" s="26">
        <v>23</v>
      </c>
      <c r="N99" s="26">
        <v>94.481665000000007</v>
      </c>
      <c r="O99" s="26">
        <v>434</v>
      </c>
      <c r="P99" s="26">
        <v>5.5183349999999995</v>
      </c>
      <c r="Q99" s="26">
        <v>457</v>
      </c>
      <c r="R99" s="26">
        <v>1.77</v>
      </c>
      <c r="S99" s="26">
        <v>0</v>
      </c>
      <c r="T99" s="26">
        <v>0</v>
      </c>
    </row>
    <row r="100" spans="1:20" x14ac:dyDescent="0.25">
      <c r="A100" s="10" t="s">
        <v>607</v>
      </c>
      <c r="B100" s="10">
        <v>11667</v>
      </c>
      <c r="C100" s="10" t="s">
        <v>608</v>
      </c>
      <c r="D100" s="10" t="s">
        <v>19</v>
      </c>
      <c r="E100" s="17">
        <v>0</v>
      </c>
      <c r="F100" s="26">
        <v>100000000</v>
      </c>
      <c r="G100" s="27">
        <v>2</v>
      </c>
      <c r="H100" s="26" t="s">
        <v>532</v>
      </c>
      <c r="I100" s="26">
        <v>0</v>
      </c>
      <c r="J100" s="26">
        <v>1005930</v>
      </c>
      <c r="K100" s="26">
        <v>100000000</v>
      </c>
      <c r="L100" s="26">
        <v>10059</v>
      </c>
      <c r="M100" s="26">
        <v>5</v>
      </c>
      <c r="N100" s="26">
        <v>10.306187999999999</v>
      </c>
      <c r="O100" s="26">
        <v>70</v>
      </c>
      <c r="P100" s="26">
        <v>89.693811999999994</v>
      </c>
      <c r="Q100" s="26">
        <v>75</v>
      </c>
      <c r="R100" s="26">
        <v>1.64</v>
      </c>
      <c r="S100" s="26">
        <v>0</v>
      </c>
      <c r="T100" s="26">
        <v>0</v>
      </c>
    </row>
    <row r="101" spans="1:20" x14ac:dyDescent="0.25">
      <c r="A101" s="10" t="s">
        <v>612</v>
      </c>
      <c r="B101" s="10">
        <v>11969</v>
      </c>
      <c r="C101" s="10" t="s">
        <v>613</v>
      </c>
      <c r="D101" s="10" t="s">
        <v>614</v>
      </c>
      <c r="E101" s="17">
        <v>0</v>
      </c>
      <c r="F101" s="26">
        <v>500000000</v>
      </c>
      <c r="G101" s="27">
        <v>1</v>
      </c>
      <c r="H101" s="26" t="s">
        <v>531</v>
      </c>
      <c r="I101" s="26">
        <v>0</v>
      </c>
      <c r="J101" s="26">
        <v>698366.46094999998</v>
      </c>
      <c r="K101" s="26">
        <v>69043594</v>
      </c>
      <c r="L101" s="26">
        <v>10114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</row>
    <row r="102" spans="1:20" x14ac:dyDescent="0.25">
      <c r="A102" s="10" t="s">
        <v>615</v>
      </c>
      <c r="B102" s="10">
        <v>11959</v>
      </c>
      <c r="C102" s="10" t="s">
        <v>613</v>
      </c>
      <c r="D102" s="10" t="s">
        <v>614</v>
      </c>
      <c r="E102" s="17">
        <v>0</v>
      </c>
      <c r="F102" s="26">
        <v>100000000</v>
      </c>
      <c r="G102" s="27">
        <v>1</v>
      </c>
      <c r="H102" s="26" t="s">
        <v>532</v>
      </c>
      <c r="I102" s="26">
        <v>0</v>
      </c>
      <c r="J102" s="26">
        <v>1022145.408713</v>
      </c>
      <c r="K102" s="26">
        <v>100000000</v>
      </c>
      <c r="L102" s="26">
        <v>10221</v>
      </c>
      <c r="M102" s="26">
        <v>18</v>
      </c>
      <c r="N102" s="26">
        <v>99.512190000000004</v>
      </c>
      <c r="O102" s="26">
        <v>157</v>
      </c>
      <c r="P102" s="26">
        <v>0.48780999999999997</v>
      </c>
      <c r="Q102" s="26">
        <v>175</v>
      </c>
      <c r="R102" s="26">
        <v>0</v>
      </c>
      <c r="S102" s="26">
        <v>0</v>
      </c>
      <c r="T102" s="26">
        <v>0</v>
      </c>
    </row>
    <row r="103" spans="1:20" x14ac:dyDescent="0.25">
      <c r="A103" s="10" t="s">
        <v>244</v>
      </c>
      <c r="B103" s="10">
        <v>11315</v>
      </c>
      <c r="C103" s="10" t="s">
        <v>245</v>
      </c>
      <c r="D103" s="10" t="s">
        <v>246</v>
      </c>
      <c r="E103" s="17">
        <v>0</v>
      </c>
      <c r="F103" s="26">
        <v>4000000000</v>
      </c>
      <c r="G103" s="27">
        <v>87.066666666666663</v>
      </c>
      <c r="H103" s="26" t="s">
        <v>532</v>
      </c>
      <c r="I103" s="26">
        <v>98191398</v>
      </c>
      <c r="J103" s="26">
        <v>122145956</v>
      </c>
      <c r="K103" s="26">
        <v>2702621420</v>
      </c>
      <c r="L103" s="26">
        <v>45196</v>
      </c>
      <c r="M103" s="26">
        <v>491</v>
      </c>
      <c r="N103" s="26">
        <v>82.312454650000006</v>
      </c>
      <c r="O103" s="26">
        <v>23452</v>
      </c>
      <c r="P103" s="26">
        <v>17.687545350000001</v>
      </c>
      <c r="Q103" s="26">
        <v>23943</v>
      </c>
      <c r="R103" s="26">
        <v>1.33</v>
      </c>
      <c r="S103" s="26">
        <v>5.07</v>
      </c>
      <c r="T103" s="26">
        <v>22.35</v>
      </c>
    </row>
    <row r="104" spans="1:20" x14ac:dyDescent="0.25">
      <c r="A104" s="10" t="s">
        <v>342</v>
      </c>
      <c r="B104" s="10">
        <v>11500</v>
      </c>
      <c r="C104" s="10" t="s">
        <v>343</v>
      </c>
      <c r="D104" s="10" t="s">
        <v>246</v>
      </c>
      <c r="E104" s="17">
        <v>0</v>
      </c>
      <c r="F104" s="26">
        <v>6000000000</v>
      </c>
      <c r="G104" s="27">
        <v>62.766666666666666</v>
      </c>
      <c r="H104" s="26" t="s">
        <v>532</v>
      </c>
      <c r="I104" s="26">
        <v>33991419</v>
      </c>
      <c r="J104" s="26">
        <v>59996868</v>
      </c>
      <c r="K104" s="26">
        <v>5999796618</v>
      </c>
      <c r="L104" s="26">
        <v>10000</v>
      </c>
      <c r="M104" s="26">
        <v>76</v>
      </c>
      <c r="N104" s="26">
        <v>90.463601954187354</v>
      </c>
      <c r="O104" s="26">
        <v>3067</v>
      </c>
      <c r="P104" s="26">
        <v>9.2445487987734491</v>
      </c>
      <c r="Q104" s="26">
        <v>3174</v>
      </c>
      <c r="R104" s="26">
        <v>1.73</v>
      </c>
      <c r="S104" s="26">
        <v>5.31</v>
      </c>
      <c r="T104" s="26">
        <v>20.48</v>
      </c>
    </row>
    <row r="105" spans="1:20" x14ac:dyDescent="0.25">
      <c r="A105" s="10" t="s">
        <v>499</v>
      </c>
      <c r="B105" s="10">
        <v>11838</v>
      </c>
      <c r="C105" s="10" t="s">
        <v>500</v>
      </c>
      <c r="D105" s="10" t="s">
        <v>246</v>
      </c>
      <c r="E105" s="17">
        <v>16</v>
      </c>
      <c r="F105" s="26">
        <v>1500000000</v>
      </c>
      <c r="G105" s="27">
        <v>11.166666666666668</v>
      </c>
      <c r="H105" s="26" t="s">
        <v>532</v>
      </c>
      <c r="I105" s="26">
        <v>4677492</v>
      </c>
      <c r="J105" s="26">
        <v>4749124</v>
      </c>
      <c r="K105" s="26">
        <v>383228158</v>
      </c>
      <c r="L105" s="26">
        <v>12393</v>
      </c>
      <c r="M105" s="26">
        <v>37</v>
      </c>
      <c r="N105" s="26">
        <v>83.966023133333337</v>
      </c>
      <c r="O105" s="26">
        <v>4963</v>
      </c>
      <c r="P105" s="26">
        <v>16.033976866666666</v>
      </c>
      <c r="Q105" s="26">
        <v>5000</v>
      </c>
      <c r="R105" s="26">
        <v>1.97</v>
      </c>
      <c r="S105" s="26">
        <v>5.85</v>
      </c>
      <c r="T105" s="26">
        <v>0</v>
      </c>
    </row>
    <row r="106" spans="1:20" x14ac:dyDescent="0.25">
      <c r="A106" s="10" t="s">
        <v>501</v>
      </c>
      <c r="B106" s="10">
        <v>11767</v>
      </c>
      <c r="C106" s="10" t="s">
        <v>502</v>
      </c>
      <c r="D106" s="10" t="s">
        <v>246</v>
      </c>
      <c r="E106" s="17">
        <v>0</v>
      </c>
      <c r="F106" s="26">
        <v>4000000000</v>
      </c>
      <c r="G106" s="27">
        <v>10.033333333333333</v>
      </c>
      <c r="H106" s="26" t="s">
        <v>532</v>
      </c>
      <c r="I106" s="26">
        <v>11324050</v>
      </c>
      <c r="J106" s="26">
        <v>21365931</v>
      </c>
      <c r="K106" s="26">
        <v>2136708000</v>
      </c>
      <c r="L106" s="26">
        <v>10000</v>
      </c>
      <c r="M106" s="26">
        <v>162</v>
      </c>
      <c r="N106" s="26">
        <v>76.782016650000003</v>
      </c>
      <c r="O106" s="26">
        <v>16648</v>
      </c>
      <c r="P106" s="26">
        <v>23.217983349999997</v>
      </c>
      <c r="Q106" s="26">
        <v>16810</v>
      </c>
      <c r="R106" s="26">
        <v>1.74</v>
      </c>
      <c r="S106" s="26">
        <v>5.08</v>
      </c>
      <c r="T106" s="26">
        <v>0</v>
      </c>
    </row>
    <row r="107" spans="1:20" x14ac:dyDescent="0.25">
      <c r="A107" s="10" t="s">
        <v>517</v>
      </c>
      <c r="B107" s="10">
        <v>11883</v>
      </c>
      <c r="C107" s="10" t="s">
        <v>518</v>
      </c>
      <c r="D107" s="10" t="s">
        <v>246</v>
      </c>
      <c r="E107" s="17">
        <v>0</v>
      </c>
      <c r="F107" s="26">
        <v>10000000000</v>
      </c>
      <c r="G107" s="27">
        <v>7.4666666666666668</v>
      </c>
      <c r="H107" s="26" t="s">
        <v>532</v>
      </c>
      <c r="I107" s="26">
        <v>21975629</v>
      </c>
      <c r="J107" s="26">
        <v>38282119</v>
      </c>
      <c r="K107" s="26">
        <v>3305800000</v>
      </c>
      <c r="L107" s="26">
        <v>11581</v>
      </c>
      <c r="M107" s="26">
        <v>199</v>
      </c>
      <c r="N107" s="26">
        <v>94.603690640000011</v>
      </c>
      <c r="O107" s="26">
        <v>2606</v>
      </c>
      <c r="P107" s="26">
        <v>5.3963093600000001</v>
      </c>
      <c r="Q107" s="26">
        <v>2805</v>
      </c>
      <c r="R107" s="26">
        <v>1.78</v>
      </c>
      <c r="S107" s="26">
        <v>5.27</v>
      </c>
      <c r="T107" s="26">
        <v>0</v>
      </c>
    </row>
    <row r="108" spans="1:20" x14ac:dyDescent="0.25">
      <c r="A108" s="10" t="s">
        <v>20</v>
      </c>
      <c r="B108" s="10">
        <v>10589</v>
      </c>
      <c r="C108" s="10" t="s">
        <v>21</v>
      </c>
      <c r="D108" s="10" t="s">
        <v>22</v>
      </c>
      <c r="E108" s="17">
        <v>0</v>
      </c>
      <c r="F108" s="26">
        <v>50000</v>
      </c>
      <c r="G108" s="27">
        <v>173.33333333333334</v>
      </c>
      <c r="H108" s="26" t="s">
        <v>531</v>
      </c>
      <c r="I108" s="26">
        <v>1708921</v>
      </c>
      <c r="J108" s="26">
        <v>1786844</v>
      </c>
      <c r="K108" s="26">
        <v>9650</v>
      </c>
      <c r="L108" s="26">
        <v>185165135</v>
      </c>
      <c r="M108" s="26">
        <v>4</v>
      </c>
      <c r="N108" s="26">
        <v>7</v>
      </c>
      <c r="O108" s="26">
        <v>114</v>
      </c>
      <c r="P108" s="26">
        <v>93</v>
      </c>
      <c r="Q108" s="26">
        <v>118</v>
      </c>
      <c r="R108" s="26">
        <v>-3.12</v>
      </c>
      <c r="S108" s="26">
        <v>7.96</v>
      </c>
      <c r="T108" s="26">
        <v>22.28</v>
      </c>
    </row>
    <row r="109" spans="1:20" x14ac:dyDescent="0.25">
      <c r="A109" s="10" t="s">
        <v>23</v>
      </c>
      <c r="B109" s="10">
        <v>10591</v>
      </c>
      <c r="C109" s="10" t="s">
        <v>21</v>
      </c>
      <c r="D109" s="10" t="s">
        <v>22</v>
      </c>
      <c r="E109" s="17">
        <v>0</v>
      </c>
      <c r="F109" s="26">
        <v>500000</v>
      </c>
      <c r="G109" s="27">
        <v>173.33333333333334</v>
      </c>
      <c r="H109" s="26" t="s">
        <v>531</v>
      </c>
      <c r="I109" s="26">
        <v>1742360</v>
      </c>
      <c r="J109" s="26">
        <v>1959806</v>
      </c>
      <c r="K109" s="26">
        <v>139253</v>
      </c>
      <c r="L109" s="26">
        <v>14073706</v>
      </c>
      <c r="M109" s="26">
        <v>11</v>
      </c>
      <c r="N109" s="26">
        <v>85</v>
      </c>
      <c r="O109" s="26">
        <v>629</v>
      </c>
      <c r="P109" s="26">
        <v>15</v>
      </c>
      <c r="Q109" s="26">
        <v>640</v>
      </c>
      <c r="R109" s="26">
        <v>-4.04</v>
      </c>
      <c r="S109" s="26">
        <v>13.6</v>
      </c>
      <c r="T109" s="26">
        <v>25.73</v>
      </c>
    </row>
    <row r="110" spans="1:20" x14ac:dyDescent="0.25">
      <c r="A110" s="10" t="s">
        <v>24</v>
      </c>
      <c r="B110" s="10">
        <v>10596</v>
      </c>
      <c r="C110" s="10" t="s">
        <v>25</v>
      </c>
      <c r="D110" s="10" t="s">
        <v>22</v>
      </c>
      <c r="E110" s="17">
        <v>0</v>
      </c>
      <c r="F110" s="26">
        <v>50000</v>
      </c>
      <c r="G110" s="27">
        <v>171.76666666666668</v>
      </c>
      <c r="H110" s="26" t="s">
        <v>531</v>
      </c>
      <c r="I110" s="26">
        <v>3960266</v>
      </c>
      <c r="J110" s="26">
        <v>4602312</v>
      </c>
      <c r="K110" s="26">
        <v>12740</v>
      </c>
      <c r="L110" s="26">
        <v>361248991</v>
      </c>
      <c r="M110" s="26">
        <v>11</v>
      </c>
      <c r="N110" s="26">
        <v>64</v>
      </c>
      <c r="O110" s="26">
        <v>458</v>
      </c>
      <c r="P110" s="26">
        <v>36</v>
      </c>
      <c r="Q110" s="26">
        <v>469</v>
      </c>
      <c r="R110" s="26">
        <v>-1.64</v>
      </c>
      <c r="S110" s="26">
        <v>16.46</v>
      </c>
      <c r="T110" s="26">
        <v>22.68</v>
      </c>
    </row>
    <row r="111" spans="1:20" x14ac:dyDescent="0.25">
      <c r="A111" s="10" t="s">
        <v>26</v>
      </c>
      <c r="B111" s="10">
        <v>10600</v>
      </c>
      <c r="C111" s="10" t="s">
        <v>27</v>
      </c>
      <c r="D111" s="10" t="s">
        <v>22</v>
      </c>
      <c r="E111" s="17">
        <v>0</v>
      </c>
      <c r="F111" s="26">
        <v>50000000</v>
      </c>
      <c r="G111" s="27">
        <v>171.66666666666666</v>
      </c>
      <c r="H111" s="26" t="s">
        <v>531</v>
      </c>
      <c r="I111" s="26">
        <v>35700524</v>
      </c>
      <c r="J111" s="26">
        <v>42746314</v>
      </c>
      <c r="K111" s="26">
        <v>11500770</v>
      </c>
      <c r="L111" s="26">
        <v>3716822</v>
      </c>
      <c r="M111" s="26">
        <v>23</v>
      </c>
      <c r="N111" s="26">
        <v>47</v>
      </c>
      <c r="O111" s="26">
        <v>15671</v>
      </c>
      <c r="P111" s="26">
        <v>53</v>
      </c>
      <c r="Q111" s="26">
        <v>15694</v>
      </c>
      <c r="R111" s="26">
        <v>-0.92</v>
      </c>
      <c r="S111" s="26">
        <v>14.14</v>
      </c>
      <c r="T111" s="26">
        <v>47.91</v>
      </c>
    </row>
    <row r="112" spans="1:20" x14ac:dyDescent="0.25">
      <c r="A112" s="10" t="s">
        <v>28</v>
      </c>
      <c r="B112" s="10">
        <v>10616</v>
      </c>
      <c r="C112" s="10" t="s">
        <v>29</v>
      </c>
      <c r="D112" s="10" t="s">
        <v>22</v>
      </c>
      <c r="E112" s="17">
        <v>0</v>
      </c>
      <c r="F112" s="26">
        <v>100000</v>
      </c>
      <c r="G112" s="27">
        <v>168.83333333333334</v>
      </c>
      <c r="H112" s="26" t="s">
        <v>531</v>
      </c>
      <c r="I112" s="26">
        <v>7923373</v>
      </c>
      <c r="J112" s="26">
        <v>7766073</v>
      </c>
      <c r="K112" s="26">
        <v>18324</v>
      </c>
      <c r="L112" s="26">
        <v>423819754</v>
      </c>
      <c r="M112" s="26">
        <v>6</v>
      </c>
      <c r="N112" s="26">
        <v>13</v>
      </c>
      <c r="O112" s="26">
        <v>1805</v>
      </c>
      <c r="P112" s="26">
        <v>87</v>
      </c>
      <c r="Q112" s="26">
        <v>1811</v>
      </c>
      <c r="R112" s="26">
        <v>-4.22</v>
      </c>
      <c r="S112" s="26">
        <v>10.77</v>
      </c>
      <c r="T112" s="26">
        <v>30.84</v>
      </c>
    </row>
    <row r="113" spans="1:20" x14ac:dyDescent="0.25">
      <c r="A113" s="10" t="s">
        <v>33</v>
      </c>
      <c r="B113" s="10">
        <v>10630</v>
      </c>
      <c r="C113" s="10" t="s">
        <v>34</v>
      </c>
      <c r="D113" s="10" t="s">
        <v>22</v>
      </c>
      <c r="E113" s="17">
        <v>0</v>
      </c>
      <c r="F113" s="26">
        <v>500000</v>
      </c>
      <c r="G113" s="27">
        <v>164.23333333333332</v>
      </c>
      <c r="H113" s="26" t="s">
        <v>531</v>
      </c>
      <c r="I113" s="26">
        <v>489286</v>
      </c>
      <c r="J113" s="26">
        <v>528204</v>
      </c>
      <c r="K113" s="26">
        <v>117298</v>
      </c>
      <c r="L113" s="26">
        <v>4503092</v>
      </c>
      <c r="M113" s="26">
        <v>13</v>
      </c>
      <c r="N113" s="26">
        <v>88</v>
      </c>
      <c r="O113" s="26">
        <v>154</v>
      </c>
      <c r="P113" s="26">
        <v>12</v>
      </c>
      <c r="Q113" s="26">
        <v>167</v>
      </c>
      <c r="R113" s="26">
        <v>-3.83</v>
      </c>
      <c r="S113" s="26">
        <v>15.52</v>
      </c>
      <c r="T113" s="26">
        <v>5.08</v>
      </c>
    </row>
    <row r="114" spans="1:20" x14ac:dyDescent="0.25">
      <c r="A114" s="10" t="s">
        <v>37</v>
      </c>
      <c r="B114" s="10">
        <v>10706</v>
      </c>
      <c r="C114" s="10" t="s">
        <v>38</v>
      </c>
      <c r="D114" s="10" t="s">
        <v>22</v>
      </c>
      <c r="E114" s="17">
        <v>0</v>
      </c>
      <c r="F114" s="26">
        <v>5000000</v>
      </c>
      <c r="G114" s="27">
        <v>159.4</v>
      </c>
      <c r="H114" s="26" t="s">
        <v>531</v>
      </c>
      <c r="I114" s="26">
        <v>13880531</v>
      </c>
      <c r="J114" s="26">
        <v>13688657</v>
      </c>
      <c r="K114" s="26">
        <v>2338512</v>
      </c>
      <c r="L114" s="26">
        <v>5853575</v>
      </c>
      <c r="M114" s="26">
        <v>13</v>
      </c>
      <c r="N114" s="26">
        <v>64</v>
      </c>
      <c r="O114" s="26">
        <v>2849</v>
      </c>
      <c r="P114" s="26">
        <v>36</v>
      </c>
      <c r="Q114" s="26">
        <v>2862</v>
      </c>
      <c r="R114" s="26">
        <v>-4.1500000000000004</v>
      </c>
      <c r="S114" s="26">
        <v>14.89</v>
      </c>
      <c r="T114" s="26">
        <v>19.22</v>
      </c>
    </row>
    <row r="115" spans="1:20" x14ac:dyDescent="0.25">
      <c r="A115" s="10" t="s">
        <v>41</v>
      </c>
      <c r="B115" s="10">
        <v>10719</v>
      </c>
      <c r="C115" s="10" t="s">
        <v>42</v>
      </c>
      <c r="D115" s="10" t="s">
        <v>22</v>
      </c>
      <c r="E115" s="17">
        <v>0</v>
      </c>
      <c r="F115" s="26">
        <v>100000</v>
      </c>
      <c r="G115" s="27">
        <v>157.30000000000001</v>
      </c>
      <c r="H115" s="26" t="s">
        <v>531</v>
      </c>
      <c r="I115" s="26">
        <v>2548380</v>
      </c>
      <c r="J115" s="26">
        <v>2658781</v>
      </c>
      <c r="K115" s="26">
        <v>9413</v>
      </c>
      <c r="L115" s="26">
        <v>282458455</v>
      </c>
      <c r="M115" s="26">
        <v>3</v>
      </c>
      <c r="N115" s="26">
        <v>24</v>
      </c>
      <c r="O115" s="26">
        <v>201</v>
      </c>
      <c r="P115" s="26">
        <v>76</v>
      </c>
      <c r="Q115" s="26">
        <v>204</v>
      </c>
      <c r="R115" s="26">
        <v>-4.3099999999999996</v>
      </c>
      <c r="S115" s="26">
        <v>10.01</v>
      </c>
      <c r="T115" s="26">
        <v>11.61</v>
      </c>
    </row>
    <row r="116" spans="1:20" x14ac:dyDescent="0.25">
      <c r="A116" s="10" t="s">
        <v>43</v>
      </c>
      <c r="B116" s="10">
        <v>10743</v>
      </c>
      <c r="C116" s="10" t="s">
        <v>44</v>
      </c>
      <c r="D116" s="10" t="s">
        <v>22</v>
      </c>
      <c r="E116" s="17">
        <v>0</v>
      </c>
      <c r="F116" s="26">
        <v>10000000</v>
      </c>
      <c r="G116" s="27">
        <v>153.03333333333333</v>
      </c>
      <c r="H116" s="26" t="s">
        <v>531</v>
      </c>
      <c r="I116" s="26">
        <v>5415998</v>
      </c>
      <c r="J116" s="26">
        <v>5585234</v>
      </c>
      <c r="K116" s="26">
        <v>4096399</v>
      </c>
      <c r="L116" s="26">
        <v>1363449</v>
      </c>
      <c r="M116" s="26">
        <v>9</v>
      </c>
      <c r="N116" s="26">
        <v>18</v>
      </c>
      <c r="O116" s="26">
        <v>2668</v>
      </c>
      <c r="P116" s="26">
        <v>82</v>
      </c>
      <c r="Q116" s="26">
        <v>2677</v>
      </c>
      <c r="R116" s="26">
        <v>-4.3</v>
      </c>
      <c r="S116" s="26">
        <v>13.52</v>
      </c>
      <c r="T116" s="26">
        <v>23.95</v>
      </c>
    </row>
    <row r="117" spans="1:20" x14ac:dyDescent="0.25">
      <c r="A117" s="10" t="s">
        <v>49</v>
      </c>
      <c r="B117" s="10">
        <v>10753</v>
      </c>
      <c r="C117" s="10" t="s">
        <v>50</v>
      </c>
      <c r="D117" s="10" t="s">
        <v>22</v>
      </c>
      <c r="E117" s="17">
        <v>0</v>
      </c>
      <c r="F117" s="26">
        <v>100000</v>
      </c>
      <c r="G117" s="27">
        <v>150.16666666666666</v>
      </c>
      <c r="H117" s="26" t="s">
        <v>531</v>
      </c>
      <c r="I117" s="26">
        <v>683309</v>
      </c>
      <c r="J117" s="26">
        <v>738933</v>
      </c>
      <c r="K117" s="26">
        <v>25269</v>
      </c>
      <c r="L117" s="26">
        <v>29242677</v>
      </c>
      <c r="M117" s="26">
        <v>7</v>
      </c>
      <c r="N117" s="26">
        <v>38</v>
      </c>
      <c r="O117" s="26">
        <v>489</v>
      </c>
      <c r="P117" s="26">
        <v>62</v>
      </c>
      <c r="Q117" s="26">
        <v>496</v>
      </c>
      <c r="R117" s="26">
        <v>-1.04</v>
      </c>
      <c r="S117" s="26">
        <v>13.98</v>
      </c>
      <c r="T117" s="26">
        <v>20.010000000000002</v>
      </c>
    </row>
    <row r="118" spans="1:20" x14ac:dyDescent="0.25">
      <c r="A118" s="10" t="s">
        <v>51</v>
      </c>
      <c r="B118" s="10">
        <v>10782</v>
      </c>
      <c r="C118" s="10" t="s">
        <v>52</v>
      </c>
      <c r="D118" s="10" t="s">
        <v>22</v>
      </c>
      <c r="E118" s="17">
        <v>0</v>
      </c>
      <c r="F118" s="26">
        <v>50000</v>
      </c>
      <c r="G118" s="27">
        <v>149.56666666666666</v>
      </c>
      <c r="H118" s="26" t="s">
        <v>531</v>
      </c>
      <c r="I118" s="26">
        <v>1129899</v>
      </c>
      <c r="J118" s="26">
        <v>1123265</v>
      </c>
      <c r="K118" s="26">
        <v>20374</v>
      </c>
      <c r="L118" s="26">
        <v>55132295</v>
      </c>
      <c r="M118" s="26">
        <v>8</v>
      </c>
      <c r="N118" s="26">
        <v>65</v>
      </c>
      <c r="O118" s="26">
        <v>413</v>
      </c>
      <c r="P118" s="26">
        <v>35</v>
      </c>
      <c r="Q118" s="26">
        <v>421</v>
      </c>
      <c r="R118" s="26">
        <v>-3.74</v>
      </c>
      <c r="S118" s="26">
        <v>9.07</v>
      </c>
      <c r="T118" s="26">
        <v>24.64</v>
      </c>
    </row>
    <row r="119" spans="1:20" x14ac:dyDescent="0.25">
      <c r="A119" s="10" t="s">
        <v>54</v>
      </c>
      <c r="B119" s="10">
        <v>10764</v>
      </c>
      <c r="C119" s="10" t="s">
        <v>55</v>
      </c>
      <c r="D119" s="10" t="s">
        <v>22</v>
      </c>
      <c r="E119" s="17">
        <v>0</v>
      </c>
      <c r="F119" s="26">
        <v>10000000</v>
      </c>
      <c r="G119" s="27">
        <v>149.30000000000001</v>
      </c>
      <c r="H119" s="26" t="s">
        <v>531</v>
      </c>
      <c r="I119" s="26">
        <v>1937329</v>
      </c>
      <c r="J119" s="26">
        <v>2243582</v>
      </c>
      <c r="K119" s="26">
        <v>5045422</v>
      </c>
      <c r="L119" s="26">
        <v>444677</v>
      </c>
      <c r="M119" s="26">
        <v>9</v>
      </c>
      <c r="N119" s="26">
        <v>99</v>
      </c>
      <c r="O119" s="26">
        <v>177</v>
      </c>
      <c r="P119" s="26">
        <v>1</v>
      </c>
      <c r="Q119" s="26">
        <v>186</v>
      </c>
      <c r="R119" s="26">
        <v>-3.35</v>
      </c>
      <c r="S119" s="26">
        <v>15.85</v>
      </c>
      <c r="T119" s="26">
        <v>28.29</v>
      </c>
    </row>
    <row r="120" spans="1:20" x14ac:dyDescent="0.25">
      <c r="A120" s="10" t="s">
        <v>57</v>
      </c>
      <c r="B120" s="10">
        <v>10771</v>
      </c>
      <c r="C120" s="10" t="s">
        <v>58</v>
      </c>
      <c r="D120" s="10" t="s">
        <v>22</v>
      </c>
      <c r="E120" s="17">
        <v>0</v>
      </c>
      <c r="F120" s="26">
        <v>5000000</v>
      </c>
      <c r="G120" s="27">
        <v>149.23333333333332</v>
      </c>
      <c r="H120" s="26" t="s">
        <v>531</v>
      </c>
      <c r="I120" s="26">
        <v>698590</v>
      </c>
      <c r="J120" s="26">
        <v>707568</v>
      </c>
      <c r="K120" s="26">
        <v>1059793</v>
      </c>
      <c r="L120" s="26">
        <v>667647</v>
      </c>
      <c r="M120" s="26">
        <v>5</v>
      </c>
      <c r="N120" s="26">
        <v>89</v>
      </c>
      <c r="O120" s="26">
        <v>95</v>
      </c>
      <c r="P120" s="26">
        <v>11</v>
      </c>
      <c r="Q120" s="26">
        <v>100</v>
      </c>
      <c r="R120" s="26">
        <v>-8.7100000000000009</v>
      </c>
      <c r="S120" s="26">
        <v>1.99</v>
      </c>
      <c r="T120" s="26">
        <v>5.47</v>
      </c>
    </row>
    <row r="121" spans="1:20" x14ac:dyDescent="0.25">
      <c r="A121" s="10" t="s">
        <v>64</v>
      </c>
      <c r="B121" s="10">
        <v>10781</v>
      </c>
      <c r="C121" s="10" t="s">
        <v>65</v>
      </c>
      <c r="D121" s="10" t="s">
        <v>22</v>
      </c>
      <c r="E121" s="17">
        <v>0</v>
      </c>
      <c r="F121" s="26">
        <v>40000000</v>
      </c>
      <c r="G121" s="27">
        <v>145.5</v>
      </c>
      <c r="H121" s="26" t="s">
        <v>531</v>
      </c>
      <c r="I121" s="26">
        <v>4135199</v>
      </c>
      <c r="J121" s="26">
        <v>4395700</v>
      </c>
      <c r="K121" s="26">
        <v>6309407</v>
      </c>
      <c r="L121" s="26">
        <v>696690</v>
      </c>
      <c r="M121" s="26">
        <v>7</v>
      </c>
      <c r="N121" s="26">
        <v>51</v>
      </c>
      <c r="O121" s="26">
        <v>1599</v>
      </c>
      <c r="P121" s="26">
        <v>49</v>
      </c>
      <c r="Q121" s="26">
        <v>1606</v>
      </c>
      <c r="R121" s="26">
        <v>-3.79</v>
      </c>
      <c r="S121" s="26">
        <v>14.16</v>
      </c>
      <c r="T121" s="26">
        <v>21.31</v>
      </c>
    </row>
    <row r="122" spans="1:20" x14ac:dyDescent="0.25">
      <c r="A122" s="10" t="s">
        <v>68</v>
      </c>
      <c r="B122" s="10">
        <v>10789</v>
      </c>
      <c r="C122" s="10" t="s">
        <v>69</v>
      </c>
      <c r="D122" s="10" t="s">
        <v>22</v>
      </c>
      <c r="E122" s="17">
        <v>0</v>
      </c>
      <c r="F122" s="26">
        <v>200000</v>
      </c>
      <c r="G122" s="27">
        <v>144.19999999999999</v>
      </c>
      <c r="H122" s="26" t="s">
        <v>531</v>
      </c>
      <c r="I122" s="26">
        <v>1571323</v>
      </c>
      <c r="J122" s="26">
        <v>1818406</v>
      </c>
      <c r="K122" s="26">
        <v>14853</v>
      </c>
      <c r="L122" s="26">
        <v>122426873</v>
      </c>
      <c r="M122" s="26">
        <v>7</v>
      </c>
      <c r="N122" s="26">
        <v>16</v>
      </c>
      <c r="O122" s="26">
        <v>294</v>
      </c>
      <c r="P122" s="26">
        <v>84</v>
      </c>
      <c r="Q122" s="26">
        <v>301</v>
      </c>
      <c r="R122" s="26">
        <v>-3.65</v>
      </c>
      <c r="S122" s="26">
        <v>19.14</v>
      </c>
      <c r="T122" s="26">
        <v>43.19</v>
      </c>
    </row>
    <row r="123" spans="1:20" x14ac:dyDescent="0.25">
      <c r="A123" s="10" t="s">
        <v>70</v>
      </c>
      <c r="B123" s="10">
        <v>10787</v>
      </c>
      <c r="C123" s="10" t="s">
        <v>71</v>
      </c>
      <c r="D123" s="10" t="s">
        <v>22</v>
      </c>
      <c r="E123" s="17">
        <v>0</v>
      </c>
      <c r="F123" s="26">
        <v>100000000</v>
      </c>
      <c r="G123" s="27">
        <v>142.26666666666668</v>
      </c>
      <c r="H123" s="26" t="s">
        <v>531</v>
      </c>
      <c r="I123" s="26">
        <v>4828761</v>
      </c>
      <c r="J123" s="26">
        <v>3427439</v>
      </c>
      <c r="K123" s="26">
        <v>3619132</v>
      </c>
      <c r="L123" s="26">
        <v>947033</v>
      </c>
      <c r="M123" s="26">
        <v>12</v>
      </c>
      <c r="N123" s="26">
        <v>24</v>
      </c>
      <c r="O123" s="26">
        <v>3471</v>
      </c>
      <c r="P123" s="26">
        <v>76</v>
      </c>
      <c r="Q123" s="26">
        <v>3483</v>
      </c>
      <c r="R123" s="26">
        <v>-2.56</v>
      </c>
      <c r="S123" s="26">
        <v>10.45</v>
      </c>
      <c r="T123" s="26">
        <v>25.94</v>
      </c>
    </row>
    <row r="124" spans="1:20" x14ac:dyDescent="0.25">
      <c r="A124" s="10" t="s">
        <v>72</v>
      </c>
      <c r="B124" s="10">
        <v>10801</v>
      </c>
      <c r="C124" s="10" t="s">
        <v>73</v>
      </c>
      <c r="D124" s="10" t="s">
        <v>22</v>
      </c>
      <c r="E124" s="17">
        <v>0</v>
      </c>
      <c r="F124" s="26">
        <v>500000</v>
      </c>
      <c r="G124" s="27">
        <v>140.63333333333333</v>
      </c>
      <c r="H124" s="26" t="s">
        <v>531</v>
      </c>
      <c r="I124" s="26">
        <v>1251380</v>
      </c>
      <c r="J124" s="26">
        <v>1438462</v>
      </c>
      <c r="K124" s="26">
        <v>187851</v>
      </c>
      <c r="L124" s="26">
        <v>7657461</v>
      </c>
      <c r="M124" s="26">
        <v>13</v>
      </c>
      <c r="N124" s="26">
        <v>82</v>
      </c>
      <c r="O124" s="26">
        <v>365</v>
      </c>
      <c r="P124" s="26">
        <v>18</v>
      </c>
      <c r="Q124" s="26">
        <v>378</v>
      </c>
      <c r="R124" s="26">
        <v>-2.52</v>
      </c>
      <c r="S124" s="26">
        <v>10.79</v>
      </c>
      <c r="T124" s="26">
        <v>28.88</v>
      </c>
    </row>
    <row r="125" spans="1:20" x14ac:dyDescent="0.25">
      <c r="A125" s="10" t="s">
        <v>74</v>
      </c>
      <c r="B125" s="10">
        <v>10825</v>
      </c>
      <c r="C125" s="10" t="s">
        <v>75</v>
      </c>
      <c r="D125" s="10" t="s">
        <v>22</v>
      </c>
      <c r="E125" s="17">
        <v>0</v>
      </c>
      <c r="F125" s="26">
        <v>15000000</v>
      </c>
      <c r="G125" s="27">
        <v>138.56666666666666</v>
      </c>
      <c r="H125" s="26" t="s">
        <v>531</v>
      </c>
      <c r="I125" s="26">
        <v>364352</v>
      </c>
      <c r="J125" s="26">
        <v>363706</v>
      </c>
      <c r="K125" s="26">
        <v>541020</v>
      </c>
      <c r="L125" s="26">
        <v>672259</v>
      </c>
      <c r="M125" s="26">
        <v>7</v>
      </c>
      <c r="N125" s="26">
        <v>79</v>
      </c>
      <c r="O125" s="26">
        <v>59</v>
      </c>
      <c r="P125" s="26">
        <v>21</v>
      </c>
      <c r="Q125" s="26">
        <v>66</v>
      </c>
      <c r="R125" s="26">
        <v>-2.4</v>
      </c>
      <c r="S125" s="26">
        <v>12.46</v>
      </c>
      <c r="T125" s="26">
        <v>37.42</v>
      </c>
    </row>
    <row r="126" spans="1:20" x14ac:dyDescent="0.25">
      <c r="A126" s="10" t="s">
        <v>76</v>
      </c>
      <c r="B126" s="10">
        <v>10830</v>
      </c>
      <c r="C126" s="10" t="s">
        <v>77</v>
      </c>
      <c r="D126" s="10" t="s">
        <v>22</v>
      </c>
      <c r="E126" s="17">
        <v>0</v>
      </c>
      <c r="F126" s="26">
        <v>10000000</v>
      </c>
      <c r="G126" s="27">
        <v>137.73333333333332</v>
      </c>
      <c r="H126" s="26" t="s">
        <v>531</v>
      </c>
      <c r="I126" s="26">
        <v>1463370</v>
      </c>
      <c r="J126" s="26">
        <v>1548615</v>
      </c>
      <c r="K126" s="26">
        <v>31277588</v>
      </c>
      <c r="L126" s="26">
        <v>49511</v>
      </c>
      <c r="M126" s="26">
        <v>6</v>
      </c>
      <c r="N126" s="26">
        <v>14</v>
      </c>
      <c r="O126" s="26">
        <v>1754</v>
      </c>
      <c r="P126" s="26">
        <v>86</v>
      </c>
      <c r="Q126" s="26">
        <v>1760</v>
      </c>
      <c r="R126" s="26">
        <v>-3.55</v>
      </c>
      <c r="S126" s="26">
        <v>15.19</v>
      </c>
      <c r="T126" s="26">
        <v>30.22</v>
      </c>
    </row>
    <row r="127" spans="1:20" x14ac:dyDescent="0.25">
      <c r="A127" s="10" t="s">
        <v>78</v>
      </c>
      <c r="B127" s="10">
        <v>10835</v>
      </c>
      <c r="C127" s="10" t="s">
        <v>79</v>
      </c>
      <c r="D127" s="10" t="s">
        <v>22</v>
      </c>
      <c r="E127" s="17">
        <v>0</v>
      </c>
      <c r="F127" s="26">
        <v>500000</v>
      </c>
      <c r="G127" s="27">
        <v>137.13333333333333</v>
      </c>
      <c r="H127" s="26" t="s">
        <v>531</v>
      </c>
      <c r="I127" s="26">
        <v>2038796</v>
      </c>
      <c r="J127" s="26">
        <v>2002942</v>
      </c>
      <c r="K127" s="26">
        <v>53519</v>
      </c>
      <c r="L127" s="26">
        <v>37424871</v>
      </c>
      <c r="M127" s="26">
        <v>9</v>
      </c>
      <c r="N127" s="26">
        <v>83</v>
      </c>
      <c r="O127" s="26">
        <v>178</v>
      </c>
      <c r="P127" s="26">
        <v>17</v>
      </c>
      <c r="Q127" s="26">
        <v>187</v>
      </c>
      <c r="R127" s="26">
        <v>-3.21</v>
      </c>
      <c r="S127" s="26">
        <v>10.39</v>
      </c>
      <c r="T127" s="26">
        <v>30.13</v>
      </c>
    </row>
    <row r="128" spans="1:20" x14ac:dyDescent="0.25">
      <c r="A128" s="10" t="s">
        <v>84</v>
      </c>
      <c r="B128" s="10">
        <v>10843</v>
      </c>
      <c r="C128" s="10" t="s">
        <v>85</v>
      </c>
      <c r="D128" s="10" t="s">
        <v>22</v>
      </c>
      <c r="E128" s="17">
        <v>0</v>
      </c>
      <c r="F128" s="26">
        <v>500000</v>
      </c>
      <c r="G128" s="27">
        <v>136.03333333333333</v>
      </c>
      <c r="H128" s="26" t="s">
        <v>531</v>
      </c>
      <c r="I128" s="26">
        <v>1407158</v>
      </c>
      <c r="J128" s="26">
        <v>1409087</v>
      </c>
      <c r="K128" s="26">
        <v>52432</v>
      </c>
      <c r="L128" s="26">
        <v>26874552</v>
      </c>
      <c r="M128" s="26">
        <v>4</v>
      </c>
      <c r="N128" s="26">
        <v>73</v>
      </c>
      <c r="O128" s="26">
        <v>459</v>
      </c>
      <c r="P128" s="26">
        <v>27</v>
      </c>
      <c r="Q128" s="26">
        <v>463</v>
      </c>
      <c r="R128" s="26">
        <v>-7.98</v>
      </c>
      <c r="S128" s="26">
        <v>2.29</v>
      </c>
      <c r="T128" s="26">
        <v>7.39</v>
      </c>
    </row>
    <row r="129" spans="1:20" x14ac:dyDescent="0.25">
      <c r="A129" s="10" t="s">
        <v>86</v>
      </c>
      <c r="B129" s="10">
        <v>10851</v>
      </c>
      <c r="C129" s="10" t="s">
        <v>87</v>
      </c>
      <c r="D129" s="10" t="s">
        <v>22</v>
      </c>
      <c r="E129" s="17">
        <v>0</v>
      </c>
      <c r="F129" s="26">
        <v>300000000</v>
      </c>
      <c r="G129" s="27">
        <v>135.93333333333334</v>
      </c>
      <c r="H129" s="26" t="s">
        <v>531</v>
      </c>
      <c r="I129" s="26">
        <v>28026870</v>
      </c>
      <c r="J129" s="26">
        <v>30641186</v>
      </c>
      <c r="K129" s="26">
        <v>42757852</v>
      </c>
      <c r="L129" s="26">
        <v>716621</v>
      </c>
      <c r="M129" s="26">
        <v>16</v>
      </c>
      <c r="N129" s="26">
        <v>62</v>
      </c>
      <c r="O129" s="26">
        <v>10475</v>
      </c>
      <c r="P129" s="26">
        <v>38</v>
      </c>
      <c r="Q129" s="26">
        <v>10491</v>
      </c>
      <c r="R129" s="26">
        <v>-2.85</v>
      </c>
      <c r="S129" s="26">
        <v>13.83</v>
      </c>
      <c r="T129" s="26">
        <v>28.71</v>
      </c>
    </row>
    <row r="130" spans="1:20" x14ac:dyDescent="0.25">
      <c r="A130" s="10" t="s">
        <v>88</v>
      </c>
      <c r="B130" s="10">
        <v>10855</v>
      </c>
      <c r="C130" s="10" t="s">
        <v>89</v>
      </c>
      <c r="D130" s="10" t="s">
        <v>22</v>
      </c>
      <c r="E130" s="17">
        <v>0</v>
      </c>
      <c r="F130" s="26">
        <v>1500000</v>
      </c>
      <c r="G130" s="27">
        <v>135.5</v>
      </c>
      <c r="H130" s="26" t="s">
        <v>531</v>
      </c>
      <c r="I130" s="26">
        <v>5979376</v>
      </c>
      <c r="J130" s="26">
        <v>5963080</v>
      </c>
      <c r="K130" s="26">
        <v>231819</v>
      </c>
      <c r="L130" s="26">
        <v>25722999</v>
      </c>
      <c r="M130" s="26">
        <v>9</v>
      </c>
      <c r="N130" s="26">
        <v>51</v>
      </c>
      <c r="O130" s="26">
        <v>4258</v>
      </c>
      <c r="P130" s="26">
        <v>49</v>
      </c>
      <c r="Q130" s="26">
        <v>4267</v>
      </c>
      <c r="R130" s="26">
        <v>-6.06</v>
      </c>
      <c r="S130" s="26">
        <v>6.17</v>
      </c>
      <c r="T130" s="26">
        <v>14.96</v>
      </c>
    </row>
    <row r="131" spans="1:20" x14ac:dyDescent="0.25">
      <c r="A131" s="10" t="s">
        <v>90</v>
      </c>
      <c r="B131" s="10">
        <v>10864</v>
      </c>
      <c r="C131" s="10" t="s">
        <v>91</v>
      </c>
      <c r="D131" s="10" t="s">
        <v>22</v>
      </c>
      <c r="E131" s="17">
        <v>0</v>
      </c>
      <c r="F131" s="26">
        <v>5000000</v>
      </c>
      <c r="G131" s="27">
        <v>135.13333333333333</v>
      </c>
      <c r="H131" s="26" t="s">
        <v>531</v>
      </c>
      <c r="I131" s="26">
        <v>552121</v>
      </c>
      <c r="J131" s="26">
        <v>547988</v>
      </c>
      <c r="K131" s="26">
        <v>887339</v>
      </c>
      <c r="L131" s="26">
        <v>617563</v>
      </c>
      <c r="M131" s="26">
        <v>4</v>
      </c>
      <c r="N131" s="26">
        <v>14</v>
      </c>
      <c r="O131" s="26">
        <v>231</v>
      </c>
      <c r="P131" s="26">
        <v>86</v>
      </c>
      <c r="Q131" s="26">
        <v>235</v>
      </c>
      <c r="R131" s="26">
        <v>-4.08</v>
      </c>
      <c r="S131" s="26">
        <v>7.49</v>
      </c>
      <c r="T131" s="26">
        <v>16.84</v>
      </c>
    </row>
    <row r="132" spans="1:20" x14ac:dyDescent="0.25">
      <c r="A132" s="10" t="s">
        <v>92</v>
      </c>
      <c r="B132" s="10">
        <v>10869</v>
      </c>
      <c r="C132" s="10" t="s">
        <v>93</v>
      </c>
      <c r="D132" s="10" t="s">
        <v>22</v>
      </c>
      <c r="E132" s="17">
        <v>0</v>
      </c>
      <c r="F132" s="26">
        <v>500000</v>
      </c>
      <c r="G132" s="27">
        <v>134.13333333333333</v>
      </c>
      <c r="H132" s="26" t="s">
        <v>531</v>
      </c>
      <c r="I132" s="26">
        <v>591642</v>
      </c>
      <c r="J132" s="26">
        <v>622609</v>
      </c>
      <c r="K132" s="26">
        <v>29604</v>
      </c>
      <c r="L132" s="26">
        <v>21031253</v>
      </c>
      <c r="M132" s="26">
        <v>6</v>
      </c>
      <c r="N132" s="26">
        <v>73</v>
      </c>
      <c r="O132" s="26">
        <v>373</v>
      </c>
      <c r="P132" s="26">
        <v>27</v>
      </c>
      <c r="Q132" s="26">
        <v>379</v>
      </c>
      <c r="R132" s="26">
        <v>-8.3800000000000008</v>
      </c>
      <c r="S132" s="26">
        <v>8.36</v>
      </c>
      <c r="T132" s="26">
        <v>-1.06</v>
      </c>
    </row>
    <row r="133" spans="1:20" x14ac:dyDescent="0.25">
      <c r="A133" s="10" t="s">
        <v>94</v>
      </c>
      <c r="B133" s="10">
        <v>10872</v>
      </c>
      <c r="C133" s="10" t="s">
        <v>95</v>
      </c>
      <c r="D133" s="10" t="s">
        <v>22</v>
      </c>
      <c r="E133" s="17">
        <v>0</v>
      </c>
      <c r="F133" s="26">
        <v>50000000</v>
      </c>
      <c r="G133" s="27">
        <v>133.86666666666667</v>
      </c>
      <c r="H133" s="26" t="s">
        <v>531</v>
      </c>
      <c r="I133" s="26">
        <v>1837910</v>
      </c>
      <c r="J133" s="26">
        <v>2082598</v>
      </c>
      <c r="K133" s="26">
        <v>7378683</v>
      </c>
      <c r="L133" s="26">
        <v>282245</v>
      </c>
      <c r="M133" s="26">
        <v>7</v>
      </c>
      <c r="N133" s="26">
        <v>41</v>
      </c>
      <c r="O133" s="26">
        <v>2243</v>
      </c>
      <c r="P133" s="26">
        <v>59</v>
      </c>
      <c r="Q133" s="26">
        <v>2250</v>
      </c>
      <c r="R133" s="26">
        <v>-1.6</v>
      </c>
      <c r="S133" s="26">
        <v>19.489999999999998</v>
      </c>
      <c r="T133" s="26">
        <v>37.31</v>
      </c>
    </row>
    <row r="134" spans="1:20" x14ac:dyDescent="0.25">
      <c r="A134" s="10" t="s">
        <v>104</v>
      </c>
      <c r="B134" s="10">
        <v>10896</v>
      </c>
      <c r="C134" s="10" t="s">
        <v>105</v>
      </c>
      <c r="D134" s="10" t="s">
        <v>22</v>
      </c>
      <c r="E134" s="17">
        <v>0</v>
      </c>
      <c r="F134" s="26">
        <v>1000000</v>
      </c>
      <c r="G134" s="27">
        <v>132.03333333333333</v>
      </c>
      <c r="H134" s="26" t="s">
        <v>531</v>
      </c>
      <c r="I134" s="26">
        <v>2576358</v>
      </c>
      <c r="J134" s="26">
        <v>3383101</v>
      </c>
      <c r="K134" s="26">
        <v>600274</v>
      </c>
      <c r="L134" s="26">
        <v>5635928</v>
      </c>
      <c r="M134" s="26">
        <v>10</v>
      </c>
      <c r="N134" s="26">
        <v>84</v>
      </c>
      <c r="O134" s="26">
        <v>684</v>
      </c>
      <c r="P134" s="26">
        <v>16</v>
      </c>
      <c r="Q134" s="26">
        <v>694</v>
      </c>
      <c r="R134" s="26">
        <v>-0.76</v>
      </c>
      <c r="S134" s="26">
        <v>15.48</v>
      </c>
      <c r="T134" s="26">
        <v>25.14</v>
      </c>
    </row>
    <row r="135" spans="1:20" x14ac:dyDescent="0.25">
      <c r="A135" s="10" t="s">
        <v>126</v>
      </c>
      <c r="B135" s="10">
        <v>11055</v>
      </c>
      <c r="C135" s="10" t="s">
        <v>127</v>
      </c>
      <c r="D135" s="10" t="s">
        <v>22</v>
      </c>
      <c r="E135" s="17">
        <v>0</v>
      </c>
      <c r="F135" s="26">
        <v>20000000</v>
      </c>
      <c r="G135" s="27">
        <v>122.63333333333334</v>
      </c>
      <c r="H135" s="26" t="s">
        <v>531</v>
      </c>
      <c r="I135" s="26">
        <v>2122371</v>
      </c>
      <c r="J135" s="26">
        <v>2283258</v>
      </c>
      <c r="K135" s="26">
        <v>4601732</v>
      </c>
      <c r="L135" s="26">
        <v>496174</v>
      </c>
      <c r="M135" s="26">
        <v>9</v>
      </c>
      <c r="N135" s="26">
        <v>43</v>
      </c>
      <c r="O135" s="26">
        <v>1358</v>
      </c>
      <c r="P135" s="26">
        <v>57</v>
      </c>
      <c r="Q135" s="26">
        <v>1367</v>
      </c>
      <c r="R135" s="26">
        <v>-5.88</v>
      </c>
      <c r="S135" s="26">
        <v>14.17</v>
      </c>
      <c r="T135" s="26">
        <v>13.72</v>
      </c>
    </row>
    <row r="136" spans="1:20" x14ac:dyDescent="0.25">
      <c r="A136" s="10" t="s">
        <v>130</v>
      </c>
      <c r="B136" s="10">
        <v>11087</v>
      </c>
      <c r="C136" s="10" t="s">
        <v>131</v>
      </c>
      <c r="D136" s="10" t="s">
        <v>22</v>
      </c>
      <c r="E136" s="17">
        <v>0</v>
      </c>
      <c r="F136" s="26">
        <v>50000000</v>
      </c>
      <c r="G136" s="27">
        <v>119.2</v>
      </c>
      <c r="H136" s="26" t="s">
        <v>531</v>
      </c>
      <c r="I136" s="26">
        <v>1498494</v>
      </c>
      <c r="J136" s="26">
        <v>1471228</v>
      </c>
      <c r="K136" s="26">
        <v>1469939</v>
      </c>
      <c r="L136" s="26">
        <v>1000877</v>
      </c>
      <c r="M136" s="26">
        <v>7</v>
      </c>
      <c r="N136" s="26">
        <v>20</v>
      </c>
      <c r="O136" s="26">
        <v>1355</v>
      </c>
      <c r="P136" s="26">
        <v>80</v>
      </c>
      <c r="Q136" s="26">
        <v>1362</v>
      </c>
      <c r="R136" s="26">
        <v>-4.63</v>
      </c>
      <c r="S136" s="26">
        <v>15.84</v>
      </c>
      <c r="T136" s="26">
        <v>32.81</v>
      </c>
    </row>
    <row r="137" spans="1:20" x14ac:dyDescent="0.25">
      <c r="A137" s="10" t="s">
        <v>137</v>
      </c>
      <c r="B137" s="10">
        <v>11095</v>
      </c>
      <c r="C137" s="10" t="s">
        <v>138</v>
      </c>
      <c r="D137" s="10" t="s">
        <v>22</v>
      </c>
      <c r="E137" s="17">
        <v>0</v>
      </c>
      <c r="F137" s="26">
        <v>10000000</v>
      </c>
      <c r="G137" s="27">
        <v>118</v>
      </c>
      <c r="H137" s="26" t="s">
        <v>531</v>
      </c>
      <c r="I137" s="26">
        <v>2115908</v>
      </c>
      <c r="J137" s="26">
        <v>2407199</v>
      </c>
      <c r="K137" s="26">
        <v>4013480</v>
      </c>
      <c r="L137" s="26">
        <v>599778</v>
      </c>
      <c r="M137" s="26">
        <v>15</v>
      </c>
      <c r="N137" s="26">
        <v>73</v>
      </c>
      <c r="O137" s="26">
        <v>1872</v>
      </c>
      <c r="P137" s="26">
        <v>27</v>
      </c>
      <c r="Q137" s="26">
        <v>1887</v>
      </c>
      <c r="R137" s="26">
        <v>-4.05</v>
      </c>
      <c r="S137" s="26">
        <v>11.8</v>
      </c>
      <c r="T137" s="26">
        <v>26.53</v>
      </c>
    </row>
    <row r="138" spans="1:20" x14ac:dyDescent="0.25">
      <c r="A138" s="10" t="s">
        <v>141</v>
      </c>
      <c r="B138" s="10">
        <v>11099</v>
      </c>
      <c r="C138" s="10" t="s">
        <v>142</v>
      </c>
      <c r="D138" s="10" t="s">
        <v>22</v>
      </c>
      <c r="E138" s="17">
        <v>0</v>
      </c>
      <c r="F138" s="26">
        <v>5000000</v>
      </c>
      <c r="G138" s="27">
        <v>117.56666666666666</v>
      </c>
      <c r="H138" s="26" t="s">
        <v>531</v>
      </c>
      <c r="I138" s="26">
        <v>6957513</v>
      </c>
      <c r="J138" s="26">
        <v>7409023</v>
      </c>
      <c r="K138" s="26">
        <v>1543918</v>
      </c>
      <c r="L138" s="26">
        <v>4798846</v>
      </c>
      <c r="M138" s="26">
        <v>6</v>
      </c>
      <c r="N138" s="26">
        <v>36</v>
      </c>
      <c r="O138" s="26">
        <v>8103</v>
      </c>
      <c r="P138" s="26">
        <v>64</v>
      </c>
      <c r="Q138" s="26">
        <v>8109</v>
      </c>
      <c r="R138" s="26">
        <v>-1.86</v>
      </c>
      <c r="S138" s="26">
        <v>15.04</v>
      </c>
      <c r="T138" s="26">
        <v>19.05</v>
      </c>
    </row>
    <row r="139" spans="1:20" x14ac:dyDescent="0.25">
      <c r="A139" s="10" t="s">
        <v>145</v>
      </c>
      <c r="B139" s="10">
        <v>11132</v>
      </c>
      <c r="C139" s="10" t="s">
        <v>146</v>
      </c>
      <c r="D139" s="10" t="s">
        <v>22</v>
      </c>
      <c r="E139" s="17">
        <v>0</v>
      </c>
      <c r="F139" s="26">
        <v>1000000000</v>
      </c>
      <c r="G139" s="27">
        <v>113.2</v>
      </c>
      <c r="H139" s="26" t="s">
        <v>531</v>
      </c>
      <c r="I139" s="26">
        <v>17835230</v>
      </c>
      <c r="J139" s="26">
        <v>20202236</v>
      </c>
      <c r="K139" s="26">
        <v>80520473</v>
      </c>
      <c r="L139" s="26">
        <v>250896</v>
      </c>
      <c r="M139" s="26">
        <v>20</v>
      </c>
      <c r="N139" s="26">
        <v>58</v>
      </c>
      <c r="O139" s="26">
        <v>10978</v>
      </c>
      <c r="P139" s="26">
        <v>42</v>
      </c>
      <c r="Q139" s="26">
        <v>10998</v>
      </c>
      <c r="R139" s="26">
        <v>-2.81</v>
      </c>
      <c r="S139" s="26">
        <v>16.03</v>
      </c>
      <c r="T139" s="26">
        <v>33.299999999999997</v>
      </c>
    </row>
    <row r="140" spans="1:20" x14ac:dyDescent="0.25">
      <c r="A140" s="10" t="s">
        <v>147</v>
      </c>
      <c r="B140" s="10">
        <v>11141</v>
      </c>
      <c r="C140" s="10" t="s">
        <v>148</v>
      </c>
      <c r="D140" s="10" t="s">
        <v>22</v>
      </c>
      <c r="E140" s="17">
        <v>0</v>
      </c>
      <c r="F140" s="26">
        <v>100000</v>
      </c>
      <c r="G140" s="27">
        <v>112.83333333333333</v>
      </c>
      <c r="H140" s="26" t="s">
        <v>531</v>
      </c>
      <c r="I140" s="26">
        <v>569420</v>
      </c>
      <c r="J140" s="26">
        <v>610143</v>
      </c>
      <c r="K140" s="26">
        <v>23933</v>
      </c>
      <c r="L140" s="26">
        <v>25493786</v>
      </c>
      <c r="M140" s="26">
        <v>5</v>
      </c>
      <c r="N140" s="26">
        <v>65</v>
      </c>
      <c r="O140" s="26">
        <v>293</v>
      </c>
      <c r="P140" s="26">
        <v>35</v>
      </c>
      <c r="Q140" s="26">
        <v>298</v>
      </c>
      <c r="R140" s="26">
        <v>-5.62</v>
      </c>
      <c r="S140" s="26">
        <v>11.52</v>
      </c>
      <c r="T140" s="26">
        <v>27.21</v>
      </c>
    </row>
    <row r="141" spans="1:20" x14ac:dyDescent="0.25">
      <c r="A141" s="10" t="s">
        <v>155</v>
      </c>
      <c r="B141" s="10">
        <v>11149</v>
      </c>
      <c r="C141" s="10" t="s">
        <v>156</v>
      </c>
      <c r="D141" s="10" t="s">
        <v>22</v>
      </c>
      <c r="E141" s="17">
        <v>0</v>
      </c>
      <c r="F141" s="26">
        <v>200000</v>
      </c>
      <c r="G141" s="27">
        <v>109.86666666666666</v>
      </c>
      <c r="H141" s="26" t="s">
        <v>531</v>
      </c>
      <c r="I141" s="26">
        <v>1363176</v>
      </c>
      <c r="J141" s="26">
        <v>1432237</v>
      </c>
      <c r="K141" s="26">
        <v>75162</v>
      </c>
      <c r="L141" s="26">
        <v>19055338</v>
      </c>
      <c r="M141" s="26">
        <v>10</v>
      </c>
      <c r="N141" s="26">
        <v>78</v>
      </c>
      <c r="O141" s="26">
        <v>559</v>
      </c>
      <c r="P141" s="26">
        <v>22</v>
      </c>
      <c r="Q141" s="26">
        <v>569</v>
      </c>
      <c r="R141" s="26">
        <v>-3.57</v>
      </c>
      <c r="S141" s="26">
        <v>16.420000000000002</v>
      </c>
      <c r="T141" s="26">
        <v>31.46</v>
      </c>
    </row>
    <row r="142" spans="1:20" x14ac:dyDescent="0.25">
      <c r="A142" s="10" t="s">
        <v>161</v>
      </c>
      <c r="B142" s="10">
        <v>11173</v>
      </c>
      <c r="C142" s="10" t="s">
        <v>162</v>
      </c>
      <c r="D142" s="10" t="s">
        <v>22</v>
      </c>
      <c r="E142" s="17">
        <v>0</v>
      </c>
      <c r="F142" s="26">
        <v>200000</v>
      </c>
      <c r="G142" s="27">
        <v>108.66666666666667</v>
      </c>
      <c r="H142" s="26" t="s">
        <v>531</v>
      </c>
      <c r="I142" s="26">
        <v>1096869</v>
      </c>
      <c r="J142" s="26">
        <v>1202286</v>
      </c>
      <c r="K142" s="26">
        <v>64641</v>
      </c>
      <c r="L142" s="26">
        <v>18599436</v>
      </c>
      <c r="M142" s="26">
        <v>9</v>
      </c>
      <c r="N142" s="26">
        <v>97</v>
      </c>
      <c r="O142" s="26">
        <v>103</v>
      </c>
      <c r="P142" s="26">
        <v>3</v>
      </c>
      <c r="Q142" s="26">
        <v>112</v>
      </c>
      <c r="R142" s="26">
        <v>-3.65</v>
      </c>
      <c r="S142" s="26">
        <v>10.17</v>
      </c>
      <c r="T142" s="26">
        <v>18.48</v>
      </c>
    </row>
    <row r="143" spans="1:20" x14ac:dyDescent="0.25">
      <c r="A143" s="10" t="s">
        <v>169</v>
      </c>
      <c r="B143" s="10">
        <v>11182</v>
      </c>
      <c r="C143" s="10" t="s">
        <v>170</v>
      </c>
      <c r="D143" s="10" t="s">
        <v>22</v>
      </c>
      <c r="E143" s="17">
        <v>0</v>
      </c>
      <c r="F143" s="26">
        <v>75000000</v>
      </c>
      <c r="G143" s="27">
        <v>105.5</v>
      </c>
      <c r="H143" s="26" t="s">
        <v>531</v>
      </c>
      <c r="I143" s="26">
        <v>4312380</v>
      </c>
      <c r="J143" s="26">
        <v>5036130</v>
      </c>
      <c r="K143" s="26">
        <v>19115253</v>
      </c>
      <c r="L143" s="26">
        <v>263461</v>
      </c>
      <c r="M143" s="26">
        <v>12</v>
      </c>
      <c r="N143" s="26">
        <v>58</v>
      </c>
      <c r="O143" s="26">
        <v>1448</v>
      </c>
      <c r="P143" s="26">
        <v>42</v>
      </c>
      <c r="Q143" s="26">
        <v>1460</v>
      </c>
      <c r="R143" s="26">
        <v>-2.2200000000000002</v>
      </c>
      <c r="S143" s="26">
        <v>17.46</v>
      </c>
      <c r="T143" s="26">
        <v>26.14</v>
      </c>
    </row>
    <row r="144" spans="1:20" x14ac:dyDescent="0.25">
      <c r="A144" s="10" t="s">
        <v>172</v>
      </c>
      <c r="B144" s="10">
        <v>11186</v>
      </c>
      <c r="C144" s="10" t="s">
        <v>173</v>
      </c>
      <c r="D144" s="10" t="s">
        <v>22</v>
      </c>
      <c r="E144" s="17">
        <v>0</v>
      </c>
      <c r="F144" s="26">
        <v>100000</v>
      </c>
      <c r="G144" s="27">
        <v>105.46666666666667</v>
      </c>
      <c r="H144" s="26" t="s">
        <v>531</v>
      </c>
      <c r="I144" s="26">
        <v>898688</v>
      </c>
      <c r="J144" s="26">
        <v>1033672</v>
      </c>
      <c r="K144" s="26">
        <v>47293</v>
      </c>
      <c r="L144" s="26">
        <v>21856760</v>
      </c>
      <c r="M144" s="26">
        <v>3</v>
      </c>
      <c r="N144" s="26">
        <v>25</v>
      </c>
      <c r="O144" s="26">
        <v>44</v>
      </c>
      <c r="P144" s="26">
        <v>75</v>
      </c>
      <c r="Q144" s="26">
        <v>47</v>
      </c>
      <c r="R144" s="26">
        <v>0</v>
      </c>
      <c r="S144" s="26">
        <v>0</v>
      </c>
      <c r="T144" s="26">
        <v>0</v>
      </c>
    </row>
    <row r="145" spans="1:20" x14ac:dyDescent="0.25">
      <c r="A145" s="10" t="s">
        <v>185</v>
      </c>
      <c r="B145" s="10">
        <v>11220</v>
      </c>
      <c r="C145" s="10" t="s">
        <v>186</v>
      </c>
      <c r="D145" s="10" t="s">
        <v>22</v>
      </c>
      <c r="E145" s="17">
        <v>0</v>
      </c>
      <c r="F145" s="26">
        <v>15000000</v>
      </c>
      <c r="G145" s="27">
        <v>102.16666666666667</v>
      </c>
      <c r="H145" s="26" t="s">
        <v>531</v>
      </c>
      <c r="I145" s="26">
        <v>611948</v>
      </c>
      <c r="J145" s="26">
        <v>660225</v>
      </c>
      <c r="K145" s="26">
        <v>6570320</v>
      </c>
      <c r="L145" s="26">
        <v>100485</v>
      </c>
      <c r="M145" s="26">
        <v>4</v>
      </c>
      <c r="N145" s="26">
        <v>11</v>
      </c>
      <c r="O145" s="26">
        <v>485</v>
      </c>
      <c r="P145" s="26">
        <v>89</v>
      </c>
      <c r="Q145" s="26">
        <v>489</v>
      </c>
      <c r="R145" s="26">
        <v>-3.94</v>
      </c>
      <c r="S145" s="26">
        <v>12.97</v>
      </c>
      <c r="T145" s="26">
        <v>7.23</v>
      </c>
    </row>
    <row r="146" spans="1:20" x14ac:dyDescent="0.25">
      <c r="A146" s="10" t="s">
        <v>190</v>
      </c>
      <c r="B146" s="10">
        <v>11235</v>
      </c>
      <c r="C146" s="10" t="s">
        <v>191</v>
      </c>
      <c r="D146" s="10" t="s">
        <v>22</v>
      </c>
      <c r="E146" s="17">
        <v>0</v>
      </c>
      <c r="F146" s="26">
        <v>100000000</v>
      </c>
      <c r="G146" s="27">
        <v>101.16666666666667</v>
      </c>
      <c r="H146" s="26" t="s">
        <v>531</v>
      </c>
      <c r="I146" s="26">
        <v>3015730</v>
      </c>
      <c r="J146" s="26">
        <v>3340477</v>
      </c>
      <c r="K146" s="26">
        <v>31404054</v>
      </c>
      <c r="L146" s="26">
        <v>106370</v>
      </c>
      <c r="M146" s="26">
        <v>9</v>
      </c>
      <c r="N146" s="26">
        <v>50</v>
      </c>
      <c r="O146" s="26">
        <v>2244</v>
      </c>
      <c r="P146" s="26">
        <v>50</v>
      </c>
      <c r="Q146" s="26">
        <v>2253</v>
      </c>
      <c r="R146" s="26">
        <v>-2.69</v>
      </c>
      <c r="S146" s="26">
        <v>15.56</v>
      </c>
      <c r="T146" s="26">
        <v>18.239999999999998</v>
      </c>
    </row>
    <row r="147" spans="1:20" x14ac:dyDescent="0.25">
      <c r="A147" s="10" t="s">
        <v>192</v>
      </c>
      <c r="B147" s="10">
        <v>11234</v>
      </c>
      <c r="C147" s="10" t="s">
        <v>193</v>
      </c>
      <c r="D147" s="10" t="s">
        <v>22</v>
      </c>
      <c r="E147" s="17">
        <v>0</v>
      </c>
      <c r="F147" s="26">
        <v>4000000</v>
      </c>
      <c r="G147" s="27">
        <v>101.03333333333333</v>
      </c>
      <c r="H147" s="26" t="s">
        <v>531</v>
      </c>
      <c r="I147" s="26">
        <v>14828042</v>
      </c>
      <c r="J147" s="26">
        <v>16502034</v>
      </c>
      <c r="K147" s="26">
        <v>746941</v>
      </c>
      <c r="L147" s="26">
        <v>22092821</v>
      </c>
      <c r="M147" s="26">
        <v>9</v>
      </c>
      <c r="N147" s="26">
        <v>13</v>
      </c>
      <c r="O147" s="26">
        <v>394</v>
      </c>
      <c r="P147" s="26">
        <v>87</v>
      </c>
      <c r="Q147" s="26">
        <v>403</v>
      </c>
      <c r="R147" s="26">
        <v>-3.01</v>
      </c>
      <c r="S147" s="26">
        <v>14.26</v>
      </c>
      <c r="T147" s="26">
        <v>22.19</v>
      </c>
    </row>
    <row r="148" spans="1:20" x14ac:dyDescent="0.25">
      <c r="A148" s="10" t="s">
        <v>194</v>
      </c>
      <c r="B148" s="10">
        <v>11223</v>
      </c>
      <c r="C148" s="10" t="s">
        <v>195</v>
      </c>
      <c r="D148" s="10" t="s">
        <v>22</v>
      </c>
      <c r="E148" s="17">
        <v>0</v>
      </c>
      <c r="F148" s="26">
        <v>10000000</v>
      </c>
      <c r="G148" s="27">
        <v>100.5</v>
      </c>
      <c r="H148" s="26" t="s">
        <v>531</v>
      </c>
      <c r="I148" s="26">
        <v>3060557</v>
      </c>
      <c r="J148" s="26">
        <v>3172914</v>
      </c>
      <c r="K148" s="26">
        <v>1105436</v>
      </c>
      <c r="L148" s="26">
        <v>2870283</v>
      </c>
      <c r="M148" s="26">
        <v>11</v>
      </c>
      <c r="N148" s="26">
        <v>31</v>
      </c>
      <c r="O148" s="26">
        <v>3418</v>
      </c>
      <c r="P148" s="26">
        <v>69</v>
      </c>
      <c r="Q148" s="26">
        <v>3429</v>
      </c>
      <c r="R148" s="26">
        <v>-5.55</v>
      </c>
      <c r="S148" s="26">
        <v>9.0500000000000007</v>
      </c>
      <c r="T148" s="26">
        <v>9.36</v>
      </c>
    </row>
    <row r="149" spans="1:20" x14ac:dyDescent="0.25">
      <c r="A149" s="10" t="s">
        <v>201</v>
      </c>
      <c r="B149" s="10">
        <v>11268</v>
      </c>
      <c r="C149" s="10" t="s">
        <v>202</v>
      </c>
      <c r="D149" s="10" t="s">
        <v>22</v>
      </c>
      <c r="E149" s="17">
        <v>0</v>
      </c>
      <c r="F149" s="26">
        <v>2000000</v>
      </c>
      <c r="G149" s="27">
        <v>95.833333333333329</v>
      </c>
      <c r="H149" s="26" t="s">
        <v>531</v>
      </c>
      <c r="I149" s="26">
        <v>1786354</v>
      </c>
      <c r="J149" s="26">
        <v>1762002</v>
      </c>
      <c r="K149" s="26">
        <v>1098680</v>
      </c>
      <c r="L149" s="26">
        <v>1603744</v>
      </c>
      <c r="M149" s="26">
        <v>7</v>
      </c>
      <c r="N149" s="26">
        <v>80</v>
      </c>
      <c r="O149" s="26">
        <v>245</v>
      </c>
      <c r="P149" s="26">
        <v>20</v>
      </c>
      <c r="Q149" s="26">
        <v>252</v>
      </c>
      <c r="R149" s="26">
        <v>-4.49</v>
      </c>
      <c r="S149" s="26">
        <v>12.41</v>
      </c>
      <c r="T149" s="26">
        <v>19.55</v>
      </c>
    </row>
    <row r="150" spans="1:20" x14ac:dyDescent="0.25">
      <c r="A150" s="10" t="s">
        <v>203</v>
      </c>
      <c r="B150" s="10">
        <v>11273</v>
      </c>
      <c r="C150" s="10" t="s">
        <v>204</v>
      </c>
      <c r="D150" s="10" t="s">
        <v>22</v>
      </c>
      <c r="E150" s="17">
        <v>0</v>
      </c>
      <c r="F150" s="26">
        <v>1000000</v>
      </c>
      <c r="G150" s="27">
        <v>95.433333333333337</v>
      </c>
      <c r="H150" s="26" t="s">
        <v>531</v>
      </c>
      <c r="I150" s="26">
        <v>5880341</v>
      </c>
      <c r="J150" s="26">
        <v>6403853</v>
      </c>
      <c r="K150" s="26">
        <v>405536</v>
      </c>
      <c r="L150" s="26">
        <v>15791082</v>
      </c>
      <c r="M150" s="26">
        <v>11</v>
      </c>
      <c r="N150" s="26">
        <v>75</v>
      </c>
      <c r="O150" s="26">
        <v>1774</v>
      </c>
      <c r="P150" s="26">
        <v>25</v>
      </c>
      <c r="Q150" s="26">
        <v>1785</v>
      </c>
      <c r="R150" s="26">
        <v>-4.09</v>
      </c>
      <c r="S150" s="26">
        <v>12.94</v>
      </c>
      <c r="T150" s="26">
        <v>31.41</v>
      </c>
    </row>
    <row r="151" spans="1:20" x14ac:dyDescent="0.25">
      <c r="A151" s="10" t="s">
        <v>209</v>
      </c>
      <c r="B151" s="10">
        <v>11280</v>
      </c>
      <c r="C151" s="10" t="s">
        <v>210</v>
      </c>
      <c r="D151" s="10" t="s">
        <v>22</v>
      </c>
      <c r="E151" s="17">
        <v>12</v>
      </c>
      <c r="F151" s="26">
        <v>50000000</v>
      </c>
      <c r="G151" s="27">
        <v>94.666666666666671</v>
      </c>
      <c r="H151" s="26" t="s">
        <v>531</v>
      </c>
      <c r="I151" s="26">
        <v>1693328</v>
      </c>
      <c r="J151" s="26">
        <v>1765184</v>
      </c>
      <c r="K151" s="26">
        <v>18238749</v>
      </c>
      <c r="L151" s="26">
        <v>96782</v>
      </c>
      <c r="M151" s="26">
        <v>7</v>
      </c>
      <c r="N151" s="26">
        <v>100</v>
      </c>
      <c r="O151" s="26">
        <v>1429</v>
      </c>
      <c r="P151" s="26">
        <v>0</v>
      </c>
      <c r="Q151" s="26">
        <v>1436</v>
      </c>
      <c r="R151" s="26">
        <v>-3.6</v>
      </c>
      <c r="S151" s="26">
        <v>9.57</v>
      </c>
      <c r="T151" s="26">
        <v>24.51</v>
      </c>
    </row>
    <row r="152" spans="1:20" x14ac:dyDescent="0.25">
      <c r="A152" s="10" t="s">
        <v>219</v>
      </c>
      <c r="B152" s="10">
        <v>11285</v>
      </c>
      <c r="C152" s="10" t="s">
        <v>220</v>
      </c>
      <c r="D152" s="10" t="s">
        <v>22</v>
      </c>
      <c r="E152" s="17">
        <v>0</v>
      </c>
      <c r="F152" s="26">
        <v>15000000</v>
      </c>
      <c r="G152" s="27">
        <v>93.5</v>
      </c>
      <c r="H152" s="26" t="s">
        <v>531</v>
      </c>
      <c r="I152" s="26">
        <v>13991946</v>
      </c>
      <c r="J152" s="26">
        <v>15016352</v>
      </c>
      <c r="K152" s="26">
        <v>7032848</v>
      </c>
      <c r="L152" s="26">
        <v>2135173</v>
      </c>
      <c r="M152" s="26">
        <v>17</v>
      </c>
      <c r="N152" s="26">
        <v>68</v>
      </c>
      <c r="O152" s="26">
        <v>7266</v>
      </c>
      <c r="P152" s="26">
        <v>32</v>
      </c>
      <c r="Q152" s="26">
        <v>7283</v>
      </c>
      <c r="R152" s="26">
        <v>-2.63</v>
      </c>
      <c r="S152" s="26">
        <v>10.59</v>
      </c>
      <c r="T152" s="26">
        <v>29.41</v>
      </c>
    </row>
    <row r="153" spans="1:20" x14ac:dyDescent="0.25">
      <c r="A153" s="10" t="s">
        <v>223</v>
      </c>
      <c r="B153" s="10">
        <v>11297</v>
      </c>
      <c r="C153" s="10" t="s">
        <v>224</v>
      </c>
      <c r="D153" s="10" t="s">
        <v>22</v>
      </c>
      <c r="E153" s="17">
        <v>0</v>
      </c>
      <c r="F153" s="26">
        <v>2000000</v>
      </c>
      <c r="G153" s="27">
        <v>91.933333333333337</v>
      </c>
      <c r="H153" s="26" t="s">
        <v>531</v>
      </c>
      <c r="I153" s="26">
        <v>3892106</v>
      </c>
      <c r="J153" s="26">
        <v>4285039</v>
      </c>
      <c r="K153" s="26">
        <v>180363</v>
      </c>
      <c r="L153" s="26">
        <v>23757862</v>
      </c>
      <c r="M153" s="26">
        <v>4</v>
      </c>
      <c r="N153" s="26">
        <v>33</v>
      </c>
      <c r="O153" s="26">
        <v>1228</v>
      </c>
      <c r="P153" s="26">
        <v>67</v>
      </c>
      <c r="Q153" s="26">
        <v>1232</v>
      </c>
      <c r="R153" s="26">
        <v>-0.74</v>
      </c>
      <c r="S153" s="26">
        <v>16.649999999999999</v>
      </c>
      <c r="T153" s="26">
        <v>37.68</v>
      </c>
    </row>
    <row r="154" spans="1:20" x14ac:dyDescent="0.25">
      <c r="A154" s="10" t="s">
        <v>237</v>
      </c>
      <c r="B154" s="10">
        <v>11314</v>
      </c>
      <c r="C154" s="10" t="s">
        <v>238</v>
      </c>
      <c r="D154" s="10" t="s">
        <v>22</v>
      </c>
      <c r="E154" s="17">
        <v>0</v>
      </c>
      <c r="F154" s="26">
        <v>200000</v>
      </c>
      <c r="G154" s="27">
        <v>88.36666666666666</v>
      </c>
      <c r="H154" s="26" t="s">
        <v>531</v>
      </c>
      <c r="I154" s="26">
        <v>118268</v>
      </c>
      <c r="J154" s="26">
        <v>135068</v>
      </c>
      <c r="K154" s="26">
        <v>5486</v>
      </c>
      <c r="L154" s="26">
        <v>24620428</v>
      </c>
      <c r="M154" s="26">
        <v>4</v>
      </c>
      <c r="N154" s="26">
        <v>50</v>
      </c>
      <c r="O154" s="26">
        <v>7</v>
      </c>
      <c r="P154" s="26">
        <v>50</v>
      </c>
      <c r="Q154" s="26">
        <v>11</v>
      </c>
      <c r="R154" s="26">
        <v>-1.1000000000000001</v>
      </c>
      <c r="S154" s="26">
        <v>13.78</v>
      </c>
      <c r="T154" s="26">
        <v>57.37</v>
      </c>
    </row>
    <row r="155" spans="1:20" x14ac:dyDescent="0.25">
      <c r="A155" s="10" t="s">
        <v>241</v>
      </c>
      <c r="B155" s="10">
        <v>11309</v>
      </c>
      <c r="C155" s="10" t="s">
        <v>240</v>
      </c>
      <c r="D155" s="10" t="s">
        <v>22</v>
      </c>
      <c r="E155" s="17">
        <v>0</v>
      </c>
      <c r="F155" s="26">
        <v>100000000</v>
      </c>
      <c r="G155" s="27">
        <v>87.7</v>
      </c>
      <c r="H155" s="26" t="s">
        <v>531</v>
      </c>
      <c r="I155" s="26">
        <v>2085529</v>
      </c>
      <c r="J155" s="26">
        <v>2059199</v>
      </c>
      <c r="K155" s="26">
        <v>17261853</v>
      </c>
      <c r="L155" s="26">
        <v>119292</v>
      </c>
      <c r="M155" s="26">
        <v>5</v>
      </c>
      <c r="N155" s="26">
        <v>29</v>
      </c>
      <c r="O155" s="26">
        <v>1010</v>
      </c>
      <c r="P155" s="26">
        <v>71</v>
      </c>
      <c r="Q155" s="26">
        <v>1015</v>
      </c>
      <c r="R155" s="26">
        <v>-2.4500000000000002</v>
      </c>
      <c r="S155" s="26">
        <v>17.899999999999999</v>
      </c>
      <c r="T155" s="26">
        <v>34.43</v>
      </c>
    </row>
    <row r="156" spans="1:20" x14ac:dyDescent="0.25">
      <c r="A156" s="10" t="s">
        <v>251</v>
      </c>
      <c r="B156" s="10">
        <v>11334</v>
      </c>
      <c r="C156" s="10" t="s">
        <v>252</v>
      </c>
      <c r="D156" s="10" t="s">
        <v>22</v>
      </c>
      <c r="E156" s="17">
        <v>0</v>
      </c>
      <c r="F156" s="26">
        <v>200000</v>
      </c>
      <c r="G156" s="27">
        <v>85.9</v>
      </c>
      <c r="H156" s="26" t="s">
        <v>531</v>
      </c>
      <c r="I156" s="26">
        <v>1476820</v>
      </c>
      <c r="J156" s="26">
        <v>1607204</v>
      </c>
      <c r="K156" s="26">
        <v>72858</v>
      </c>
      <c r="L156" s="26">
        <v>22059402</v>
      </c>
      <c r="M156" s="26">
        <v>6</v>
      </c>
      <c r="N156" s="26">
        <v>76</v>
      </c>
      <c r="O156" s="26">
        <v>205</v>
      </c>
      <c r="P156" s="26">
        <v>24</v>
      </c>
      <c r="Q156" s="26">
        <v>211</v>
      </c>
      <c r="R156" s="26">
        <v>-2.82</v>
      </c>
      <c r="S156" s="26">
        <v>10.88</v>
      </c>
      <c r="T156" s="26">
        <v>32.71</v>
      </c>
    </row>
    <row r="157" spans="1:20" x14ac:dyDescent="0.25">
      <c r="A157" s="10" t="s">
        <v>277</v>
      </c>
      <c r="B157" s="10">
        <v>11384</v>
      </c>
      <c r="C157" s="10" t="s">
        <v>278</v>
      </c>
      <c r="D157" s="10" t="s">
        <v>22</v>
      </c>
      <c r="E157" s="17">
        <v>0</v>
      </c>
      <c r="F157" s="26">
        <v>20000000</v>
      </c>
      <c r="G157" s="27">
        <v>80.066666666666663</v>
      </c>
      <c r="H157" s="26" t="s">
        <v>531</v>
      </c>
      <c r="I157" s="26">
        <v>717380</v>
      </c>
      <c r="J157" s="26">
        <v>785301</v>
      </c>
      <c r="K157" s="26">
        <v>2852129</v>
      </c>
      <c r="L157" s="26">
        <v>275338</v>
      </c>
      <c r="M157" s="26">
        <v>4</v>
      </c>
      <c r="N157" s="26">
        <v>22</v>
      </c>
      <c r="O157" s="26">
        <v>734</v>
      </c>
      <c r="P157" s="26">
        <v>78</v>
      </c>
      <c r="Q157" s="26">
        <v>738</v>
      </c>
      <c r="R157" s="26">
        <v>-2.2200000000000002</v>
      </c>
      <c r="S157" s="26">
        <v>15.82</v>
      </c>
      <c r="T157" s="26">
        <v>32.840000000000003</v>
      </c>
    </row>
    <row r="158" spans="1:20" x14ac:dyDescent="0.25">
      <c r="A158" s="10" t="s">
        <v>326</v>
      </c>
      <c r="B158" s="10">
        <v>11463</v>
      </c>
      <c r="C158" s="10" t="s">
        <v>327</v>
      </c>
      <c r="D158" s="10" t="s">
        <v>22</v>
      </c>
      <c r="E158" s="17">
        <v>0</v>
      </c>
      <c r="F158" s="26">
        <v>200000</v>
      </c>
      <c r="G158" s="27">
        <v>68.133333333333326</v>
      </c>
      <c r="H158" s="26" t="s">
        <v>531</v>
      </c>
      <c r="I158" s="26">
        <v>178427</v>
      </c>
      <c r="J158" s="26">
        <v>478223</v>
      </c>
      <c r="K158" s="26">
        <v>28513</v>
      </c>
      <c r="L158" s="26">
        <v>16772121</v>
      </c>
      <c r="M158" s="26">
        <v>4</v>
      </c>
      <c r="N158" s="26">
        <v>32</v>
      </c>
      <c r="O158" s="26">
        <v>379</v>
      </c>
      <c r="P158" s="26">
        <v>68</v>
      </c>
      <c r="Q158" s="26">
        <v>383</v>
      </c>
      <c r="R158" s="26">
        <v>-4.4000000000000004</v>
      </c>
      <c r="S158" s="26">
        <v>17.760000000000002</v>
      </c>
      <c r="T158" s="26">
        <v>58.72</v>
      </c>
    </row>
    <row r="159" spans="1:20" x14ac:dyDescent="0.25">
      <c r="A159" s="10" t="s">
        <v>328</v>
      </c>
      <c r="B159" s="10">
        <v>11461</v>
      </c>
      <c r="C159" s="10" t="s">
        <v>329</v>
      </c>
      <c r="D159" s="10" t="s">
        <v>22</v>
      </c>
      <c r="E159" s="17">
        <v>0</v>
      </c>
      <c r="F159" s="26">
        <v>500000</v>
      </c>
      <c r="G159" s="27">
        <v>67.933333333333337</v>
      </c>
      <c r="H159" s="26" t="s">
        <v>531</v>
      </c>
      <c r="I159" s="26">
        <v>2772217</v>
      </c>
      <c r="J159" s="26">
        <v>3006319</v>
      </c>
      <c r="K159" s="26">
        <v>159110</v>
      </c>
      <c r="L159" s="26">
        <v>18894597</v>
      </c>
      <c r="M159" s="26">
        <v>13</v>
      </c>
      <c r="N159" s="26">
        <v>28</v>
      </c>
      <c r="O159" s="26">
        <v>474</v>
      </c>
      <c r="P159" s="26">
        <v>72</v>
      </c>
      <c r="Q159" s="26">
        <v>487</v>
      </c>
      <c r="R159" s="26">
        <v>-2.44</v>
      </c>
      <c r="S159" s="26">
        <v>13.77</v>
      </c>
      <c r="T159" s="26">
        <v>25.13</v>
      </c>
    </row>
    <row r="160" spans="1:20" x14ac:dyDescent="0.25">
      <c r="A160" s="10" t="s">
        <v>336</v>
      </c>
      <c r="B160" s="10">
        <v>11454</v>
      </c>
      <c r="C160" s="10" t="s">
        <v>337</v>
      </c>
      <c r="D160" s="10" t="s">
        <v>22</v>
      </c>
      <c r="E160" s="17">
        <v>0</v>
      </c>
      <c r="F160" s="26">
        <v>2000000</v>
      </c>
      <c r="G160" s="27">
        <v>66.7</v>
      </c>
      <c r="H160" s="26" t="s">
        <v>531</v>
      </c>
      <c r="I160" s="26">
        <v>2025363</v>
      </c>
      <c r="J160" s="26">
        <v>2267875</v>
      </c>
      <c r="K160" s="26">
        <v>121195</v>
      </c>
      <c r="L160" s="26">
        <v>18712610</v>
      </c>
      <c r="M160" s="26">
        <v>9</v>
      </c>
      <c r="N160" s="26">
        <v>15</v>
      </c>
      <c r="O160" s="26">
        <v>1288</v>
      </c>
      <c r="P160" s="26">
        <v>85</v>
      </c>
      <c r="Q160" s="26">
        <v>1297</v>
      </c>
      <c r="R160" s="26">
        <v>-1.1399999999999999</v>
      </c>
      <c r="S160" s="26">
        <v>19.09</v>
      </c>
      <c r="T160" s="26">
        <v>38.020000000000003</v>
      </c>
    </row>
    <row r="161" spans="1:20" x14ac:dyDescent="0.25">
      <c r="A161" s="10" t="s">
        <v>338</v>
      </c>
      <c r="B161" s="10">
        <v>11477</v>
      </c>
      <c r="C161" s="10" t="s">
        <v>339</v>
      </c>
      <c r="D161" s="10" t="s">
        <v>22</v>
      </c>
      <c r="E161" s="17">
        <v>0</v>
      </c>
      <c r="F161" s="26">
        <v>400000</v>
      </c>
      <c r="G161" s="27">
        <v>65.3</v>
      </c>
      <c r="H161" s="26" t="s">
        <v>531</v>
      </c>
      <c r="I161" s="26">
        <v>4136674</v>
      </c>
      <c r="J161" s="26">
        <v>4206811</v>
      </c>
      <c r="K161" s="26">
        <v>125381</v>
      </c>
      <c r="L161" s="26">
        <v>33552219</v>
      </c>
      <c r="M161" s="26">
        <v>12</v>
      </c>
      <c r="N161" s="26">
        <v>13</v>
      </c>
      <c r="O161" s="26">
        <v>1776</v>
      </c>
      <c r="P161" s="26">
        <v>87</v>
      </c>
      <c r="Q161" s="26">
        <v>1788</v>
      </c>
      <c r="R161" s="26">
        <v>-7.0000000000000007E-2</v>
      </c>
      <c r="S161" s="26">
        <v>17.91</v>
      </c>
      <c r="T161" s="26">
        <v>35.369999999999997</v>
      </c>
    </row>
    <row r="162" spans="1:20" x14ac:dyDescent="0.25">
      <c r="A162" s="10" t="s">
        <v>422</v>
      </c>
      <c r="B162" s="10">
        <v>11706</v>
      </c>
      <c r="C162" s="10" t="s">
        <v>423</v>
      </c>
      <c r="D162" s="10" t="s">
        <v>22</v>
      </c>
      <c r="E162" s="17">
        <v>0</v>
      </c>
      <c r="F162" s="26">
        <v>5000000</v>
      </c>
      <c r="G162" s="27">
        <v>25.8</v>
      </c>
      <c r="H162" s="26" t="s">
        <v>531</v>
      </c>
      <c r="I162" s="26">
        <v>527441</v>
      </c>
      <c r="J162" s="26">
        <v>427737</v>
      </c>
      <c r="K162" s="26">
        <v>255459</v>
      </c>
      <c r="L162" s="26">
        <v>1674386</v>
      </c>
      <c r="M162" s="26">
        <v>3</v>
      </c>
      <c r="N162" s="26">
        <v>6</v>
      </c>
      <c r="O162" s="26">
        <v>1869</v>
      </c>
      <c r="P162" s="26">
        <v>94</v>
      </c>
      <c r="Q162" s="26">
        <v>1872</v>
      </c>
      <c r="R162" s="26">
        <v>-4.43</v>
      </c>
      <c r="S162" s="26">
        <v>8.1999999999999993</v>
      </c>
      <c r="T162" s="26">
        <v>21.06</v>
      </c>
    </row>
    <row r="163" spans="1:20" x14ac:dyDescent="0.25">
      <c r="A163" s="10" t="s">
        <v>504</v>
      </c>
      <c r="B163" s="10">
        <v>11853</v>
      </c>
      <c r="C163" s="10" t="s">
        <v>505</v>
      </c>
      <c r="D163" s="10" t="s">
        <v>22</v>
      </c>
      <c r="E163" s="17">
        <v>0</v>
      </c>
      <c r="F163" s="26">
        <v>200000000</v>
      </c>
      <c r="G163" s="27">
        <v>9.7666666666666657</v>
      </c>
      <c r="H163" s="26" t="s">
        <v>531</v>
      </c>
      <c r="I163" s="26">
        <v>944286</v>
      </c>
      <c r="J163" s="26">
        <v>1291225</v>
      </c>
      <c r="K163" s="26">
        <v>109220190</v>
      </c>
      <c r="L163" s="26">
        <v>11822</v>
      </c>
      <c r="M163" s="26">
        <v>6</v>
      </c>
      <c r="N163" s="26">
        <v>15</v>
      </c>
      <c r="O163" s="26">
        <v>6613</v>
      </c>
      <c r="P163" s="26">
        <v>85</v>
      </c>
      <c r="Q163" s="26">
        <v>6619</v>
      </c>
      <c r="R163" s="26">
        <v>-3.74</v>
      </c>
      <c r="S163" s="26">
        <v>20.21</v>
      </c>
      <c r="T163" s="26">
        <v>0</v>
      </c>
    </row>
    <row r="164" spans="1:20" x14ac:dyDescent="0.25">
      <c r="A164" s="10" t="s">
        <v>171</v>
      </c>
      <c r="B164" s="10">
        <v>11183</v>
      </c>
      <c r="C164" s="10" t="s">
        <v>170</v>
      </c>
      <c r="D164" s="10" t="s">
        <v>22</v>
      </c>
      <c r="E164" s="17">
        <v>0</v>
      </c>
      <c r="F164" s="26">
        <v>3200000000</v>
      </c>
      <c r="G164" s="27">
        <v>105.5</v>
      </c>
      <c r="H164" s="26" t="s">
        <v>532</v>
      </c>
      <c r="I164" s="26">
        <v>7603252</v>
      </c>
      <c r="J164" s="26">
        <v>8858619</v>
      </c>
      <c r="K164" s="26">
        <v>586329760</v>
      </c>
      <c r="L164" s="26">
        <v>15109</v>
      </c>
      <c r="M164" s="26">
        <v>133</v>
      </c>
      <c r="N164" s="26">
        <v>96.609390625000003</v>
      </c>
      <c r="O164" s="26">
        <v>6229</v>
      </c>
      <c r="P164" s="26">
        <v>3.3906093749999999</v>
      </c>
      <c r="Q164" s="26">
        <v>6362</v>
      </c>
      <c r="R164" s="26">
        <v>-2.84</v>
      </c>
      <c r="S164" s="26">
        <v>16.170000000000002</v>
      </c>
      <c r="T164" s="26">
        <v>31.19</v>
      </c>
    </row>
    <row r="165" spans="1:20" x14ac:dyDescent="0.25">
      <c r="A165" s="10" t="s">
        <v>176</v>
      </c>
      <c r="B165" s="10">
        <v>11197</v>
      </c>
      <c r="C165" s="10" t="s">
        <v>177</v>
      </c>
      <c r="D165" s="10" t="s">
        <v>22</v>
      </c>
      <c r="E165" s="17">
        <v>0</v>
      </c>
      <c r="F165" s="26">
        <v>700000000</v>
      </c>
      <c r="G165" s="27">
        <v>103.76666666666667</v>
      </c>
      <c r="H165" s="26" t="s">
        <v>532</v>
      </c>
      <c r="I165" s="26">
        <v>3332602</v>
      </c>
      <c r="J165" s="26">
        <v>3726162</v>
      </c>
      <c r="K165" s="26">
        <v>33656400</v>
      </c>
      <c r="L165" s="26">
        <v>110712</v>
      </c>
      <c r="M165" s="26">
        <v>29</v>
      </c>
      <c r="N165" s="26">
        <v>99.83152871428571</v>
      </c>
      <c r="O165" s="26">
        <v>1498</v>
      </c>
      <c r="P165" s="26">
        <v>0.16847128571428571</v>
      </c>
      <c r="Q165" s="26">
        <v>1527</v>
      </c>
      <c r="R165" s="26">
        <v>-6.07</v>
      </c>
      <c r="S165" s="26">
        <v>11.83</v>
      </c>
      <c r="T165" s="26">
        <v>23.94</v>
      </c>
    </row>
    <row r="166" spans="1:20" x14ac:dyDescent="0.25">
      <c r="A166" s="10" t="s">
        <v>178</v>
      </c>
      <c r="B166" s="10">
        <v>11195</v>
      </c>
      <c r="C166" s="10" t="s">
        <v>179</v>
      </c>
      <c r="D166" s="10" t="s">
        <v>22</v>
      </c>
      <c r="E166" s="17">
        <v>0</v>
      </c>
      <c r="F166" s="26">
        <v>50000000</v>
      </c>
      <c r="G166" s="27">
        <v>103.63333333333334</v>
      </c>
      <c r="H166" s="26" t="s">
        <v>532</v>
      </c>
      <c r="I166" s="26">
        <v>2566005</v>
      </c>
      <c r="J166" s="26">
        <v>2924059</v>
      </c>
      <c r="K166" s="26">
        <v>14250152</v>
      </c>
      <c r="L166" s="26">
        <v>205195</v>
      </c>
      <c r="M166" s="26">
        <v>39</v>
      </c>
      <c r="N166" s="26">
        <v>91.349716000000001</v>
      </c>
      <c r="O166" s="26">
        <v>3013</v>
      </c>
      <c r="P166" s="26">
        <v>8.6502839999999992</v>
      </c>
      <c r="Q166" s="26">
        <v>3052</v>
      </c>
      <c r="R166" s="26">
        <v>-5.9</v>
      </c>
      <c r="S166" s="26">
        <v>16.66</v>
      </c>
      <c r="T166" s="26">
        <v>28.65</v>
      </c>
    </row>
    <row r="167" spans="1:20" x14ac:dyDescent="0.25">
      <c r="A167" s="10" t="s">
        <v>180</v>
      </c>
      <c r="B167" s="10">
        <v>11215</v>
      </c>
      <c r="C167" s="10" t="s">
        <v>181</v>
      </c>
      <c r="D167" s="10" t="s">
        <v>22</v>
      </c>
      <c r="E167" s="17">
        <v>0</v>
      </c>
      <c r="F167" s="26">
        <v>100000000</v>
      </c>
      <c r="G167" s="27">
        <v>103.26666666666667</v>
      </c>
      <c r="H167" s="26" t="s">
        <v>532</v>
      </c>
      <c r="I167" s="26">
        <v>11841631</v>
      </c>
      <c r="J167" s="26">
        <v>13812616</v>
      </c>
      <c r="K167" s="26">
        <v>50493924</v>
      </c>
      <c r="L167" s="26">
        <v>273550</v>
      </c>
      <c r="M167" s="26">
        <v>91</v>
      </c>
      <c r="N167" s="26">
        <v>81.776651000000001</v>
      </c>
      <c r="O167" s="26">
        <v>14539</v>
      </c>
      <c r="P167" s="26">
        <v>18.223348999999999</v>
      </c>
      <c r="Q167" s="26">
        <v>14630</v>
      </c>
      <c r="R167" s="26">
        <v>-2.93</v>
      </c>
      <c r="S167" s="26">
        <v>14.32</v>
      </c>
      <c r="T167" s="26">
        <v>32.82</v>
      </c>
    </row>
    <row r="168" spans="1:20" x14ac:dyDescent="0.25">
      <c r="A168" s="10" t="s">
        <v>205</v>
      </c>
      <c r="B168" s="10">
        <v>11260</v>
      </c>
      <c r="C168" s="10" t="s">
        <v>206</v>
      </c>
      <c r="D168" s="10" t="s">
        <v>22</v>
      </c>
      <c r="E168" s="17">
        <v>0</v>
      </c>
      <c r="F168" s="26">
        <v>50000000</v>
      </c>
      <c r="G168" s="27">
        <v>94.9</v>
      </c>
      <c r="H168" s="26" t="s">
        <v>532</v>
      </c>
      <c r="I168" s="26">
        <v>1123453</v>
      </c>
      <c r="J168" s="26">
        <v>1378567</v>
      </c>
      <c r="K168" s="26">
        <v>11678690</v>
      </c>
      <c r="L168" s="26">
        <v>118042</v>
      </c>
      <c r="M168" s="26">
        <v>14</v>
      </c>
      <c r="N168" s="26">
        <v>98.623367999999999</v>
      </c>
      <c r="O168" s="26">
        <v>1121</v>
      </c>
      <c r="P168" s="26">
        <v>1.3766320000000001</v>
      </c>
      <c r="Q168" s="26">
        <v>1135</v>
      </c>
      <c r="R168" s="26">
        <v>-7.87</v>
      </c>
      <c r="S168" s="26">
        <v>17.46</v>
      </c>
      <c r="T168" s="26">
        <v>15.98</v>
      </c>
    </row>
    <row r="169" spans="1:20" x14ac:dyDescent="0.25">
      <c r="A169" s="10" t="s">
        <v>233</v>
      </c>
      <c r="B169" s="10">
        <v>11308</v>
      </c>
      <c r="C169" s="10" t="s">
        <v>234</v>
      </c>
      <c r="D169" s="10" t="s">
        <v>22</v>
      </c>
      <c r="E169" s="17">
        <v>0</v>
      </c>
      <c r="F169" s="26">
        <v>50000000</v>
      </c>
      <c r="G169" s="27">
        <v>89.3</v>
      </c>
      <c r="H169" s="26" t="s">
        <v>532</v>
      </c>
      <c r="I169" s="26">
        <v>2557220</v>
      </c>
      <c r="J169" s="26">
        <v>2796410</v>
      </c>
      <c r="K169" s="26">
        <v>14339732</v>
      </c>
      <c r="L169" s="26">
        <v>195011</v>
      </c>
      <c r="M169" s="26">
        <v>33</v>
      </c>
      <c r="N169" s="26">
        <v>92.27037</v>
      </c>
      <c r="O169" s="26">
        <v>3988</v>
      </c>
      <c r="P169" s="26">
        <v>7.7296300000000002</v>
      </c>
      <c r="Q169" s="26">
        <v>4021</v>
      </c>
      <c r="R169" s="26">
        <v>-1.87</v>
      </c>
      <c r="S169" s="26">
        <v>10.9</v>
      </c>
      <c r="T169" s="26">
        <v>33.21</v>
      </c>
    </row>
    <row r="170" spans="1:20" x14ac:dyDescent="0.25">
      <c r="A170" s="10" t="s">
        <v>242</v>
      </c>
      <c r="B170" s="10">
        <v>11312</v>
      </c>
      <c r="C170" s="10" t="s">
        <v>240</v>
      </c>
      <c r="D170" s="10" t="s">
        <v>22</v>
      </c>
      <c r="E170" s="17">
        <v>0</v>
      </c>
      <c r="F170" s="26">
        <v>100000000</v>
      </c>
      <c r="G170" s="27">
        <v>87.7</v>
      </c>
      <c r="H170" s="26" t="s">
        <v>532</v>
      </c>
      <c r="I170" s="26">
        <v>4745047</v>
      </c>
      <c r="J170" s="26">
        <v>5321437</v>
      </c>
      <c r="K170" s="26">
        <v>24008335</v>
      </c>
      <c r="L170" s="26">
        <v>221650</v>
      </c>
      <c r="M170" s="26">
        <v>34</v>
      </c>
      <c r="N170" s="26">
        <v>96.488306999999992</v>
      </c>
      <c r="O170" s="26">
        <v>4488</v>
      </c>
      <c r="P170" s="26">
        <v>3.5116929999999997</v>
      </c>
      <c r="Q170" s="26">
        <v>4522</v>
      </c>
      <c r="R170" s="26">
        <v>-3.21</v>
      </c>
      <c r="S170" s="26">
        <v>15.9</v>
      </c>
      <c r="T170" s="26">
        <v>37.15</v>
      </c>
    </row>
    <row r="171" spans="1:20" x14ac:dyDescent="0.25">
      <c r="A171" s="10" t="s">
        <v>270</v>
      </c>
      <c r="B171" s="10">
        <v>11327</v>
      </c>
      <c r="C171" s="10" t="s">
        <v>268</v>
      </c>
      <c r="D171" s="10" t="s">
        <v>22</v>
      </c>
      <c r="E171" s="17">
        <v>0</v>
      </c>
      <c r="F171" s="26">
        <v>50000000</v>
      </c>
      <c r="G171" s="27">
        <v>83.1</v>
      </c>
      <c r="H171" s="26" t="s">
        <v>532</v>
      </c>
      <c r="I171" s="26">
        <v>2845600</v>
      </c>
      <c r="J171" s="26">
        <v>4786866</v>
      </c>
      <c r="K171" s="26">
        <v>49960000</v>
      </c>
      <c r="L171" s="26">
        <v>95814</v>
      </c>
      <c r="M171" s="26">
        <v>9</v>
      </c>
      <c r="N171" s="26">
        <v>97.682119999999998</v>
      </c>
      <c r="O171" s="26">
        <v>725</v>
      </c>
      <c r="P171" s="26">
        <v>2.3178799999999997</v>
      </c>
      <c r="Q171" s="26">
        <v>734</v>
      </c>
      <c r="R171" s="26">
        <v>-3.52</v>
      </c>
      <c r="S171" s="26">
        <v>10.28</v>
      </c>
      <c r="T171" s="26">
        <v>24.39</v>
      </c>
    </row>
    <row r="172" spans="1:20" x14ac:dyDescent="0.25">
      <c r="A172" s="10" t="s">
        <v>279</v>
      </c>
      <c r="B172" s="10">
        <v>11341</v>
      </c>
      <c r="C172" s="10" t="s">
        <v>280</v>
      </c>
      <c r="D172" s="10" t="s">
        <v>22</v>
      </c>
      <c r="E172" s="17">
        <v>0</v>
      </c>
      <c r="F172" s="26">
        <v>200000000</v>
      </c>
      <c r="G172" s="27">
        <v>80.033333333333331</v>
      </c>
      <c r="H172" s="26" t="s">
        <v>532</v>
      </c>
      <c r="I172" s="26">
        <v>12557744</v>
      </c>
      <c r="J172" s="26">
        <v>13904564</v>
      </c>
      <c r="K172" s="26">
        <v>163015000</v>
      </c>
      <c r="L172" s="26">
        <v>85297</v>
      </c>
      <c r="M172" s="26">
        <v>111</v>
      </c>
      <c r="N172" s="26">
        <v>89.889532500000001</v>
      </c>
      <c r="O172" s="26">
        <v>24562</v>
      </c>
      <c r="P172" s="26">
        <v>10.1104675</v>
      </c>
      <c r="Q172" s="26">
        <v>24673</v>
      </c>
      <c r="R172" s="26">
        <v>-4.57</v>
      </c>
      <c r="S172" s="26">
        <v>9.59</v>
      </c>
      <c r="T172" s="26">
        <v>25.81</v>
      </c>
    </row>
    <row r="173" spans="1:20" x14ac:dyDescent="0.25">
      <c r="A173" s="10" t="s">
        <v>315</v>
      </c>
      <c r="B173" s="10">
        <v>11378</v>
      </c>
      <c r="C173" s="10" t="s">
        <v>314</v>
      </c>
      <c r="D173" s="10" t="s">
        <v>22</v>
      </c>
      <c r="E173" s="17">
        <v>0</v>
      </c>
      <c r="F173" s="26">
        <v>50000000</v>
      </c>
      <c r="G173" s="27">
        <v>71.900000000000006</v>
      </c>
      <c r="H173" s="26" t="s">
        <v>532</v>
      </c>
      <c r="I173" s="26">
        <v>2721608</v>
      </c>
      <c r="J173" s="26">
        <v>2975786</v>
      </c>
      <c r="K173" s="26">
        <v>14989617</v>
      </c>
      <c r="L173" s="26">
        <v>198524</v>
      </c>
      <c r="M173" s="26">
        <v>18</v>
      </c>
      <c r="N173" s="26">
        <v>96.532482000000002</v>
      </c>
      <c r="O173" s="26">
        <v>3229</v>
      </c>
      <c r="P173" s="26">
        <v>3.4675180000000001</v>
      </c>
      <c r="Q173" s="26">
        <v>3247</v>
      </c>
      <c r="R173" s="26">
        <v>-4.3099999999999996</v>
      </c>
      <c r="S173" s="26">
        <v>9.4499999999999993</v>
      </c>
      <c r="T173" s="26">
        <v>15.4</v>
      </c>
    </row>
    <row r="174" spans="1:20" x14ac:dyDescent="0.25">
      <c r="A174" s="10" t="s">
        <v>330</v>
      </c>
      <c r="B174" s="10">
        <v>11470</v>
      </c>
      <c r="C174" s="10" t="s">
        <v>331</v>
      </c>
      <c r="D174" s="10" t="s">
        <v>22</v>
      </c>
      <c r="E174" s="17">
        <v>0</v>
      </c>
      <c r="F174" s="26">
        <v>20000000</v>
      </c>
      <c r="G174" s="27">
        <v>67.099999999999994</v>
      </c>
      <c r="H174" s="26" t="s">
        <v>532</v>
      </c>
      <c r="I174" s="26">
        <v>1133243</v>
      </c>
      <c r="J174" s="26">
        <v>1342244</v>
      </c>
      <c r="K174" s="26">
        <v>11763600</v>
      </c>
      <c r="L174" s="26">
        <v>114102</v>
      </c>
      <c r="M174" s="26">
        <v>19</v>
      </c>
      <c r="N174" s="26">
        <v>97.892179999999996</v>
      </c>
      <c r="O174" s="26">
        <v>183</v>
      </c>
      <c r="P174" s="26">
        <v>2.1078199999999998</v>
      </c>
      <c r="Q174" s="26">
        <v>202</v>
      </c>
      <c r="R174" s="26">
        <v>-5.58</v>
      </c>
      <c r="S174" s="26">
        <v>15.89</v>
      </c>
      <c r="T174" s="26">
        <v>-98.84</v>
      </c>
    </row>
    <row r="175" spans="1:20" x14ac:dyDescent="0.25">
      <c r="A175" s="10" t="s">
        <v>370</v>
      </c>
      <c r="B175" s="10">
        <v>11233</v>
      </c>
      <c r="C175" s="10" t="s">
        <v>371</v>
      </c>
      <c r="D175" s="10" t="s">
        <v>22</v>
      </c>
      <c r="E175" s="17">
        <v>0</v>
      </c>
      <c r="F175" s="26">
        <v>50000000</v>
      </c>
      <c r="G175" s="27">
        <v>49.466666666666669</v>
      </c>
      <c r="H175" s="26" t="s">
        <v>532</v>
      </c>
      <c r="I175" s="26">
        <v>3670086</v>
      </c>
      <c r="J175" s="26">
        <v>4155371</v>
      </c>
      <c r="K175" s="26">
        <v>26782581</v>
      </c>
      <c r="L175" s="26">
        <v>155152</v>
      </c>
      <c r="M175" s="26">
        <v>19</v>
      </c>
      <c r="N175" s="26">
        <v>95.925284000000005</v>
      </c>
      <c r="O175" s="26">
        <v>3728</v>
      </c>
      <c r="P175" s="26">
        <v>4.0747159999999996</v>
      </c>
      <c r="Q175" s="26">
        <v>3747</v>
      </c>
      <c r="R175" s="26">
        <v>-2.44</v>
      </c>
      <c r="S175" s="26">
        <v>13.24</v>
      </c>
      <c r="T175" s="26">
        <v>24.04</v>
      </c>
    </row>
    <row r="176" spans="1:20" x14ac:dyDescent="0.25">
      <c r="A176" s="10" t="s">
        <v>392</v>
      </c>
      <c r="B176" s="10">
        <v>11649</v>
      </c>
      <c r="C176" s="10" t="s">
        <v>393</v>
      </c>
      <c r="D176" s="10" t="s">
        <v>22</v>
      </c>
      <c r="E176" s="17">
        <v>0</v>
      </c>
      <c r="F176" s="26">
        <v>400000000</v>
      </c>
      <c r="G176" s="27">
        <v>36.4</v>
      </c>
      <c r="H176" s="26" t="s">
        <v>532</v>
      </c>
      <c r="I176" s="26">
        <v>8147402</v>
      </c>
      <c r="J176" s="26">
        <v>8207723</v>
      </c>
      <c r="K176" s="26">
        <v>102402249</v>
      </c>
      <c r="L176" s="26">
        <v>80152</v>
      </c>
      <c r="M176" s="26">
        <v>79</v>
      </c>
      <c r="N176" s="26">
        <v>85.24441625</v>
      </c>
      <c r="O176" s="26">
        <v>18584</v>
      </c>
      <c r="P176" s="26">
        <v>14.755583750000001</v>
      </c>
      <c r="Q176" s="26">
        <v>18663</v>
      </c>
      <c r="R176" s="26">
        <v>-3.54</v>
      </c>
      <c r="S176" s="26">
        <v>12.48</v>
      </c>
      <c r="T176" s="26">
        <v>24.45</v>
      </c>
    </row>
    <row r="177" spans="1:20" x14ac:dyDescent="0.25">
      <c r="A177" s="10" t="s">
        <v>431</v>
      </c>
      <c r="B177" s="10">
        <v>11709</v>
      </c>
      <c r="C177" s="10" t="s">
        <v>432</v>
      </c>
      <c r="D177" s="10" t="s">
        <v>22</v>
      </c>
      <c r="E177" s="17">
        <v>0</v>
      </c>
      <c r="F177" s="26">
        <v>0</v>
      </c>
      <c r="G177" s="27">
        <v>24.166666666666668</v>
      </c>
      <c r="H177" s="26" t="s">
        <v>532</v>
      </c>
      <c r="I177" s="26">
        <v>90954470</v>
      </c>
      <c r="J177" s="26">
        <v>91841824</v>
      </c>
      <c r="K177" s="26">
        <v>577061888</v>
      </c>
      <c r="L177" s="26">
        <v>159155</v>
      </c>
      <c r="M177" s="26">
        <v>1522</v>
      </c>
      <c r="N177" s="26">
        <v>14.382718216601715</v>
      </c>
      <c r="O177" s="26">
        <v>1696587</v>
      </c>
      <c r="P177" s="26">
        <v>85.617281783398298</v>
      </c>
      <c r="Q177" s="26">
        <v>1698109</v>
      </c>
      <c r="R177" s="26">
        <v>-9.8699999999999992</v>
      </c>
      <c r="S177" s="26">
        <v>0.98</v>
      </c>
      <c r="T177" s="26">
        <v>-13.98</v>
      </c>
    </row>
    <row r="178" spans="1:20" x14ac:dyDescent="0.25">
      <c r="A178" s="10" t="s">
        <v>433</v>
      </c>
      <c r="B178" s="10">
        <v>11712</v>
      </c>
      <c r="C178" s="10" t="s">
        <v>434</v>
      </c>
      <c r="D178" s="10" t="s">
        <v>22</v>
      </c>
      <c r="E178" s="17">
        <v>0</v>
      </c>
      <c r="F178" s="26">
        <v>400000000</v>
      </c>
      <c r="G178" s="27">
        <v>23.933333333333334</v>
      </c>
      <c r="H178" s="26" t="s">
        <v>532</v>
      </c>
      <c r="I178" s="26">
        <v>3580610</v>
      </c>
      <c r="J178" s="26">
        <v>4022004</v>
      </c>
      <c r="K178" s="26">
        <v>335800000</v>
      </c>
      <c r="L178" s="26">
        <v>11978</v>
      </c>
      <c r="M178" s="26">
        <v>74</v>
      </c>
      <c r="N178" s="26">
        <v>55.064321500000005</v>
      </c>
      <c r="O178" s="26">
        <v>40537</v>
      </c>
      <c r="P178" s="26">
        <v>44.935678499999995</v>
      </c>
      <c r="Q178" s="26">
        <v>40611</v>
      </c>
      <c r="R178" s="26">
        <v>-3.45</v>
      </c>
      <c r="S178" s="26">
        <v>16.63</v>
      </c>
      <c r="T178" s="26">
        <v>24.52</v>
      </c>
    </row>
    <row r="179" spans="1:20" x14ac:dyDescent="0.25">
      <c r="A179" s="10" t="s">
        <v>439</v>
      </c>
      <c r="B179" s="10">
        <v>11729</v>
      </c>
      <c r="C179" s="10" t="s">
        <v>440</v>
      </c>
      <c r="D179" s="10" t="s">
        <v>22</v>
      </c>
      <c r="E179" s="17">
        <v>0</v>
      </c>
      <c r="F179" s="26">
        <v>500000000</v>
      </c>
      <c r="G179" s="27">
        <v>23.066666666666666</v>
      </c>
      <c r="H179" s="26" t="s">
        <v>532</v>
      </c>
      <c r="I179" s="26">
        <v>776008</v>
      </c>
      <c r="J179" s="26">
        <v>721017</v>
      </c>
      <c r="K179" s="26">
        <v>83949851</v>
      </c>
      <c r="L179" s="26">
        <v>8589</v>
      </c>
      <c r="M179" s="26">
        <v>34</v>
      </c>
      <c r="N179" s="26">
        <v>89.101255199999997</v>
      </c>
      <c r="O179" s="26">
        <v>4968</v>
      </c>
      <c r="P179" s="26">
        <v>10.898744799999999</v>
      </c>
      <c r="Q179" s="26">
        <v>5002</v>
      </c>
      <c r="R179" s="26">
        <v>-7.33</v>
      </c>
      <c r="S179" s="26">
        <v>6.33</v>
      </c>
      <c r="T179" s="26">
        <v>16.29</v>
      </c>
    </row>
    <row r="180" spans="1:20" x14ac:dyDescent="0.25">
      <c r="A180" s="10" t="s">
        <v>441</v>
      </c>
      <c r="B180" s="10">
        <v>11736</v>
      </c>
      <c r="C180" s="10" t="s">
        <v>442</v>
      </c>
      <c r="D180" s="10" t="s">
        <v>22</v>
      </c>
      <c r="E180" s="17">
        <v>0</v>
      </c>
      <c r="F180" s="26">
        <v>1000000000</v>
      </c>
      <c r="G180" s="27">
        <v>22.166666666666668</v>
      </c>
      <c r="H180" s="26" t="s">
        <v>532</v>
      </c>
      <c r="I180" s="26">
        <v>3987719</v>
      </c>
      <c r="J180" s="26">
        <v>4252232</v>
      </c>
      <c r="K180" s="26">
        <v>369400000</v>
      </c>
      <c r="L180" s="26">
        <v>11511</v>
      </c>
      <c r="M180" s="26">
        <v>72</v>
      </c>
      <c r="N180" s="26">
        <v>80.3906767</v>
      </c>
      <c r="O180" s="26">
        <v>85433</v>
      </c>
      <c r="P180" s="26">
        <v>19.6093233</v>
      </c>
      <c r="Q180" s="26">
        <v>85505</v>
      </c>
      <c r="R180" s="26">
        <v>-3.78</v>
      </c>
      <c r="S180" s="26">
        <v>13.05</v>
      </c>
      <c r="T180" s="26">
        <v>24.31</v>
      </c>
    </row>
    <row r="181" spans="1:20" x14ac:dyDescent="0.25">
      <c r="A181" s="10" t="s">
        <v>456</v>
      </c>
      <c r="B181" s="10">
        <v>11745</v>
      </c>
      <c r="C181" s="10" t="s">
        <v>457</v>
      </c>
      <c r="D181" s="10" t="s">
        <v>22</v>
      </c>
      <c r="E181" s="17">
        <v>0</v>
      </c>
      <c r="F181" s="26">
        <v>0</v>
      </c>
      <c r="G181" s="27">
        <v>18.899999999999999</v>
      </c>
      <c r="H181" s="26" t="s">
        <v>532</v>
      </c>
      <c r="I181" s="26">
        <v>119675679</v>
      </c>
      <c r="J181" s="26">
        <v>150723019</v>
      </c>
      <c r="K181" s="26">
        <v>1261323170</v>
      </c>
      <c r="L181" s="26">
        <v>119496</v>
      </c>
      <c r="M181" s="26">
        <v>2899</v>
      </c>
      <c r="N181" s="26">
        <v>19.924828918326913</v>
      </c>
      <c r="O181" s="26">
        <v>1864584</v>
      </c>
      <c r="P181" s="26">
        <v>80.075171081673091</v>
      </c>
      <c r="Q181" s="26">
        <v>1867483</v>
      </c>
      <c r="R181" s="26">
        <v>0.42</v>
      </c>
      <c r="S181" s="26">
        <v>25.94</v>
      </c>
      <c r="T181" s="26">
        <v>69.89</v>
      </c>
    </row>
    <row r="182" spans="1:20" x14ac:dyDescent="0.25">
      <c r="A182" s="10" t="s">
        <v>470</v>
      </c>
      <c r="B182" s="10">
        <v>11774</v>
      </c>
      <c r="C182" s="10" t="s">
        <v>471</v>
      </c>
      <c r="D182" s="10" t="s">
        <v>22</v>
      </c>
      <c r="E182" s="17">
        <v>0</v>
      </c>
      <c r="F182" s="26">
        <v>200000000</v>
      </c>
      <c r="G182" s="27">
        <v>16.966666666666669</v>
      </c>
      <c r="H182" s="26" t="s">
        <v>532</v>
      </c>
      <c r="I182" s="26">
        <v>925026</v>
      </c>
      <c r="J182" s="26">
        <v>938402</v>
      </c>
      <c r="K182" s="26">
        <v>67900000</v>
      </c>
      <c r="L182" s="26">
        <v>13821</v>
      </c>
      <c r="M182" s="26">
        <v>45</v>
      </c>
      <c r="N182" s="26">
        <v>92.360487000000006</v>
      </c>
      <c r="O182" s="26">
        <v>2403</v>
      </c>
      <c r="P182" s="26">
        <v>7.6395130000000009</v>
      </c>
      <c r="Q182" s="26">
        <v>2448</v>
      </c>
      <c r="R182" s="26">
        <v>-5.93</v>
      </c>
      <c r="S182" s="26">
        <v>7.72</v>
      </c>
      <c r="T182" s="26">
        <v>32.130000000000003</v>
      </c>
    </row>
    <row r="183" spans="1:20" x14ac:dyDescent="0.25">
      <c r="A183" s="10" t="s">
        <v>474</v>
      </c>
      <c r="B183" s="10">
        <v>11763</v>
      </c>
      <c r="C183" s="10" t="s">
        <v>475</v>
      </c>
      <c r="D183" s="10" t="s">
        <v>22</v>
      </c>
      <c r="E183" s="17">
        <v>0</v>
      </c>
      <c r="F183" s="26">
        <v>150000000</v>
      </c>
      <c r="G183" s="27">
        <v>15.8</v>
      </c>
      <c r="H183" s="26" t="s">
        <v>532</v>
      </c>
      <c r="I183" s="26">
        <v>1221991</v>
      </c>
      <c r="J183" s="26">
        <v>1345613</v>
      </c>
      <c r="K183" s="26">
        <v>100000000</v>
      </c>
      <c r="L183" s="26">
        <v>13457</v>
      </c>
      <c r="M183" s="26">
        <v>24</v>
      </c>
      <c r="N183" s="26">
        <v>92.671483333333342</v>
      </c>
      <c r="O183" s="26">
        <v>2016</v>
      </c>
      <c r="P183" s="26">
        <v>7.3285166666666663</v>
      </c>
      <c r="Q183" s="26">
        <v>2040</v>
      </c>
      <c r="R183" s="26">
        <v>-3.63</v>
      </c>
      <c r="S183" s="26">
        <v>10.130000000000001</v>
      </c>
      <c r="T183" s="26">
        <v>28.33</v>
      </c>
    </row>
    <row r="184" spans="1:20" x14ac:dyDescent="0.25">
      <c r="A184" s="10" t="s">
        <v>478</v>
      </c>
      <c r="B184" s="10">
        <v>11773</v>
      </c>
      <c r="C184" s="10" t="s">
        <v>479</v>
      </c>
      <c r="D184" s="10" t="s">
        <v>22</v>
      </c>
      <c r="E184" s="17">
        <v>0</v>
      </c>
      <c r="F184" s="26">
        <v>100000000</v>
      </c>
      <c r="G184" s="27">
        <v>15.366666666666667</v>
      </c>
      <c r="H184" s="26" t="s">
        <v>532</v>
      </c>
      <c r="I184" s="26">
        <v>923733</v>
      </c>
      <c r="J184" s="26">
        <v>1004082</v>
      </c>
      <c r="K184" s="26">
        <v>69236830</v>
      </c>
      <c r="L184" s="26">
        <v>14503</v>
      </c>
      <c r="M184" s="26">
        <v>12</v>
      </c>
      <c r="N184" s="26">
        <v>55.809748999999996</v>
      </c>
      <c r="O184" s="26">
        <v>2353</v>
      </c>
      <c r="P184" s="26">
        <v>44.190251000000004</v>
      </c>
      <c r="Q184" s="26">
        <v>2365</v>
      </c>
      <c r="R184" s="26">
        <v>-5.5</v>
      </c>
      <c r="S184" s="26">
        <v>16.57</v>
      </c>
      <c r="T184" s="26">
        <v>33.69</v>
      </c>
    </row>
    <row r="185" spans="1:20" x14ac:dyDescent="0.25">
      <c r="A185" s="10" t="s">
        <v>493</v>
      </c>
      <c r="B185" s="10">
        <v>11823</v>
      </c>
      <c r="C185" s="10" t="s">
        <v>494</v>
      </c>
      <c r="D185" s="10" t="s">
        <v>22</v>
      </c>
      <c r="E185" s="17">
        <v>0</v>
      </c>
      <c r="F185" s="26">
        <v>100000000</v>
      </c>
      <c r="G185" s="27">
        <v>12.966666666666667</v>
      </c>
      <c r="H185" s="26" t="s">
        <v>532</v>
      </c>
      <c r="I185" s="26">
        <v>124357</v>
      </c>
      <c r="J185" s="26">
        <v>124773</v>
      </c>
      <c r="K185" s="26">
        <v>10495858</v>
      </c>
      <c r="L185" s="26">
        <v>11888</v>
      </c>
      <c r="M185" s="26">
        <v>12</v>
      </c>
      <c r="N185" s="26">
        <v>99.390392000000006</v>
      </c>
      <c r="O185" s="26">
        <v>221</v>
      </c>
      <c r="P185" s="26">
        <v>0.60960800000000004</v>
      </c>
      <c r="Q185" s="26">
        <v>233</v>
      </c>
      <c r="R185" s="26">
        <v>-4.28</v>
      </c>
      <c r="S185" s="26">
        <v>15.64</v>
      </c>
      <c r="T185" s="26">
        <v>17.920000000000002</v>
      </c>
    </row>
    <row r="186" spans="1:20" x14ac:dyDescent="0.25">
      <c r="A186" s="10" t="s">
        <v>511</v>
      </c>
      <c r="B186" s="10">
        <v>11878</v>
      </c>
      <c r="C186" s="10" t="s">
        <v>512</v>
      </c>
      <c r="D186" s="10" t="s">
        <v>22</v>
      </c>
      <c r="E186" s="17">
        <v>0</v>
      </c>
      <c r="F186" s="26">
        <v>100000000</v>
      </c>
      <c r="G186" s="27">
        <v>8.8666666666666671</v>
      </c>
      <c r="H186" s="26" t="s">
        <v>532</v>
      </c>
      <c r="I186" s="26">
        <v>700404</v>
      </c>
      <c r="J186" s="26">
        <v>643493</v>
      </c>
      <c r="K186" s="26">
        <v>57300000</v>
      </c>
      <c r="L186" s="26">
        <v>11231</v>
      </c>
      <c r="M186" s="26">
        <v>35</v>
      </c>
      <c r="N186" s="26">
        <v>88.036495000000002</v>
      </c>
      <c r="O186" s="26">
        <v>1742</v>
      </c>
      <c r="P186" s="26">
        <v>11.963505000000001</v>
      </c>
      <c r="Q186" s="26">
        <v>1777</v>
      </c>
      <c r="R186" s="26">
        <v>-2.9</v>
      </c>
      <c r="S186" s="26">
        <v>16.87</v>
      </c>
      <c r="T186" s="26">
        <v>0</v>
      </c>
    </row>
    <row r="187" spans="1:20" x14ac:dyDescent="0.25">
      <c r="A187" s="10" t="s">
        <v>519</v>
      </c>
      <c r="B187" s="10">
        <v>11886</v>
      </c>
      <c r="C187" s="10" t="s">
        <v>520</v>
      </c>
      <c r="D187" s="10" t="s">
        <v>22</v>
      </c>
      <c r="E187" s="17">
        <v>0</v>
      </c>
      <c r="F187" s="26">
        <v>200000000</v>
      </c>
      <c r="G187" s="27">
        <v>7.4</v>
      </c>
      <c r="H187" s="26" t="s">
        <v>532</v>
      </c>
      <c r="I187" s="26">
        <v>350564</v>
      </c>
      <c r="J187" s="26">
        <v>382136</v>
      </c>
      <c r="K187" s="26">
        <v>35046198</v>
      </c>
      <c r="L187" s="26">
        <v>10904</v>
      </c>
      <c r="M187" s="26">
        <v>10</v>
      </c>
      <c r="N187" s="26">
        <v>99.649766</v>
      </c>
      <c r="O187" s="26">
        <v>233</v>
      </c>
      <c r="P187" s="26">
        <v>0.35023399999999999</v>
      </c>
      <c r="Q187" s="26">
        <v>243</v>
      </c>
      <c r="R187" s="26">
        <v>-4.93</v>
      </c>
      <c r="S187" s="26">
        <v>9.0299999999999994</v>
      </c>
      <c r="T187" s="26">
        <v>0</v>
      </c>
    </row>
    <row r="188" spans="1:20" x14ac:dyDescent="0.25">
      <c r="A188" s="10" t="s">
        <v>521</v>
      </c>
      <c r="B188" s="10">
        <v>11885</v>
      </c>
      <c r="C188" s="10" t="s">
        <v>522</v>
      </c>
      <c r="D188" s="10" t="s">
        <v>22</v>
      </c>
      <c r="E188" s="17">
        <v>0</v>
      </c>
      <c r="F188" s="26">
        <v>100000000</v>
      </c>
      <c r="G188" s="27">
        <v>7.2</v>
      </c>
      <c r="H188" s="26" t="s">
        <v>532</v>
      </c>
      <c r="I188" s="26">
        <v>220499</v>
      </c>
      <c r="J188" s="26">
        <v>378784</v>
      </c>
      <c r="K188" s="26">
        <v>30059976</v>
      </c>
      <c r="L188" s="26">
        <v>12601</v>
      </c>
      <c r="M188" s="26">
        <v>26</v>
      </c>
      <c r="N188" s="26">
        <v>98.015293999999997</v>
      </c>
      <c r="O188" s="26">
        <v>265</v>
      </c>
      <c r="P188" s="26">
        <v>1.9847060000000001</v>
      </c>
      <c r="Q188" s="26">
        <v>291</v>
      </c>
      <c r="R188" s="26">
        <v>-3.11</v>
      </c>
      <c r="S188" s="26">
        <v>18.05</v>
      </c>
      <c r="T188" s="26">
        <v>0</v>
      </c>
    </row>
    <row r="189" spans="1:20" x14ac:dyDescent="0.25">
      <c r="A189" s="10" t="s">
        <v>523</v>
      </c>
      <c r="B189" s="10">
        <v>11889</v>
      </c>
      <c r="C189" s="10" t="s">
        <v>524</v>
      </c>
      <c r="D189" s="10" t="s">
        <v>22</v>
      </c>
      <c r="E189" s="17">
        <v>0</v>
      </c>
      <c r="F189" s="26">
        <v>100000000</v>
      </c>
      <c r="G189" s="27">
        <v>7</v>
      </c>
      <c r="H189" s="26" t="s">
        <v>532</v>
      </c>
      <c r="I189" s="26">
        <v>270869</v>
      </c>
      <c r="J189" s="26">
        <v>347650</v>
      </c>
      <c r="K189" s="26">
        <v>29344718</v>
      </c>
      <c r="L189" s="26">
        <v>11848</v>
      </c>
      <c r="M189" s="26">
        <v>11</v>
      </c>
      <c r="N189" s="26">
        <v>82.488421000000002</v>
      </c>
      <c r="O189" s="26">
        <v>398</v>
      </c>
      <c r="P189" s="26">
        <v>17.511578999999998</v>
      </c>
      <c r="Q189" s="26">
        <v>409</v>
      </c>
      <c r="R189" s="26">
        <v>-1.59</v>
      </c>
      <c r="S189" s="26">
        <v>16.96</v>
      </c>
      <c r="T189" s="26">
        <v>0</v>
      </c>
    </row>
    <row r="190" spans="1:20" x14ac:dyDescent="0.25">
      <c r="A190" s="10" t="s">
        <v>529</v>
      </c>
      <c r="B190" s="10">
        <v>11900</v>
      </c>
      <c r="C190" s="10" t="s">
        <v>528</v>
      </c>
      <c r="D190" s="10" t="s">
        <v>22</v>
      </c>
      <c r="E190" s="17">
        <v>0</v>
      </c>
      <c r="F190" s="26">
        <v>100000000</v>
      </c>
      <c r="G190" s="27">
        <v>6</v>
      </c>
      <c r="H190" s="26" t="s">
        <v>532</v>
      </c>
      <c r="I190" s="26">
        <v>486981</v>
      </c>
      <c r="J190" s="26">
        <v>572990</v>
      </c>
      <c r="K190" s="26">
        <v>50629470</v>
      </c>
      <c r="L190" s="26">
        <v>11318</v>
      </c>
      <c r="M190" s="26">
        <v>15</v>
      </c>
      <c r="N190" s="26">
        <v>80.764334000000005</v>
      </c>
      <c r="O190" s="26">
        <v>4058</v>
      </c>
      <c r="P190" s="26">
        <v>19.235666000000002</v>
      </c>
      <c r="Q190" s="26">
        <v>4073</v>
      </c>
      <c r="R190" s="26">
        <v>-3.77</v>
      </c>
      <c r="S190" s="26">
        <v>13.79</v>
      </c>
      <c r="T190" s="26">
        <v>0</v>
      </c>
    </row>
    <row r="191" spans="1:20" x14ac:dyDescent="0.25">
      <c r="A191" s="10" t="s">
        <v>527</v>
      </c>
      <c r="B191" s="10">
        <v>11912</v>
      </c>
      <c r="C191" s="10" t="s">
        <v>528</v>
      </c>
      <c r="D191" s="10" t="s">
        <v>22</v>
      </c>
      <c r="E191" s="17">
        <v>0</v>
      </c>
      <c r="F191" s="26">
        <v>2000000000</v>
      </c>
      <c r="G191" s="27">
        <v>6</v>
      </c>
      <c r="H191" s="26" t="s">
        <v>532</v>
      </c>
      <c r="I191" s="26">
        <v>5247920</v>
      </c>
      <c r="J191" s="26">
        <v>8084555</v>
      </c>
      <c r="K191" s="26">
        <v>658500000</v>
      </c>
      <c r="L191" s="26">
        <v>12278</v>
      </c>
      <c r="M191" s="26">
        <v>147</v>
      </c>
      <c r="N191" s="26">
        <v>79.251683299999996</v>
      </c>
      <c r="O191" s="26">
        <v>4348</v>
      </c>
      <c r="P191" s="26">
        <v>20.7483167</v>
      </c>
      <c r="Q191" s="26">
        <v>4495</v>
      </c>
      <c r="R191" s="26">
        <v>-11.74</v>
      </c>
      <c r="S191" s="26">
        <v>17.010000000000002</v>
      </c>
      <c r="T191" s="26">
        <v>0</v>
      </c>
    </row>
    <row r="192" spans="1:20" x14ac:dyDescent="0.25">
      <c r="A192" s="10" t="s">
        <v>562</v>
      </c>
      <c r="B192" s="10">
        <v>11803</v>
      </c>
      <c r="C192" s="10" t="s">
        <v>563</v>
      </c>
      <c r="D192" s="10" t="s">
        <v>22</v>
      </c>
      <c r="E192" s="17">
        <v>0</v>
      </c>
      <c r="F192" s="26">
        <v>100000000</v>
      </c>
      <c r="G192" s="27">
        <v>5.5</v>
      </c>
      <c r="H192" s="26" t="s">
        <v>532</v>
      </c>
      <c r="I192" s="26">
        <v>137415</v>
      </c>
      <c r="J192" s="26">
        <v>145478</v>
      </c>
      <c r="K192" s="26">
        <v>12938026</v>
      </c>
      <c r="L192" s="26">
        <v>11245</v>
      </c>
      <c r="M192" s="26">
        <v>8</v>
      </c>
      <c r="N192" s="26">
        <v>94.354987999999992</v>
      </c>
      <c r="O192" s="26">
        <v>842</v>
      </c>
      <c r="P192" s="26">
        <v>5.6450120000000004</v>
      </c>
      <c r="Q192" s="26">
        <v>850</v>
      </c>
      <c r="R192" s="26">
        <v>-11.44</v>
      </c>
      <c r="S192" s="26">
        <v>6.64</v>
      </c>
      <c r="T192" s="26">
        <v>0</v>
      </c>
    </row>
    <row r="193" spans="1:20" x14ac:dyDescent="0.25">
      <c r="A193" s="10" t="s">
        <v>578</v>
      </c>
      <c r="B193" s="10">
        <v>11922</v>
      </c>
      <c r="C193" s="10" t="s">
        <v>579</v>
      </c>
      <c r="D193" s="10" t="s">
        <v>22</v>
      </c>
      <c r="E193" s="17">
        <v>0</v>
      </c>
      <c r="F193" s="26">
        <v>100000000</v>
      </c>
      <c r="G193" s="27">
        <v>5</v>
      </c>
      <c r="H193" s="26" t="s">
        <v>532</v>
      </c>
      <c r="I193" s="26">
        <v>448422</v>
      </c>
      <c r="J193" s="26">
        <v>625269</v>
      </c>
      <c r="K193" s="26">
        <v>54019860</v>
      </c>
      <c r="L193" s="26">
        <v>11575</v>
      </c>
      <c r="M193" s="26">
        <v>22</v>
      </c>
      <c r="N193" s="26">
        <v>98.670031999999992</v>
      </c>
      <c r="O193" s="26">
        <v>147</v>
      </c>
      <c r="P193" s="26">
        <v>1.329968</v>
      </c>
      <c r="Q193" s="26">
        <v>169</v>
      </c>
      <c r="R193" s="26">
        <v>-5.94</v>
      </c>
      <c r="S193" s="26">
        <v>10.94</v>
      </c>
      <c r="T193" s="26">
        <v>0</v>
      </c>
    </row>
    <row r="194" spans="1:20" x14ac:dyDescent="0.25">
      <c r="A194" s="10" t="s">
        <v>587</v>
      </c>
      <c r="B194" s="10">
        <v>11939</v>
      </c>
      <c r="C194" s="10" t="s">
        <v>588</v>
      </c>
      <c r="D194" s="10" t="s">
        <v>22</v>
      </c>
      <c r="E194" s="17">
        <v>0</v>
      </c>
      <c r="F194" s="26">
        <v>2000000000</v>
      </c>
      <c r="G194" s="27">
        <v>4</v>
      </c>
      <c r="H194" s="26" t="s">
        <v>532</v>
      </c>
      <c r="I194" s="26">
        <v>5067749</v>
      </c>
      <c r="J194" s="26">
        <v>4488542</v>
      </c>
      <c r="K194" s="26">
        <v>414100000</v>
      </c>
      <c r="L194" s="26">
        <v>10839</v>
      </c>
      <c r="M194" s="26">
        <v>166</v>
      </c>
      <c r="N194" s="26">
        <v>88.317304199999995</v>
      </c>
      <c r="O194" s="26">
        <v>56175</v>
      </c>
      <c r="P194" s="26">
        <v>11.68263655</v>
      </c>
      <c r="Q194" s="26">
        <v>56343</v>
      </c>
      <c r="R194" s="26">
        <v>-3.32</v>
      </c>
      <c r="S194" s="26">
        <v>6.96</v>
      </c>
      <c r="T194" s="26">
        <v>0</v>
      </c>
    </row>
    <row r="195" spans="1:20" x14ac:dyDescent="0.25">
      <c r="A195" s="10" t="s">
        <v>593</v>
      </c>
      <c r="B195" s="10">
        <v>11929</v>
      </c>
      <c r="C195" s="10" t="s">
        <v>592</v>
      </c>
      <c r="D195" s="10" t="s">
        <v>22</v>
      </c>
      <c r="E195" s="17">
        <v>0</v>
      </c>
      <c r="F195" s="26">
        <v>100000000</v>
      </c>
      <c r="G195" s="27">
        <v>4</v>
      </c>
      <c r="H195" s="26" t="s">
        <v>532</v>
      </c>
      <c r="I195" s="26">
        <v>398543</v>
      </c>
      <c r="J195" s="26">
        <v>391282</v>
      </c>
      <c r="K195" s="26">
        <v>38675000</v>
      </c>
      <c r="L195" s="26">
        <v>10118</v>
      </c>
      <c r="M195" s="26">
        <v>27</v>
      </c>
      <c r="N195" s="26">
        <v>97.746291999999997</v>
      </c>
      <c r="O195" s="26">
        <v>295</v>
      </c>
      <c r="P195" s="26">
        <v>2.253708</v>
      </c>
      <c r="Q195" s="26">
        <v>322</v>
      </c>
      <c r="R195" s="26">
        <v>-6.82</v>
      </c>
      <c r="S195" s="26">
        <v>0.24</v>
      </c>
      <c r="T195" s="26">
        <v>0</v>
      </c>
    </row>
    <row r="196" spans="1:20" x14ac:dyDescent="0.25">
      <c r="A196" s="10" t="s">
        <v>605</v>
      </c>
      <c r="B196" s="10">
        <v>11951</v>
      </c>
      <c r="C196" s="10" t="s">
        <v>606</v>
      </c>
      <c r="D196" s="10" t="s">
        <v>22</v>
      </c>
      <c r="E196" s="17">
        <v>0</v>
      </c>
      <c r="F196" s="26">
        <v>500000000</v>
      </c>
      <c r="G196" s="27">
        <v>2</v>
      </c>
      <c r="H196" s="26" t="s">
        <v>532</v>
      </c>
      <c r="I196" s="26">
        <v>0</v>
      </c>
      <c r="J196" s="26">
        <v>951855</v>
      </c>
      <c r="K196" s="26">
        <v>99800000</v>
      </c>
      <c r="L196" s="26">
        <v>9538</v>
      </c>
      <c r="M196" s="26">
        <v>24</v>
      </c>
      <c r="N196" s="26">
        <v>89.599547799999996</v>
      </c>
      <c r="O196" s="26">
        <v>6288</v>
      </c>
      <c r="P196" s="26">
        <v>10.4004522</v>
      </c>
      <c r="Q196" s="26">
        <v>6312</v>
      </c>
      <c r="R196" s="26">
        <v>0</v>
      </c>
      <c r="S196" s="26">
        <v>0</v>
      </c>
      <c r="T196" s="26">
        <v>0</v>
      </c>
    </row>
    <row r="197" spans="1:20" x14ac:dyDescent="0.25">
      <c r="A197" s="10" t="s">
        <v>610</v>
      </c>
      <c r="B197" s="10">
        <v>11924</v>
      </c>
      <c r="C197" s="10" t="s">
        <v>611</v>
      </c>
      <c r="D197" s="10" t="s">
        <v>22</v>
      </c>
      <c r="E197" s="17">
        <v>0</v>
      </c>
      <c r="F197" s="26">
        <v>750000000</v>
      </c>
      <c r="G197" s="27">
        <v>1</v>
      </c>
      <c r="H197" s="26" t="s">
        <v>532</v>
      </c>
      <c r="I197" s="26">
        <v>0</v>
      </c>
      <c r="J197" s="26">
        <v>1578054.4532659999</v>
      </c>
      <c r="K197" s="26">
        <v>157757684</v>
      </c>
      <c r="L197" s="26">
        <v>9935</v>
      </c>
      <c r="M197" s="26">
        <v>37</v>
      </c>
      <c r="N197" s="26">
        <v>94.816081199999999</v>
      </c>
      <c r="O197" s="26">
        <v>2721</v>
      </c>
      <c r="P197" s="26">
        <v>5.1839187999999998</v>
      </c>
      <c r="Q197" s="26">
        <v>2758</v>
      </c>
      <c r="R197" s="26">
        <v>0</v>
      </c>
      <c r="S197" s="26">
        <v>0</v>
      </c>
      <c r="T197" s="26">
        <v>0</v>
      </c>
    </row>
    <row r="198" spans="1:20" x14ac:dyDescent="0.25">
      <c r="A198" s="10" t="s">
        <v>616</v>
      </c>
      <c r="B198" s="10">
        <v>11962</v>
      </c>
      <c r="C198" s="10" t="s">
        <v>617</v>
      </c>
      <c r="D198" s="10" t="s">
        <v>22</v>
      </c>
      <c r="E198" s="17">
        <v>0</v>
      </c>
      <c r="F198" s="26">
        <v>100000000</v>
      </c>
      <c r="G198" s="27">
        <v>1</v>
      </c>
      <c r="H198" s="26" t="s">
        <v>532</v>
      </c>
      <c r="I198" s="26">
        <v>0</v>
      </c>
      <c r="J198" s="26">
        <v>601800.91911999998</v>
      </c>
      <c r="K198" s="26">
        <v>60157063</v>
      </c>
      <c r="L198" s="26">
        <v>10000</v>
      </c>
      <c r="M198" s="26">
        <v>40</v>
      </c>
      <c r="N198" s="26">
        <v>90.455456999999996</v>
      </c>
      <c r="O198" s="26">
        <v>1585</v>
      </c>
      <c r="P198" s="26">
        <v>9.5445429999999991</v>
      </c>
      <c r="Q198" s="26">
        <v>1625</v>
      </c>
      <c r="R198" s="26">
        <v>0</v>
      </c>
      <c r="S198" s="26">
        <v>0</v>
      </c>
      <c r="T198" s="26">
        <v>0</v>
      </c>
    </row>
    <row r="199" spans="1:20" x14ac:dyDescent="0.25">
      <c r="A199" s="10" t="s">
        <v>30</v>
      </c>
      <c r="B199" s="10">
        <v>10615</v>
      </c>
      <c r="C199" s="10" t="s">
        <v>31</v>
      </c>
      <c r="D199" s="10" t="s">
        <v>32</v>
      </c>
      <c r="E199" s="17">
        <v>0</v>
      </c>
      <c r="F199" s="26">
        <v>5000000</v>
      </c>
      <c r="G199" s="27">
        <v>168.66666666666666</v>
      </c>
      <c r="H199" s="26" t="s">
        <v>531</v>
      </c>
      <c r="I199" s="26">
        <v>793070</v>
      </c>
      <c r="J199" s="26">
        <v>876265</v>
      </c>
      <c r="K199" s="26">
        <v>1091205</v>
      </c>
      <c r="L199" s="26">
        <v>803024</v>
      </c>
      <c r="M199" s="26">
        <v>7</v>
      </c>
      <c r="N199" s="26">
        <v>93</v>
      </c>
      <c r="O199" s="26">
        <v>68</v>
      </c>
      <c r="P199" s="26">
        <v>7</v>
      </c>
      <c r="Q199" s="26">
        <v>75</v>
      </c>
      <c r="R199" s="26">
        <v>0.84</v>
      </c>
      <c r="S199" s="26">
        <v>11.06</v>
      </c>
      <c r="T199" s="26">
        <v>27.46</v>
      </c>
    </row>
    <row r="200" spans="1:20" x14ac:dyDescent="0.25">
      <c r="A200" s="10" t="s">
        <v>47</v>
      </c>
      <c r="B200" s="10">
        <v>10762</v>
      </c>
      <c r="C200" s="10" t="s">
        <v>48</v>
      </c>
      <c r="D200" s="10" t="s">
        <v>32</v>
      </c>
      <c r="E200" s="17">
        <v>0</v>
      </c>
      <c r="F200" s="26">
        <v>200000000</v>
      </c>
      <c r="G200" s="27">
        <v>150.19999999999999</v>
      </c>
      <c r="H200" s="26" t="s">
        <v>531</v>
      </c>
      <c r="I200" s="26">
        <v>3516789</v>
      </c>
      <c r="J200" s="26">
        <v>3799014</v>
      </c>
      <c r="K200" s="26">
        <v>17979014</v>
      </c>
      <c r="L200" s="26">
        <v>211303</v>
      </c>
      <c r="M200" s="26">
        <v>10</v>
      </c>
      <c r="N200" s="26">
        <v>43</v>
      </c>
      <c r="O200" s="26">
        <v>3769</v>
      </c>
      <c r="P200" s="26">
        <v>57</v>
      </c>
      <c r="Q200" s="26">
        <v>3779</v>
      </c>
      <c r="R200" s="26">
        <v>-0.18</v>
      </c>
      <c r="S200" s="26">
        <v>12.05</v>
      </c>
      <c r="T200" s="26">
        <v>32.54</v>
      </c>
    </row>
    <row r="201" spans="1:20" x14ac:dyDescent="0.25">
      <c r="A201" s="10" t="s">
        <v>56</v>
      </c>
      <c r="B201" s="10">
        <v>10767</v>
      </c>
      <c r="C201" s="10" t="s">
        <v>55</v>
      </c>
      <c r="D201" s="10" t="s">
        <v>32</v>
      </c>
      <c r="E201" s="17">
        <v>0</v>
      </c>
      <c r="F201" s="26">
        <v>200000</v>
      </c>
      <c r="G201" s="27">
        <v>149.30000000000001</v>
      </c>
      <c r="H201" s="26" t="s">
        <v>531</v>
      </c>
      <c r="I201" s="26">
        <v>434098</v>
      </c>
      <c r="J201" s="26">
        <v>472265</v>
      </c>
      <c r="K201" s="26">
        <v>7658</v>
      </c>
      <c r="L201" s="26">
        <v>61669507</v>
      </c>
      <c r="M201" s="26">
        <v>2</v>
      </c>
      <c r="N201" s="26">
        <v>16</v>
      </c>
      <c r="O201" s="26">
        <v>103</v>
      </c>
      <c r="P201" s="26">
        <v>84</v>
      </c>
      <c r="Q201" s="26">
        <v>105</v>
      </c>
      <c r="R201" s="26">
        <v>7.0000000000000007E-2</v>
      </c>
      <c r="S201" s="26">
        <v>9.7799999999999994</v>
      </c>
      <c r="T201" s="26">
        <v>32.090000000000003</v>
      </c>
    </row>
    <row r="202" spans="1:20" x14ac:dyDescent="0.25">
      <c r="A202" s="10" t="s">
        <v>60</v>
      </c>
      <c r="B202" s="10">
        <v>10763</v>
      </c>
      <c r="C202" s="10" t="s">
        <v>61</v>
      </c>
      <c r="D202" s="10" t="s">
        <v>32</v>
      </c>
      <c r="E202" s="17">
        <v>0</v>
      </c>
      <c r="F202" s="26">
        <v>50000</v>
      </c>
      <c r="G202" s="27">
        <v>147.66666666666666</v>
      </c>
      <c r="H202" s="26" t="s">
        <v>531</v>
      </c>
      <c r="I202" s="26">
        <v>96111</v>
      </c>
      <c r="J202" s="26">
        <v>113299</v>
      </c>
      <c r="K202" s="26">
        <v>11444</v>
      </c>
      <c r="L202" s="26">
        <v>9900261</v>
      </c>
      <c r="M202" s="26">
        <v>8</v>
      </c>
      <c r="N202" s="26">
        <v>39</v>
      </c>
      <c r="O202" s="26">
        <v>86</v>
      </c>
      <c r="P202" s="26">
        <v>61</v>
      </c>
      <c r="Q202" s="26">
        <v>94</v>
      </c>
      <c r="R202" s="26">
        <v>0</v>
      </c>
      <c r="S202" s="26">
        <v>0</v>
      </c>
      <c r="T202" s="26">
        <v>0</v>
      </c>
    </row>
    <row r="203" spans="1:20" x14ac:dyDescent="0.25">
      <c r="A203" s="10" t="s">
        <v>98</v>
      </c>
      <c r="B203" s="10">
        <v>10885</v>
      </c>
      <c r="C203" s="10" t="s">
        <v>99</v>
      </c>
      <c r="D203" s="10" t="s">
        <v>32</v>
      </c>
      <c r="E203" s="17">
        <v>0</v>
      </c>
      <c r="F203" s="26">
        <v>50000000</v>
      </c>
      <c r="G203" s="27">
        <v>132.66666666666669</v>
      </c>
      <c r="H203" s="26" t="s">
        <v>531</v>
      </c>
      <c r="I203" s="26">
        <v>2698591</v>
      </c>
      <c r="J203" s="26">
        <v>2626825</v>
      </c>
      <c r="K203" s="26">
        <v>1506314</v>
      </c>
      <c r="L203" s="26">
        <v>1743876</v>
      </c>
      <c r="M203" s="26">
        <v>6</v>
      </c>
      <c r="N203" s="26">
        <v>39</v>
      </c>
      <c r="O203" s="26">
        <v>1351</v>
      </c>
      <c r="P203" s="26">
        <v>61</v>
      </c>
      <c r="Q203" s="26">
        <v>1357</v>
      </c>
      <c r="R203" s="26">
        <v>-4.6900000000000004</v>
      </c>
      <c r="S203" s="26">
        <v>1.86</v>
      </c>
      <c r="T203" s="26">
        <v>-16.61</v>
      </c>
    </row>
    <row r="204" spans="1:20" x14ac:dyDescent="0.25">
      <c r="A204" s="10" t="s">
        <v>100</v>
      </c>
      <c r="B204" s="10">
        <v>10897</v>
      </c>
      <c r="C204" s="10" t="s">
        <v>101</v>
      </c>
      <c r="D204" s="10" t="s">
        <v>32</v>
      </c>
      <c r="E204" s="17">
        <v>0</v>
      </c>
      <c r="F204" s="26">
        <v>200000</v>
      </c>
      <c r="G204" s="27">
        <v>132.30000000000001</v>
      </c>
      <c r="H204" s="26" t="s">
        <v>531</v>
      </c>
      <c r="I204" s="26">
        <v>644030</v>
      </c>
      <c r="J204" s="26">
        <v>710448</v>
      </c>
      <c r="K204" s="26">
        <v>72840</v>
      </c>
      <c r="L204" s="26">
        <v>9753538</v>
      </c>
      <c r="M204" s="26">
        <v>8</v>
      </c>
      <c r="N204" s="26">
        <v>93</v>
      </c>
      <c r="O204" s="26">
        <v>104</v>
      </c>
      <c r="P204" s="26">
        <v>7</v>
      </c>
      <c r="Q204" s="26">
        <v>112</v>
      </c>
      <c r="R204" s="26">
        <v>-2.79</v>
      </c>
      <c r="S204" s="26">
        <v>12.1</v>
      </c>
      <c r="T204" s="26">
        <v>15.28</v>
      </c>
    </row>
    <row r="205" spans="1:20" x14ac:dyDescent="0.25">
      <c r="A205" s="10" t="s">
        <v>118</v>
      </c>
      <c r="B205" s="10">
        <v>10934</v>
      </c>
      <c r="C205" s="10" t="s">
        <v>119</v>
      </c>
      <c r="D205" s="10" t="s">
        <v>32</v>
      </c>
      <c r="E205" s="17">
        <v>0</v>
      </c>
      <c r="F205" s="26">
        <v>500000</v>
      </c>
      <c r="G205" s="27">
        <v>128.73333333333335</v>
      </c>
      <c r="H205" s="26" t="s">
        <v>531</v>
      </c>
      <c r="I205" s="26">
        <v>194385</v>
      </c>
      <c r="J205" s="26">
        <v>216677</v>
      </c>
      <c r="K205" s="26">
        <v>10572</v>
      </c>
      <c r="L205" s="26">
        <v>20495394</v>
      </c>
      <c r="M205" s="26">
        <v>44</v>
      </c>
      <c r="N205" s="26">
        <v>78</v>
      </c>
      <c r="O205" s="26">
        <v>579</v>
      </c>
      <c r="P205" s="26">
        <v>22</v>
      </c>
      <c r="Q205" s="26">
        <v>623</v>
      </c>
      <c r="R205" s="26">
        <v>-4.46</v>
      </c>
      <c r="S205" s="26">
        <v>12.75</v>
      </c>
      <c r="T205" s="26">
        <v>38.83</v>
      </c>
    </row>
    <row r="206" spans="1:20" x14ac:dyDescent="0.25">
      <c r="A206" s="10" t="s">
        <v>143</v>
      </c>
      <c r="B206" s="10">
        <v>11131</v>
      </c>
      <c r="C206" s="10" t="s">
        <v>144</v>
      </c>
      <c r="D206" s="10" t="s">
        <v>32</v>
      </c>
      <c r="E206" s="17">
        <v>0</v>
      </c>
      <c r="F206" s="26">
        <v>1000000</v>
      </c>
      <c r="G206" s="27">
        <v>113.33333333333333</v>
      </c>
      <c r="H206" s="26" t="s">
        <v>531</v>
      </c>
      <c r="I206" s="26">
        <v>1876159</v>
      </c>
      <c r="J206" s="26">
        <v>1904689</v>
      </c>
      <c r="K206" s="26">
        <v>254038</v>
      </c>
      <c r="L206" s="26">
        <v>7497652</v>
      </c>
      <c r="M206" s="26">
        <v>9</v>
      </c>
      <c r="N206" s="26">
        <v>94</v>
      </c>
      <c r="O206" s="26">
        <v>268</v>
      </c>
      <c r="P206" s="26">
        <v>6</v>
      </c>
      <c r="Q206" s="26">
        <v>277</v>
      </c>
      <c r="R206" s="26">
        <v>-1.56</v>
      </c>
      <c r="S206" s="26">
        <v>8.42</v>
      </c>
      <c r="T206" s="26">
        <v>25.55</v>
      </c>
    </row>
    <row r="207" spans="1:20" x14ac:dyDescent="0.25">
      <c r="A207" s="10" t="s">
        <v>157</v>
      </c>
      <c r="B207" s="10">
        <v>11157</v>
      </c>
      <c r="C207" s="10" t="s">
        <v>158</v>
      </c>
      <c r="D207" s="10" t="s">
        <v>32</v>
      </c>
      <c r="E207" s="17">
        <v>0</v>
      </c>
      <c r="F207" s="26">
        <v>50000000</v>
      </c>
      <c r="G207" s="27">
        <v>109.1</v>
      </c>
      <c r="H207" s="26" t="s">
        <v>531</v>
      </c>
      <c r="I207" s="26">
        <v>735373</v>
      </c>
      <c r="J207" s="26">
        <v>733843</v>
      </c>
      <c r="K207" s="26">
        <v>1743366</v>
      </c>
      <c r="L207" s="26">
        <v>420935</v>
      </c>
      <c r="M207" s="26">
        <v>5</v>
      </c>
      <c r="N207" s="26">
        <v>54</v>
      </c>
      <c r="O207" s="26">
        <v>576</v>
      </c>
      <c r="P207" s="26">
        <v>46</v>
      </c>
      <c r="Q207" s="26">
        <v>581</v>
      </c>
      <c r="R207" s="26">
        <v>-2.1800000000000002</v>
      </c>
      <c r="S207" s="26">
        <v>9.93</v>
      </c>
      <c r="T207" s="26">
        <v>26.07</v>
      </c>
    </row>
    <row r="208" spans="1:20" x14ac:dyDescent="0.25">
      <c r="A208" s="10" t="s">
        <v>174</v>
      </c>
      <c r="B208" s="10">
        <v>11188</v>
      </c>
      <c r="C208" s="10" t="s">
        <v>175</v>
      </c>
      <c r="D208" s="10" t="s">
        <v>32</v>
      </c>
      <c r="E208" s="17">
        <v>0</v>
      </c>
      <c r="F208" s="26">
        <v>500000</v>
      </c>
      <c r="G208" s="27">
        <v>105.03333333333333</v>
      </c>
      <c r="H208" s="26" t="s">
        <v>531</v>
      </c>
      <c r="I208" s="26">
        <v>1996032</v>
      </c>
      <c r="J208" s="26">
        <v>2017573</v>
      </c>
      <c r="K208" s="26">
        <v>126881</v>
      </c>
      <c r="L208" s="26">
        <v>15901301</v>
      </c>
      <c r="M208" s="26">
        <v>4</v>
      </c>
      <c r="N208" s="26">
        <v>65</v>
      </c>
      <c r="O208" s="26">
        <v>2393</v>
      </c>
      <c r="P208" s="26">
        <v>35</v>
      </c>
      <c r="Q208" s="26">
        <v>2397</v>
      </c>
      <c r="R208" s="26">
        <v>-2.16</v>
      </c>
      <c r="S208" s="26">
        <v>5.8</v>
      </c>
      <c r="T208" s="26">
        <v>16.440000000000001</v>
      </c>
    </row>
    <row r="209" spans="1:20" x14ac:dyDescent="0.25">
      <c r="A209" s="10" t="s">
        <v>187</v>
      </c>
      <c r="B209" s="10">
        <v>11222</v>
      </c>
      <c r="C209" s="10" t="s">
        <v>186</v>
      </c>
      <c r="D209" s="10" t="s">
        <v>32</v>
      </c>
      <c r="E209" s="17">
        <v>0</v>
      </c>
      <c r="F209" s="26">
        <v>700000</v>
      </c>
      <c r="G209" s="27">
        <v>102.16666666666667</v>
      </c>
      <c r="H209" s="26" t="s">
        <v>531</v>
      </c>
      <c r="I209" s="26">
        <v>427535</v>
      </c>
      <c r="J209" s="26">
        <v>470990</v>
      </c>
      <c r="K209" s="26">
        <v>44928</v>
      </c>
      <c r="L209" s="26">
        <v>10483225</v>
      </c>
      <c r="M209" s="26">
        <v>6</v>
      </c>
      <c r="N209" s="26">
        <v>98</v>
      </c>
      <c r="O209" s="26">
        <v>102</v>
      </c>
      <c r="P209" s="26">
        <v>2</v>
      </c>
      <c r="Q209" s="26">
        <v>108</v>
      </c>
      <c r="R209" s="26">
        <v>-4.42</v>
      </c>
      <c r="S209" s="26">
        <v>9.2100000000000009</v>
      </c>
      <c r="T209" s="26">
        <v>27.73</v>
      </c>
    </row>
    <row r="210" spans="1:20" x14ac:dyDescent="0.25">
      <c r="A210" s="10" t="s">
        <v>196</v>
      </c>
      <c r="B210" s="10">
        <v>11239</v>
      </c>
      <c r="C210" s="10" t="s">
        <v>197</v>
      </c>
      <c r="D210" s="10" t="s">
        <v>32</v>
      </c>
      <c r="E210" s="17">
        <v>0</v>
      </c>
      <c r="F210" s="26">
        <v>500000</v>
      </c>
      <c r="G210" s="27">
        <v>98.033333333333331</v>
      </c>
      <c r="H210" s="26" t="s">
        <v>531</v>
      </c>
      <c r="I210" s="26">
        <v>446182</v>
      </c>
      <c r="J210" s="26">
        <v>501810</v>
      </c>
      <c r="K210" s="26">
        <v>120317</v>
      </c>
      <c r="L210" s="26">
        <v>4170732</v>
      </c>
      <c r="M210" s="26">
        <v>9</v>
      </c>
      <c r="N210" s="26">
        <v>87</v>
      </c>
      <c r="O210" s="26">
        <v>211</v>
      </c>
      <c r="P210" s="26">
        <v>13</v>
      </c>
      <c r="Q210" s="26">
        <v>220</v>
      </c>
      <c r="R210" s="26">
        <v>-2.14</v>
      </c>
      <c r="S210" s="26">
        <v>12.38</v>
      </c>
      <c r="T210" s="26">
        <v>25.91</v>
      </c>
    </row>
    <row r="211" spans="1:20" x14ac:dyDescent="0.25">
      <c r="A211" s="10" t="s">
        <v>199</v>
      </c>
      <c r="B211" s="10">
        <v>11258</v>
      </c>
      <c r="C211" s="10" t="s">
        <v>200</v>
      </c>
      <c r="D211" s="10" t="s">
        <v>32</v>
      </c>
      <c r="E211" s="17">
        <v>0</v>
      </c>
      <c r="F211" s="26">
        <v>20000000</v>
      </c>
      <c r="G211" s="27">
        <v>97.966666666666669</v>
      </c>
      <c r="H211" s="26" t="s">
        <v>531</v>
      </c>
      <c r="I211" s="26">
        <v>252811</v>
      </c>
      <c r="J211" s="26">
        <v>264637</v>
      </c>
      <c r="K211" s="26">
        <v>4020084</v>
      </c>
      <c r="L211" s="26">
        <v>65828</v>
      </c>
      <c r="M211" s="26">
        <v>6</v>
      </c>
      <c r="N211" s="26">
        <v>94</v>
      </c>
      <c r="O211" s="26">
        <v>68</v>
      </c>
      <c r="P211" s="26">
        <v>6</v>
      </c>
      <c r="Q211" s="26">
        <v>74</v>
      </c>
      <c r="R211" s="26">
        <v>-2.08</v>
      </c>
      <c r="S211" s="26">
        <v>7.36</v>
      </c>
      <c r="T211" s="26">
        <v>17.309999999999999</v>
      </c>
    </row>
    <row r="212" spans="1:20" x14ac:dyDescent="0.25">
      <c r="A212" s="10" t="s">
        <v>227</v>
      </c>
      <c r="B212" s="10">
        <v>11304</v>
      </c>
      <c r="C212" s="10" t="s">
        <v>228</v>
      </c>
      <c r="D212" s="10" t="s">
        <v>32</v>
      </c>
      <c r="E212" s="17">
        <v>0</v>
      </c>
      <c r="F212" s="26">
        <v>300000</v>
      </c>
      <c r="G212" s="27">
        <v>90.233333333333334</v>
      </c>
      <c r="H212" s="26" t="s">
        <v>531</v>
      </c>
      <c r="I212" s="26">
        <v>1048532</v>
      </c>
      <c r="J212" s="26">
        <v>1108912</v>
      </c>
      <c r="K212" s="26">
        <v>185926</v>
      </c>
      <c r="L212" s="26">
        <v>5964264</v>
      </c>
      <c r="M212" s="26">
        <v>18</v>
      </c>
      <c r="N212" s="26">
        <v>100</v>
      </c>
      <c r="O212" s="26">
        <v>117</v>
      </c>
      <c r="P212" s="26">
        <v>0</v>
      </c>
      <c r="Q212" s="26">
        <v>135</v>
      </c>
      <c r="R212" s="26">
        <v>-1.36</v>
      </c>
      <c r="S212" s="26">
        <v>7.86</v>
      </c>
      <c r="T212" s="26">
        <v>26.51</v>
      </c>
    </row>
    <row r="213" spans="1:20" x14ac:dyDescent="0.25">
      <c r="A213" s="10" t="s">
        <v>231</v>
      </c>
      <c r="B213" s="10">
        <v>11305</v>
      </c>
      <c r="C213" s="10" t="s">
        <v>232</v>
      </c>
      <c r="D213" s="10" t="s">
        <v>32</v>
      </c>
      <c r="E213" s="17">
        <v>0</v>
      </c>
      <c r="F213" s="26">
        <v>200000</v>
      </c>
      <c r="G213" s="27">
        <v>89.86666666666666</v>
      </c>
      <c r="H213" s="26" t="s">
        <v>531</v>
      </c>
      <c r="I213" s="26">
        <v>204005</v>
      </c>
      <c r="J213" s="26">
        <v>281242</v>
      </c>
      <c r="K213" s="26">
        <v>19965</v>
      </c>
      <c r="L213" s="26">
        <v>14086745</v>
      </c>
      <c r="M213" s="26">
        <v>3</v>
      </c>
      <c r="N213" s="26">
        <v>44</v>
      </c>
      <c r="O213" s="26">
        <v>838</v>
      </c>
      <c r="P213" s="26">
        <v>56</v>
      </c>
      <c r="Q213" s="26">
        <v>841</v>
      </c>
      <c r="R213" s="26">
        <v>-3.57</v>
      </c>
      <c r="S213" s="26">
        <v>7.49</v>
      </c>
      <c r="T213" s="26">
        <v>26.55</v>
      </c>
    </row>
    <row r="214" spans="1:20" x14ac:dyDescent="0.25">
      <c r="A214" s="10" t="s">
        <v>289</v>
      </c>
      <c r="B214" s="10">
        <v>11381</v>
      </c>
      <c r="C214" s="10" t="s">
        <v>290</v>
      </c>
      <c r="D214" s="10" t="s">
        <v>32</v>
      </c>
      <c r="E214" s="17">
        <v>0</v>
      </c>
      <c r="F214" s="26">
        <v>500000</v>
      </c>
      <c r="G214" s="27">
        <v>79.2</v>
      </c>
      <c r="H214" s="26" t="s">
        <v>531</v>
      </c>
      <c r="I214" s="26">
        <v>1186777</v>
      </c>
      <c r="J214" s="26">
        <v>1336214</v>
      </c>
      <c r="K214" s="26">
        <v>216224</v>
      </c>
      <c r="L214" s="26">
        <v>6179767</v>
      </c>
      <c r="M214" s="26">
        <v>10</v>
      </c>
      <c r="N214" s="26">
        <v>100</v>
      </c>
      <c r="O214" s="26">
        <v>98</v>
      </c>
      <c r="P214" s="26">
        <v>0</v>
      </c>
      <c r="Q214" s="26">
        <v>108</v>
      </c>
      <c r="R214" s="26">
        <v>-0.96</v>
      </c>
      <c r="S214" s="26">
        <v>12.55</v>
      </c>
      <c r="T214" s="26">
        <v>28.77</v>
      </c>
    </row>
    <row r="215" spans="1:20" x14ac:dyDescent="0.25">
      <c r="A215" s="10" t="s">
        <v>429</v>
      </c>
      <c r="B215" s="10">
        <v>11691</v>
      </c>
      <c r="C215" s="10" t="s">
        <v>430</v>
      </c>
      <c r="D215" s="10" t="s">
        <v>32</v>
      </c>
      <c r="E215" s="17">
        <v>0</v>
      </c>
      <c r="F215" s="26">
        <v>20000000</v>
      </c>
      <c r="G215" s="27">
        <v>24.5</v>
      </c>
      <c r="H215" s="26" t="s">
        <v>531</v>
      </c>
      <c r="I215" s="26">
        <v>39333</v>
      </c>
      <c r="J215" s="26">
        <v>41669</v>
      </c>
      <c r="K215" s="26">
        <v>3294367</v>
      </c>
      <c r="L215" s="26">
        <v>12648</v>
      </c>
      <c r="M215" s="26">
        <v>6</v>
      </c>
      <c r="N215" s="26">
        <v>63</v>
      </c>
      <c r="O215" s="26">
        <v>110</v>
      </c>
      <c r="P215" s="26">
        <v>37</v>
      </c>
      <c r="Q215" s="26">
        <v>116</v>
      </c>
      <c r="R215" s="26">
        <v>-1.98</v>
      </c>
      <c r="S215" s="26">
        <v>11.64</v>
      </c>
      <c r="T215" s="26">
        <v>41.78</v>
      </c>
    </row>
    <row r="216" spans="1:20" x14ac:dyDescent="0.25">
      <c r="A216" s="10" t="s">
        <v>495</v>
      </c>
      <c r="B216" s="10">
        <v>11842</v>
      </c>
      <c r="C216" s="10" t="s">
        <v>496</v>
      </c>
      <c r="D216" s="10" t="s">
        <v>32</v>
      </c>
      <c r="E216" s="17">
        <v>0</v>
      </c>
      <c r="F216" s="26">
        <v>100000000</v>
      </c>
      <c r="G216" s="27">
        <v>11.666666666666668</v>
      </c>
      <c r="H216" s="26" t="s">
        <v>531</v>
      </c>
      <c r="I216" s="26">
        <v>394602</v>
      </c>
      <c r="J216" s="26">
        <v>715597</v>
      </c>
      <c r="K216" s="26">
        <v>57321716</v>
      </c>
      <c r="L216" s="26">
        <v>12483</v>
      </c>
      <c r="M216" s="26">
        <v>14</v>
      </c>
      <c r="N216" s="26">
        <v>85</v>
      </c>
      <c r="O216" s="26">
        <v>7180</v>
      </c>
      <c r="P216" s="26">
        <v>15</v>
      </c>
      <c r="Q216" s="26">
        <v>7194</v>
      </c>
      <c r="R216" s="26">
        <v>0.38</v>
      </c>
      <c r="S216" s="26">
        <v>13.79</v>
      </c>
      <c r="T216" s="26">
        <v>0</v>
      </c>
    </row>
    <row r="217" spans="1:20" x14ac:dyDescent="0.25">
      <c r="A217" s="10" t="s">
        <v>589</v>
      </c>
      <c r="B217" s="10">
        <v>11921</v>
      </c>
      <c r="C217" s="10" t="s">
        <v>588</v>
      </c>
      <c r="D217" s="10" t="s">
        <v>32</v>
      </c>
      <c r="E217" s="17">
        <v>0</v>
      </c>
      <c r="F217" s="26">
        <v>20000000</v>
      </c>
      <c r="G217" s="27">
        <v>4</v>
      </c>
      <c r="H217" s="26" t="s">
        <v>531</v>
      </c>
      <c r="I217" s="26">
        <v>33951</v>
      </c>
      <c r="J217" s="26">
        <v>41969</v>
      </c>
      <c r="K217" s="26">
        <v>3379686</v>
      </c>
      <c r="L217" s="26">
        <v>12418</v>
      </c>
      <c r="M217" s="26">
        <v>17</v>
      </c>
      <c r="N217" s="26">
        <v>99</v>
      </c>
      <c r="O217" s="26">
        <v>47</v>
      </c>
      <c r="P217" s="26">
        <v>1</v>
      </c>
      <c r="Q217" s="26">
        <v>64</v>
      </c>
      <c r="R217" s="26">
        <v>3.4</v>
      </c>
      <c r="S217" s="26">
        <v>23.43</v>
      </c>
      <c r="T217" s="26">
        <v>0</v>
      </c>
    </row>
    <row r="218" spans="1:20" x14ac:dyDescent="0.25">
      <c r="A218" s="10" t="s">
        <v>167</v>
      </c>
      <c r="B218" s="10">
        <v>11172</v>
      </c>
      <c r="C218" s="10" t="s">
        <v>168</v>
      </c>
      <c r="D218" s="10" t="s">
        <v>32</v>
      </c>
      <c r="E218" s="17">
        <v>0</v>
      </c>
      <c r="F218" s="26">
        <v>50000000</v>
      </c>
      <c r="G218" s="27">
        <v>107</v>
      </c>
      <c r="H218" s="26" t="s">
        <v>532</v>
      </c>
      <c r="I218" s="26">
        <v>1544968</v>
      </c>
      <c r="J218" s="26">
        <v>1081579</v>
      </c>
      <c r="K218" s="26">
        <v>72643670</v>
      </c>
      <c r="L218" s="26">
        <v>14889</v>
      </c>
      <c r="M218" s="26">
        <v>21</v>
      </c>
      <c r="N218" s="26">
        <v>98.797060000000002</v>
      </c>
      <c r="O218" s="26">
        <v>702</v>
      </c>
      <c r="P218" s="26">
        <v>1.2029400000000001</v>
      </c>
      <c r="Q218" s="26">
        <v>723</v>
      </c>
      <c r="R218" s="26">
        <v>-0.18</v>
      </c>
      <c r="S218" s="26">
        <v>9.99</v>
      </c>
      <c r="T218" s="26">
        <v>27.32</v>
      </c>
    </row>
    <row r="219" spans="1:20" x14ac:dyDescent="0.25">
      <c r="A219" s="10" t="s">
        <v>184</v>
      </c>
      <c r="B219" s="10">
        <v>11196</v>
      </c>
      <c r="C219" s="10" t="s">
        <v>183</v>
      </c>
      <c r="D219" s="10" t="s">
        <v>32</v>
      </c>
      <c r="E219" s="17">
        <v>0</v>
      </c>
      <c r="F219" s="26">
        <v>100000000</v>
      </c>
      <c r="G219" s="27">
        <v>102.23333333333333</v>
      </c>
      <c r="H219" s="26" t="s">
        <v>532</v>
      </c>
      <c r="I219" s="26">
        <v>1702779</v>
      </c>
      <c r="J219" s="26">
        <v>1813527</v>
      </c>
      <c r="K219" s="26">
        <v>13957539</v>
      </c>
      <c r="L219" s="26">
        <v>129932</v>
      </c>
      <c r="M219" s="26">
        <v>21</v>
      </c>
      <c r="N219" s="26">
        <v>98.859153000000006</v>
      </c>
      <c r="O219" s="26">
        <v>4240</v>
      </c>
      <c r="P219" s="26">
        <v>1.1408469999999999</v>
      </c>
      <c r="Q219" s="26">
        <v>4261</v>
      </c>
      <c r="R219" s="26">
        <v>-1.84</v>
      </c>
      <c r="S219" s="26">
        <v>6.45</v>
      </c>
      <c r="T219" s="26">
        <v>21.7</v>
      </c>
    </row>
    <row r="220" spans="1:20" x14ac:dyDescent="0.25">
      <c r="A220" s="10" t="s">
        <v>515</v>
      </c>
      <c r="B220" s="10">
        <v>11888</v>
      </c>
      <c r="C220" s="10" t="s">
        <v>516</v>
      </c>
      <c r="D220" s="10" t="s">
        <v>32</v>
      </c>
      <c r="E220" s="17">
        <v>0</v>
      </c>
      <c r="F220" s="26">
        <v>500000000</v>
      </c>
      <c r="G220" s="27">
        <v>7.6</v>
      </c>
      <c r="H220" s="26" t="s">
        <v>532</v>
      </c>
      <c r="I220" s="26">
        <v>700990</v>
      </c>
      <c r="J220" s="26">
        <v>1363212</v>
      </c>
      <c r="K220" s="26">
        <v>111700845</v>
      </c>
      <c r="L220" s="26">
        <v>12205</v>
      </c>
      <c r="M220" s="26">
        <v>73</v>
      </c>
      <c r="N220" s="26">
        <v>91.036147</v>
      </c>
      <c r="O220" s="26">
        <v>3741</v>
      </c>
      <c r="P220" s="26">
        <v>8.9638530000000003</v>
      </c>
      <c r="Q220" s="26">
        <v>3814</v>
      </c>
      <c r="R220" s="26">
        <v>-2.19</v>
      </c>
      <c r="S220" s="26">
        <v>14.58</v>
      </c>
      <c r="T220" s="26">
        <v>0</v>
      </c>
    </row>
    <row r="221" spans="1:20" x14ac:dyDescent="0.25">
      <c r="A221" s="10" t="s">
        <v>586</v>
      </c>
      <c r="B221" s="10">
        <v>11907</v>
      </c>
      <c r="C221" s="10" t="s">
        <v>585</v>
      </c>
      <c r="D221" s="10" t="s">
        <v>32</v>
      </c>
      <c r="E221" s="17">
        <v>0</v>
      </c>
      <c r="F221" s="26">
        <v>200000000</v>
      </c>
      <c r="G221" s="27">
        <v>4</v>
      </c>
      <c r="H221" s="26" t="s">
        <v>532</v>
      </c>
      <c r="I221" s="26">
        <v>312659</v>
      </c>
      <c r="J221" s="26">
        <v>325859</v>
      </c>
      <c r="K221" s="26">
        <v>29769564</v>
      </c>
      <c r="L221" s="26">
        <v>10947</v>
      </c>
      <c r="M221" s="26">
        <v>7</v>
      </c>
      <c r="N221" s="26">
        <v>99.574233000000007</v>
      </c>
      <c r="O221" s="26">
        <v>164</v>
      </c>
      <c r="P221" s="26">
        <v>0.42576700000000001</v>
      </c>
      <c r="Q221" s="26">
        <v>171</v>
      </c>
      <c r="R221" s="26">
        <v>0.47</v>
      </c>
      <c r="S221" s="26">
        <v>4.04</v>
      </c>
      <c r="T221" s="26">
        <v>0</v>
      </c>
    </row>
  </sheetData>
  <autoFilter ref="A2:V221">
    <sortState ref="A3:T301">
      <sortCondition ref="D2:D30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rightToLeft="1" workbookViewId="0">
      <selection activeCell="A136" sqref="A1:XFD1048576"/>
    </sheetView>
  </sheetViews>
  <sheetFormatPr defaultColWidth="9.140625" defaultRowHeight="18" x14ac:dyDescent="0.45"/>
  <cols>
    <col min="1" max="1" width="43.42578125" style="28" bestFit="1" customWidth="1"/>
    <col min="2" max="2" width="8.5703125" style="28" bestFit="1" customWidth="1"/>
    <col min="3" max="3" width="34.28515625" style="28" customWidth="1"/>
    <col min="4" max="4" width="21.42578125" style="44" bestFit="1" customWidth="1"/>
    <col min="5" max="5" width="8.85546875" style="44" bestFit="1" customWidth="1"/>
    <col min="6" max="6" width="10.140625" style="44" bestFit="1" customWidth="1"/>
    <col min="7" max="7" width="10.28515625" style="44" bestFit="1" customWidth="1"/>
    <col min="8" max="8" width="8.7109375" style="44" bestFit="1" customWidth="1"/>
    <col min="9" max="9" width="8.85546875" style="44" bestFit="1" customWidth="1"/>
    <col min="10" max="16384" width="9.140625" style="28"/>
  </cols>
  <sheetData>
    <row r="1" spans="1:9" x14ac:dyDescent="0.45">
      <c r="B1" s="46"/>
      <c r="C1" s="46"/>
      <c r="E1" s="44">
        <v>3</v>
      </c>
      <c r="F1" s="44">
        <v>4</v>
      </c>
      <c r="G1" s="44">
        <v>5</v>
      </c>
      <c r="H1" s="44">
        <v>6</v>
      </c>
      <c r="I1" s="44">
        <v>7</v>
      </c>
    </row>
    <row r="2" spans="1:9" ht="31.5" x14ac:dyDescent="0.45">
      <c r="A2" s="47" t="s">
        <v>533</v>
      </c>
      <c r="B2" s="48" t="s">
        <v>1</v>
      </c>
      <c r="C2" s="48" t="s">
        <v>3</v>
      </c>
      <c r="D2" s="49" t="s">
        <v>619</v>
      </c>
      <c r="E2" s="49" t="s">
        <v>534</v>
      </c>
      <c r="F2" s="49" t="s">
        <v>535</v>
      </c>
      <c r="G2" s="49" t="s">
        <v>536</v>
      </c>
      <c r="H2" s="49" t="s">
        <v>537</v>
      </c>
      <c r="I2" s="49" t="s">
        <v>538</v>
      </c>
    </row>
    <row r="3" spans="1:9" x14ac:dyDescent="0.45">
      <c r="A3" s="30" t="s">
        <v>17</v>
      </c>
      <c r="B3" s="30">
        <v>10581</v>
      </c>
      <c r="C3" s="10" t="s">
        <v>19</v>
      </c>
      <c r="D3" s="50">
        <f>VLOOKUP(B3,Sheet1!B:J,9,0)</f>
        <v>41954477</v>
      </c>
      <c r="E3" s="50">
        <v>18.897046679054025</v>
      </c>
      <c r="F3" s="50">
        <v>48.446322022174506</v>
      </c>
      <c r="G3" s="50">
        <v>31.311189303125321</v>
      </c>
      <c r="H3" s="50">
        <v>2.2237846381778295E-2</v>
      </c>
      <c r="I3" s="50">
        <v>1.3232041492643674</v>
      </c>
    </row>
    <row r="4" spans="1:9" x14ac:dyDescent="0.45">
      <c r="A4" s="30" t="s">
        <v>20</v>
      </c>
      <c r="B4" s="30">
        <v>10589</v>
      </c>
      <c r="C4" s="10" t="s">
        <v>22</v>
      </c>
      <c r="D4" s="50">
        <f>VLOOKUP(B4,Sheet1!B:J,9,0)</f>
        <v>1786844</v>
      </c>
      <c r="E4" s="50">
        <v>87.955253914940769</v>
      </c>
      <c r="F4" s="50">
        <v>1.8913748587450536</v>
      </c>
      <c r="G4" s="50">
        <v>3.3567451524388399E-2</v>
      </c>
      <c r="H4" s="50">
        <v>8.6494377661739552</v>
      </c>
      <c r="I4" s="50">
        <v>1.4703660086158352</v>
      </c>
    </row>
    <row r="5" spans="1:9" x14ac:dyDescent="0.45">
      <c r="A5" s="30" t="s">
        <v>23</v>
      </c>
      <c r="B5" s="30">
        <v>10591</v>
      </c>
      <c r="C5" s="10" t="s">
        <v>22</v>
      </c>
      <c r="D5" s="50">
        <f>VLOOKUP(B5,Sheet1!B:J,9,0)</f>
        <v>1959806</v>
      </c>
      <c r="E5" s="50">
        <v>86.958628670357669</v>
      </c>
      <c r="F5" s="50">
        <v>0</v>
      </c>
      <c r="G5" s="50">
        <v>8.3237761442887663</v>
      </c>
      <c r="H5" s="50">
        <v>3.1020221096541146E-3</v>
      </c>
      <c r="I5" s="50">
        <v>4.7144931632439144</v>
      </c>
    </row>
    <row r="6" spans="1:9" x14ac:dyDescent="0.45">
      <c r="A6" s="30" t="s">
        <v>24</v>
      </c>
      <c r="B6" s="30">
        <v>10596</v>
      </c>
      <c r="C6" s="10" t="s">
        <v>22</v>
      </c>
      <c r="D6" s="50">
        <f>VLOOKUP(B6,Sheet1!B:J,9,0)</f>
        <v>4602312</v>
      </c>
      <c r="E6" s="50">
        <v>96.264587453920797</v>
      </c>
      <c r="F6" s="50">
        <v>0</v>
      </c>
      <c r="G6" s="50">
        <v>4.9584367575989573E-2</v>
      </c>
      <c r="H6" s="50">
        <v>5.0259627618533052E-2</v>
      </c>
      <c r="I6" s="50">
        <v>3.635568550884674</v>
      </c>
    </row>
    <row r="7" spans="1:9" x14ac:dyDescent="0.45">
      <c r="A7" s="30" t="s">
        <v>26</v>
      </c>
      <c r="B7" s="30">
        <v>10600</v>
      </c>
      <c r="C7" s="10" t="s">
        <v>22</v>
      </c>
      <c r="D7" s="50">
        <f>VLOOKUP(B7,Sheet1!B:J,9,0)</f>
        <v>42746314</v>
      </c>
      <c r="E7" s="50">
        <v>81.52419985636557</v>
      </c>
      <c r="F7" s="50">
        <v>14.406960605962412</v>
      </c>
      <c r="G7" s="50">
        <v>2.0376110936620844</v>
      </c>
      <c r="H7" s="50">
        <v>0</v>
      </c>
      <c r="I7" s="50">
        <v>2.03122844400994</v>
      </c>
    </row>
    <row r="8" spans="1:9" x14ac:dyDescent="0.45">
      <c r="A8" s="30" t="s">
        <v>28</v>
      </c>
      <c r="B8" s="30">
        <v>10616</v>
      </c>
      <c r="C8" s="10" t="s">
        <v>22</v>
      </c>
      <c r="D8" s="50">
        <f>VLOOKUP(B8,Sheet1!B:J,9,0)</f>
        <v>7766073</v>
      </c>
      <c r="E8" s="50">
        <v>92.16900198409445</v>
      </c>
      <c r="F8" s="50">
        <v>5.6903731547611596</v>
      </c>
      <c r="G8" s="50">
        <v>9.5008591654356614E-2</v>
      </c>
      <c r="H8" s="50">
        <v>6.6793090766148187E-5</v>
      </c>
      <c r="I8" s="50">
        <v>2.0455494763992714</v>
      </c>
    </row>
    <row r="9" spans="1:9" x14ac:dyDescent="0.45">
      <c r="A9" s="30" t="s">
        <v>30</v>
      </c>
      <c r="B9" s="30">
        <v>10615</v>
      </c>
      <c r="C9" s="10" t="s">
        <v>32</v>
      </c>
      <c r="D9" s="50">
        <f>VLOOKUP(B9,Sheet1!B:J,9,0)</f>
        <v>876265</v>
      </c>
      <c r="E9" s="50">
        <v>26.094349899108646</v>
      </c>
      <c r="F9" s="50">
        <v>21.510193773640449</v>
      </c>
      <c r="G9" s="50">
        <v>49.091302193827332</v>
      </c>
      <c r="H9" s="50">
        <v>5.6654110216136028E-3</v>
      </c>
      <c r="I9" s="50">
        <v>3.2984887224019586</v>
      </c>
    </row>
    <row r="10" spans="1:9" x14ac:dyDescent="0.45">
      <c r="A10" s="30" t="s">
        <v>33</v>
      </c>
      <c r="B10" s="30">
        <v>10630</v>
      </c>
      <c r="C10" s="10" t="s">
        <v>22</v>
      </c>
      <c r="D10" s="50">
        <f>VLOOKUP(B10,Sheet1!B:J,9,0)</f>
        <v>528204</v>
      </c>
      <c r="E10" s="50">
        <v>93.357844639392397</v>
      </c>
      <c r="F10" s="50">
        <v>3.2893259064327793</v>
      </c>
      <c r="G10" s="50">
        <v>0.21229651383700832</v>
      </c>
      <c r="H10" s="50">
        <v>9.3067106220055089E-3</v>
      </c>
      <c r="I10" s="50">
        <v>3.131226229715812</v>
      </c>
    </row>
    <row r="11" spans="1:9" x14ac:dyDescent="0.45">
      <c r="A11" s="30" t="s">
        <v>35</v>
      </c>
      <c r="B11" s="30">
        <v>10639</v>
      </c>
      <c r="C11" s="10" t="s">
        <v>19</v>
      </c>
      <c r="D11" s="50">
        <f>VLOOKUP(B11,Sheet1!B:J,9,0)</f>
        <v>69198592</v>
      </c>
      <c r="E11" s="50">
        <v>10.783356599247707</v>
      </c>
      <c r="F11" s="50">
        <v>47.580709854164319</v>
      </c>
      <c r="G11" s="50">
        <v>39.033180691121061</v>
      </c>
      <c r="H11" s="50">
        <v>7.1635783693120775E-5</v>
      </c>
      <c r="I11" s="50">
        <v>2.6026812196832214</v>
      </c>
    </row>
    <row r="12" spans="1:9" x14ac:dyDescent="0.45">
      <c r="A12" s="30" t="s">
        <v>37</v>
      </c>
      <c r="B12" s="30">
        <v>10706</v>
      </c>
      <c r="C12" s="10" t="s">
        <v>22</v>
      </c>
      <c r="D12" s="50">
        <f>VLOOKUP(B12,Sheet1!B:J,9,0)</f>
        <v>13688657</v>
      </c>
      <c r="E12" s="50">
        <v>95.678150883719255</v>
      </c>
      <c r="F12" s="50">
        <v>1.0686131259481588</v>
      </c>
      <c r="G12" s="50">
        <v>0.23397848111024205</v>
      </c>
      <c r="H12" s="50">
        <v>2.5155965560116927E-4</v>
      </c>
      <c r="I12" s="50">
        <v>3.0190059495667398</v>
      </c>
    </row>
    <row r="13" spans="1:9" x14ac:dyDescent="0.45">
      <c r="A13" s="30" t="s">
        <v>39</v>
      </c>
      <c r="B13" s="30">
        <v>10720</v>
      </c>
      <c r="C13" s="10" t="s">
        <v>19</v>
      </c>
      <c r="D13" s="50">
        <f>VLOOKUP(B13,Sheet1!B:J,9,0)</f>
        <v>1192887</v>
      </c>
      <c r="E13" s="50">
        <v>19.601195248726295</v>
      </c>
      <c r="F13" s="50">
        <v>68.246696836011679</v>
      </c>
      <c r="G13" s="50">
        <v>6.8421429071468172</v>
      </c>
      <c r="H13" s="50">
        <v>1.1445094654399226</v>
      </c>
      <c r="I13" s="50">
        <v>4.1654555426752928</v>
      </c>
    </row>
    <row r="14" spans="1:9" x14ac:dyDescent="0.45">
      <c r="A14" s="30" t="s">
        <v>41</v>
      </c>
      <c r="B14" s="30">
        <v>10719</v>
      </c>
      <c r="C14" s="10" t="s">
        <v>22</v>
      </c>
      <c r="D14" s="50">
        <f>VLOOKUP(B14,Sheet1!B:J,9,0)</f>
        <v>2658781</v>
      </c>
      <c r="E14" s="50">
        <v>98.979102640634977</v>
      </c>
      <c r="F14" s="50">
        <v>0</v>
      </c>
      <c r="G14" s="50">
        <v>7.1903406422988564E-3</v>
      </c>
      <c r="H14" s="50">
        <v>0.19614417157114764</v>
      </c>
      <c r="I14" s="50">
        <v>0.81756284715156879</v>
      </c>
    </row>
    <row r="15" spans="1:9" x14ac:dyDescent="0.45">
      <c r="A15" s="30" t="s">
        <v>43</v>
      </c>
      <c r="B15" s="30">
        <v>10743</v>
      </c>
      <c r="C15" s="10" t="s">
        <v>22</v>
      </c>
      <c r="D15" s="50">
        <f>VLOOKUP(B15,Sheet1!B:J,9,0)</f>
        <v>5585234</v>
      </c>
      <c r="E15" s="50">
        <v>97.265838243203874</v>
      </c>
      <c r="F15" s="50">
        <v>0</v>
      </c>
      <c r="G15" s="50">
        <v>4.0649367007795041E-2</v>
      </c>
      <c r="H15" s="50">
        <v>2.5165199992245638E-3</v>
      </c>
      <c r="I15" s="50">
        <v>2.6909958697891083</v>
      </c>
    </row>
    <row r="16" spans="1:9" x14ac:dyDescent="0.45">
      <c r="A16" s="30" t="s">
        <v>45</v>
      </c>
      <c r="B16" s="30">
        <v>10748</v>
      </c>
      <c r="C16" s="10" t="s">
        <v>19</v>
      </c>
      <c r="D16" s="50">
        <f>VLOOKUP(B16,Sheet1!B:J,9,0)</f>
        <v>13825532</v>
      </c>
      <c r="E16" s="50">
        <v>22.797757616410806</v>
      </c>
      <c r="F16" s="50">
        <v>30.486764439300877</v>
      </c>
      <c r="G16" s="50">
        <v>44.447624439850095</v>
      </c>
      <c r="H16" s="50">
        <v>6.8373315939558035E-4</v>
      </c>
      <c r="I16" s="50">
        <v>2.2671697712788248</v>
      </c>
    </row>
    <row r="17" spans="1:9" x14ac:dyDescent="0.45">
      <c r="A17" s="30" t="s">
        <v>47</v>
      </c>
      <c r="B17" s="30">
        <v>10762</v>
      </c>
      <c r="C17" s="10" t="s">
        <v>32</v>
      </c>
      <c r="D17" s="50">
        <f>VLOOKUP(B17,Sheet1!B:J,9,0)</f>
        <v>3799014</v>
      </c>
      <c r="E17" s="50">
        <v>59.131512444299247</v>
      </c>
      <c r="F17" s="50">
        <v>36.134605298463583</v>
      </c>
      <c r="G17" s="50">
        <v>3.1010968677851003</v>
      </c>
      <c r="H17" s="50">
        <v>0</v>
      </c>
      <c r="I17" s="50">
        <v>1.6327853894520741</v>
      </c>
    </row>
    <row r="18" spans="1:9" x14ac:dyDescent="0.45">
      <c r="A18" s="30" t="s">
        <v>49</v>
      </c>
      <c r="B18" s="30">
        <v>10753</v>
      </c>
      <c r="C18" s="10" t="s">
        <v>22</v>
      </c>
      <c r="D18" s="50">
        <f>VLOOKUP(B18,Sheet1!B:J,9,0)</f>
        <v>738933</v>
      </c>
      <c r="E18" s="50">
        <v>82.363325956989101</v>
      </c>
      <c r="F18" s="50">
        <v>14.340823770019409</v>
      </c>
      <c r="G18" s="50">
        <v>9.9631252133184994E-2</v>
      </c>
      <c r="H18" s="50">
        <v>1.0588290664935925E-6</v>
      </c>
      <c r="I18" s="50">
        <v>3.1962179620292406</v>
      </c>
    </row>
    <row r="19" spans="1:9" x14ac:dyDescent="0.45">
      <c r="A19" s="30" t="s">
        <v>51</v>
      </c>
      <c r="B19" s="30">
        <v>10782</v>
      </c>
      <c r="C19" s="10" t="s">
        <v>22</v>
      </c>
      <c r="D19" s="50">
        <f>VLOOKUP(B19,Sheet1!B:J,9,0)</f>
        <v>1123265</v>
      </c>
      <c r="E19" s="50">
        <v>98.32175780096577</v>
      </c>
      <c r="F19" s="50">
        <v>0</v>
      </c>
      <c r="G19" s="50">
        <v>0.48564323817913524</v>
      </c>
      <c r="H19" s="50">
        <v>0.3587889883515194</v>
      </c>
      <c r="I19" s="50">
        <v>0.83380997250358091</v>
      </c>
    </row>
    <row r="20" spans="1:9" x14ac:dyDescent="0.45">
      <c r="A20" s="30" t="s">
        <v>53</v>
      </c>
      <c r="B20" s="30">
        <v>10766</v>
      </c>
      <c r="C20" s="10" t="s">
        <v>19</v>
      </c>
      <c r="D20" s="50">
        <f>VLOOKUP(B20,Sheet1!B:J,9,0)</f>
        <v>26571994</v>
      </c>
      <c r="E20" s="50">
        <v>14.172759160923249</v>
      </c>
      <c r="F20" s="50">
        <v>44.691891073415</v>
      </c>
      <c r="G20" s="50">
        <v>38.816776355169125</v>
      </c>
      <c r="H20" s="50">
        <v>1.115844615874253E-3</v>
      </c>
      <c r="I20" s="50">
        <v>2.3174575658767504</v>
      </c>
    </row>
    <row r="21" spans="1:9" x14ac:dyDescent="0.45">
      <c r="A21" s="30" t="s">
        <v>56</v>
      </c>
      <c r="B21" s="30">
        <v>10767</v>
      </c>
      <c r="C21" s="10" t="s">
        <v>32</v>
      </c>
      <c r="D21" s="50">
        <f>VLOOKUP(B21,Sheet1!B:J,9,0)</f>
        <v>472265</v>
      </c>
      <c r="E21" s="50">
        <v>58.220805642867226</v>
      </c>
      <c r="F21" s="50">
        <v>40.270814741759821</v>
      </c>
      <c r="G21" s="50">
        <v>0.1556976369945344</v>
      </c>
      <c r="H21" s="50">
        <v>0.11285228172059926</v>
      </c>
      <c r="I21" s="50">
        <v>1.2398296966578186</v>
      </c>
    </row>
    <row r="22" spans="1:9" x14ac:dyDescent="0.45">
      <c r="A22" s="30" t="s">
        <v>54</v>
      </c>
      <c r="B22" s="30">
        <v>10764</v>
      </c>
      <c r="C22" s="10" t="s">
        <v>22</v>
      </c>
      <c r="D22" s="50">
        <f>VLOOKUP(B22,Sheet1!B:J,9,0)</f>
        <v>2243582</v>
      </c>
      <c r="E22" s="50">
        <v>94.356998767152419</v>
      </c>
      <c r="F22" s="50">
        <v>1.7958970885024883</v>
      </c>
      <c r="G22" s="50">
        <v>4.7060243315639218E-3</v>
      </c>
      <c r="H22" s="50">
        <v>0.81441698053719414</v>
      </c>
      <c r="I22" s="50">
        <v>3.027981139476335</v>
      </c>
    </row>
    <row r="23" spans="1:9" x14ac:dyDescent="0.45">
      <c r="A23" s="30" t="s">
        <v>59</v>
      </c>
      <c r="B23" s="30">
        <v>10765</v>
      </c>
      <c r="C23" s="10" t="s">
        <v>19</v>
      </c>
      <c r="D23" s="50">
        <f>VLOOKUP(B23,Sheet1!B:J,9,0)</f>
        <v>181280490</v>
      </c>
      <c r="E23" s="50">
        <v>7.5596766290365078</v>
      </c>
      <c r="F23" s="50">
        <v>50.564315051681987</v>
      </c>
      <c r="G23" s="50">
        <v>39.559505591162157</v>
      </c>
      <c r="H23" s="50">
        <v>2.7472941940145407E-5</v>
      </c>
      <c r="I23" s="50">
        <v>2.3164752551774095</v>
      </c>
    </row>
    <row r="24" spans="1:9" x14ac:dyDescent="0.45">
      <c r="A24" s="30" t="s">
        <v>57</v>
      </c>
      <c r="B24" s="30">
        <v>10771</v>
      </c>
      <c r="C24" s="10" t="s">
        <v>22</v>
      </c>
      <c r="D24" s="50">
        <f>VLOOKUP(B24,Sheet1!B:J,9,0)</f>
        <v>707568</v>
      </c>
      <c r="E24" s="50">
        <v>86.602181840542869</v>
      </c>
      <c r="F24" s="50">
        <v>0</v>
      </c>
      <c r="G24" s="50">
        <v>11.723766021011237</v>
      </c>
      <c r="H24" s="50">
        <v>6.9990577086046024E-3</v>
      </c>
      <c r="I24" s="50">
        <v>1.6670530807372845</v>
      </c>
    </row>
    <row r="25" spans="1:9" x14ac:dyDescent="0.45">
      <c r="A25" s="30" t="s">
        <v>62</v>
      </c>
      <c r="B25" s="30">
        <v>10778</v>
      </c>
      <c r="C25" s="10" t="s">
        <v>19</v>
      </c>
      <c r="D25" s="50">
        <f>VLOOKUP(B25,Sheet1!B:J,9,0)</f>
        <v>2629854</v>
      </c>
      <c r="E25" s="50">
        <v>17.537350102750199</v>
      </c>
      <c r="F25" s="50">
        <v>60.129682296333755</v>
      </c>
      <c r="G25" s="50">
        <v>20.044307704371814</v>
      </c>
      <c r="H25" s="50">
        <v>5.6271273373301237E-6</v>
      </c>
      <c r="I25" s="50">
        <v>2.2886542694168894</v>
      </c>
    </row>
    <row r="26" spans="1:9" x14ac:dyDescent="0.45">
      <c r="A26" s="30" t="s">
        <v>64</v>
      </c>
      <c r="B26" s="30">
        <v>10781</v>
      </c>
      <c r="C26" s="10" t="s">
        <v>22</v>
      </c>
      <c r="D26" s="50">
        <f>VLOOKUP(B26,Sheet1!B:J,9,0)</f>
        <v>4395700</v>
      </c>
      <c r="E26" s="50">
        <v>96.79397674520456</v>
      </c>
      <c r="F26" s="50">
        <v>2.2559911958004403E-2</v>
      </c>
      <c r="G26" s="50">
        <v>0.83951701706270121</v>
      </c>
      <c r="H26" s="50">
        <v>9.4584967627477021E-2</v>
      </c>
      <c r="I26" s="50">
        <v>2.2493613581472518</v>
      </c>
    </row>
    <row r="27" spans="1:9" x14ac:dyDescent="0.45">
      <c r="A27" s="30" t="s">
        <v>66</v>
      </c>
      <c r="B27" s="30">
        <v>10784</v>
      </c>
      <c r="C27" s="10" t="s">
        <v>19</v>
      </c>
      <c r="D27" s="50">
        <f>VLOOKUP(B27,Sheet1!B:J,9,0)</f>
        <v>16647282</v>
      </c>
      <c r="E27" s="50">
        <v>22.470388420485893</v>
      </c>
      <c r="F27" s="50">
        <v>63.313551363924503</v>
      </c>
      <c r="G27" s="50">
        <v>12.496487510470525</v>
      </c>
      <c r="H27" s="50">
        <v>1.1869247091256509E-7</v>
      </c>
      <c r="I27" s="50">
        <v>1.7195725864266067</v>
      </c>
    </row>
    <row r="28" spans="1:9" x14ac:dyDescent="0.45">
      <c r="A28" s="30" t="s">
        <v>68</v>
      </c>
      <c r="B28" s="30">
        <v>10789</v>
      </c>
      <c r="C28" s="10" t="s">
        <v>22</v>
      </c>
      <c r="D28" s="50">
        <f>VLOOKUP(B28,Sheet1!B:J,9,0)</f>
        <v>1818406</v>
      </c>
      <c r="E28" s="50">
        <v>50.556060381660629</v>
      </c>
      <c r="F28" s="50">
        <v>47.236904102459356</v>
      </c>
      <c r="G28" s="50">
        <v>1.196887794465965</v>
      </c>
      <c r="H28" s="50">
        <v>0</v>
      </c>
      <c r="I28" s="50">
        <v>1.0101477214140486</v>
      </c>
    </row>
    <row r="29" spans="1:9" x14ac:dyDescent="0.45">
      <c r="A29" s="30" t="s">
        <v>70</v>
      </c>
      <c r="B29" s="30">
        <v>10787</v>
      </c>
      <c r="C29" s="10" t="s">
        <v>22</v>
      </c>
      <c r="D29" s="50">
        <f>VLOOKUP(B29,Sheet1!B:J,9,0)</f>
        <v>3427439</v>
      </c>
      <c r="E29" s="50">
        <v>97.191367004944979</v>
      </c>
      <c r="F29" s="50">
        <v>0</v>
      </c>
      <c r="G29" s="50">
        <v>0.96799590792188761</v>
      </c>
      <c r="H29" s="50">
        <v>5.2038692279243381E-3</v>
      </c>
      <c r="I29" s="50">
        <v>1.8354332179052104</v>
      </c>
    </row>
    <row r="30" spans="1:9" x14ac:dyDescent="0.45">
      <c r="A30" s="30" t="s">
        <v>72</v>
      </c>
      <c r="B30" s="30">
        <v>10801</v>
      </c>
      <c r="C30" s="10" t="s">
        <v>22</v>
      </c>
      <c r="D30" s="50">
        <f>VLOOKUP(B30,Sheet1!B:J,9,0)</f>
        <v>1438462</v>
      </c>
      <c r="E30" s="50">
        <v>88.071145011626299</v>
      </c>
      <c r="F30" s="50">
        <v>3.379145481530915</v>
      </c>
      <c r="G30" s="50">
        <v>5.9740211306868947</v>
      </c>
      <c r="H30" s="50">
        <v>9.6081293971433571E-2</v>
      </c>
      <c r="I30" s="50">
        <v>2.4796070821844518</v>
      </c>
    </row>
    <row r="31" spans="1:9" x14ac:dyDescent="0.45">
      <c r="A31" s="30" t="s">
        <v>74</v>
      </c>
      <c r="B31" s="30">
        <v>10825</v>
      </c>
      <c r="C31" s="10" t="s">
        <v>22</v>
      </c>
      <c r="D31" s="50">
        <f>VLOOKUP(B31,Sheet1!B:J,9,0)</f>
        <v>363706</v>
      </c>
      <c r="E31" s="50">
        <v>88.560263289473014</v>
      </c>
      <c r="F31" s="50">
        <v>0</v>
      </c>
      <c r="G31" s="50">
        <v>10.283625380437426</v>
      </c>
      <c r="H31" s="50">
        <v>1.861765151956031E-2</v>
      </c>
      <c r="I31" s="50">
        <v>1.1374936785699983</v>
      </c>
    </row>
    <row r="32" spans="1:9" x14ac:dyDescent="0.45">
      <c r="A32" s="30" t="s">
        <v>76</v>
      </c>
      <c r="B32" s="30">
        <v>10830</v>
      </c>
      <c r="C32" s="10" t="s">
        <v>22</v>
      </c>
      <c r="D32" s="50">
        <f>VLOOKUP(B32,Sheet1!B:J,9,0)</f>
        <v>1548615</v>
      </c>
      <c r="E32" s="50">
        <v>93.417827352624911</v>
      </c>
      <c r="F32" s="50">
        <v>0</v>
      </c>
      <c r="G32" s="50">
        <v>2.0285926836603259</v>
      </c>
      <c r="H32" s="50">
        <v>3.9091936311825214E-4</v>
      </c>
      <c r="I32" s="50">
        <v>4.5531890443516394</v>
      </c>
    </row>
    <row r="33" spans="1:9" x14ac:dyDescent="0.45">
      <c r="A33" s="30" t="s">
        <v>78</v>
      </c>
      <c r="B33" s="30">
        <v>10835</v>
      </c>
      <c r="C33" s="10" t="s">
        <v>22</v>
      </c>
      <c r="D33" s="50">
        <f>VLOOKUP(B33,Sheet1!B:J,9,0)</f>
        <v>2002942</v>
      </c>
      <c r="E33" s="50">
        <v>96.56876157789317</v>
      </c>
      <c r="F33" s="50">
        <v>0</v>
      </c>
      <c r="G33" s="50">
        <v>0.54354431192163322</v>
      </c>
      <c r="H33" s="50">
        <v>7.1138584410254261E-3</v>
      </c>
      <c r="I33" s="50">
        <v>2.8805802517441781</v>
      </c>
    </row>
    <row r="34" spans="1:9" x14ac:dyDescent="0.45">
      <c r="A34" s="30" t="s">
        <v>80</v>
      </c>
      <c r="B34" s="30">
        <v>10837</v>
      </c>
      <c r="C34" s="10" t="s">
        <v>19</v>
      </c>
      <c r="D34" s="50">
        <f>VLOOKUP(B34,Sheet1!B:J,9,0)</f>
        <v>12972364</v>
      </c>
      <c r="E34" s="50">
        <v>24.957461480979958</v>
      </c>
      <c r="F34" s="50">
        <v>38.123824780120962</v>
      </c>
      <c r="G34" s="50">
        <v>35.882510140805515</v>
      </c>
      <c r="H34" s="50">
        <v>7.8852238440096228E-2</v>
      </c>
      <c r="I34" s="50">
        <v>0.95735135965346108</v>
      </c>
    </row>
    <row r="35" spans="1:9" x14ac:dyDescent="0.45">
      <c r="A35" s="30" t="s">
        <v>82</v>
      </c>
      <c r="B35" s="30">
        <v>10845</v>
      </c>
      <c r="C35" s="10" t="s">
        <v>19</v>
      </c>
      <c r="D35" s="50">
        <f>VLOOKUP(B35,Sheet1!B:J,9,0)</f>
        <v>32687530</v>
      </c>
      <c r="E35" s="50">
        <v>17.910853065724375</v>
      </c>
      <c r="F35" s="50">
        <v>46.943748864515094</v>
      </c>
      <c r="G35" s="50">
        <v>33.339447231723035</v>
      </c>
      <c r="H35" s="50">
        <v>2.9061364854453061E-3</v>
      </c>
      <c r="I35" s="50">
        <v>1.8030447015520574</v>
      </c>
    </row>
    <row r="36" spans="1:9" x14ac:dyDescent="0.45">
      <c r="A36" s="30" t="s">
        <v>84</v>
      </c>
      <c r="B36" s="30">
        <v>10843</v>
      </c>
      <c r="C36" s="10" t="s">
        <v>22</v>
      </c>
      <c r="D36" s="50">
        <f>VLOOKUP(B36,Sheet1!B:J,9,0)</f>
        <v>1409087</v>
      </c>
      <c r="E36" s="50">
        <v>93.471533407878212</v>
      </c>
      <c r="F36" s="50">
        <v>0</v>
      </c>
      <c r="G36" s="50">
        <v>1.708789771068435E-4</v>
      </c>
      <c r="H36" s="50">
        <v>2.0226108060951358</v>
      </c>
      <c r="I36" s="50">
        <v>4.5056849070495444</v>
      </c>
    </row>
    <row r="37" spans="1:9" x14ac:dyDescent="0.45">
      <c r="A37" s="30" t="s">
        <v>86</v>
      </c>
      <c r="B37" s="30">
        <v>10851</v>
      </c>
      <c r="C37" s="10" t="s">
        <v>22</v>
      </c>
      <c r="D37" s="50">
        <f>VLOOKUP(B37,Sheet1!B:J,9,0)</f>
        <v>30641186</v>
      </c>
      <c r="E37" s="50">
        <v>90.662221270309104</v>
      </c>
      <c r="F37" s="50">
        <v>6.6060301183078076</v>
      </c>
      <c r="G37" s="50">
        <v>0.47010638305965341</v>
      </c>
      <c r="H37" s="50">
        <v>0</v>
      </c>
      <c r="I37" s="50">
        <v>2.2616422283234381</v>
      </c>
    </row>
    <row r="38" spans="1:9" x14ac:dyDescent="0.45">
      <c r="A38" s="30" t="s">
        <v>88</v>
      </c>
      <c r="B38" s="30">
        <v>10855</v>
      </c>
      <c r="C38" s="10" t="s">
        <v>22</v>
      </c>
      <c r="D38" s="50">
        <f>VLOOKUP(B38,Sheet1!B:J,9,0)</f>
        <v>5963080</v>
      </c>
      <c r="E38" s="50">
        <v>97.839078320603932</v>
      </c>
      <c r="F38" s="50">
        <v>0</v>
      </c>
      <c r="G38" s="50">
        <v>0.18090532964038325</v>
      </c>
      <c r="H38" s="50">
        <v>1.3135584397129822E-3</v>
      </c>
      <c r="I38" s="50">
        <v>1.9787027913159745</v>
      </c>
    </row>
    <row r="39" spans="1:9" x14ac:dyDescent="0.45">
      <c r="A39" s="30" t="s">
        <v>90</v>
      </c>
      <c r="B39" s="30">
        <v>10864</v>
      </c>
      <c r="C39" s="10" t="s">
        <v>22</v>
      </c>
      <c r="D39" s="50">
        <f>VLOOKUP(B39,Sheet1!B:J,9,0)</f>
        <v>547988</v>
      </c>
      <c r="E39" s="50">
        <v>70.202410367714634</v>
      </c>
      <c r="F39" s="50">
        <v>24.306463412159463</v>
      </c>
      <c r="G39" s="50">
        <v>1.5626527325946764</v>
      </c>
      <c r="H39" s="50">
        <v>3.6016103344152554E-2</v>
      </c>
      <c r="I39" s="50">
        <v>3.8924573841870709</v>
      </c>
    </row>
    <row r="40" spans="1:9" x14ac:dyDescent="0.45">
      <c r="A40" s="30" t="s">
        <v>92</v>
      </c>
      <c r="B40" s="30">
        <v>10869</v>
      </c>
      <c r="C40" s="10" t="s">
        <v>22</v>
      </c>
      <c r="D40" s="50">
        <f>VLOOKUP(B40,Sheet1!B:J,9,0)</f>
        <v>622609</v>
      </c>
      <c r="E40" s="50">
        <v>98.798521908623783</v>
      </c>
      <c r="F40" s="50">
        <v>0</v>
      </c>
      <c r="G40" s="50">
        <v>0.35610959126719999</v>
      </c>
      <c r="H40" s="50">
        <v>6.3610798941969521E-3</v>
      </c>
      <c r="I40" s="50">
        <v>0.83900742021481367</v>
      </c>
    </row>
    <row r="41" spans="1:9" x14ac:dyDescent="0.45">
      <c r="A41" s="30" t="s">
        <v>94</v>
      </c>
      <c r="B41" s="30">
        <v>10872</v>
      </c>
      <c r="C41" s="10" t="s">
        <v>22</v>
      </c>
      <c r="D41" s="50">
        <f>VLOOKUP(B41,Sheet1!B:J,9,0)</f>
        <v>2082598</v>
      </c>
      <c r="E41" s="50">
        <v>95.421593555934152</v>
      </c>
      <c r="F41" s="50">
        <v>0</v>
      </c>
      <c r="G41" s="50">
        <v>1.952921741748497</v>
      </c>
      <c r="H41" s="50">
        <v>2.8682665238589472E-4</v>
      </c>
      <c r="I41" s="50">
        <v>2.6251978756649681</v>
      </c>
    </row>
    <row r="42" spans="1:9" x14ac:dyDescent="0.45">
      <c r="A42" s="30" t="s">
        <v>96</v>
      </c>
      <c r="B42" s="30">
        <v>10883</v>
      </c>
      <c r="C42" s="10" t="s">
        <v>19</v>
      </c>
      <c r="D42" s="50">
        <f>VLOOKUP(B42,Sheet1!B:J,9,0)</f>
        <v>134097018</v>
      </c>
      <c r="E42" s="50">
        <v>14.775897493669438</v>
      </c>
      <c r="F42" s="50">
        <v>32.134965445340889</v>
      </c>
      <c r="G42" s="50">
        <v>46.445694257696999</v>
      </c>
      <c r="H42" s="50">
        <v>1.8882777166991097E-5</v>
      </c>
      <c r="I42" s="50">
        <v>6.6434239205155103</v>
      </c>
    </row>
    <row r="43" spans="1:9" x14ac:dyDescent="0.45">
      <c r="A43" s="30" t="s">
        <v>98</v>
      </c>
      <c r="B43" s="30">
        <v>10885</v>
      </c>
      <c r="C43" s="10" t="s">
        <v>32</v>
      </c>
      <c r="D43" s="50">
        <f>VLOOKUP(B43,Sheet1!B:J,9,0)</f>
        <v>2626825</v>
      </c>
      <c r="E43" s="50">
        <v>64.490898522300625</v>
      </c>
      <c r="F43" s="50">
        <v>12.34951555783743</v>
      </c>
      <c r="G43" s="50">
        <v>22.733823660698576</v>
      </c>
      <c r="H43" s="50">
        <v>1.1000982365851608E-3</v>
      </c>
      <c r="I43" s="50">
        <v>0.42466216092678577</v>
      </c>
    </row>
    <row r="44" spans="1:9" x14ac:dyDescent="0.45">
      <c r="A44" s="30" t="s">
        <v>100</v>
      </c>
      <c r="B44" s="30">
        <v>10897</v>
      </c>
      <c r="C44" s="10" t="s">
        <v>32</v>
      </c>
      <c r="D44" s="50">
        <f>VLOOKUP(B44,Sheet1!B:J,9,0)</f>
        <v>710448</v>
      </c>
      <c r="E44" s="50">
        <v>57.520388532407175</v>
      </c>
      <c r="F44" s="50">
        <v>19.25901471435817</v>
      </c>
      <c r="G44" s="50">
        <v>21.706294634917747</v>
      </c>
      <c r="H44" s="50">
        <v>1.0989947744335718E-2</v>
      </c>
      <c r="I44" s="50">
        <v>1.5033121705725707</v>
      </c>
    </row>
    <row r="45" spans="1:9" x14ac:dyDescent="0.45">
      <c r="A45" s="30" t="s">
        <v>102</v>
      </c>
      <c r="B45" s="30">
        <v>10895</v>
      </c>
      <c r="C45" s="10" t="s">
        <v>19</v>
      </c>
      <c r="D45" s="50">
        <f>VLOOKUP(B45,Sheet1!B:J,9,0)</f>
        <v>1284034</v>
      </c>
      <c r="E45" s="50">
        <v>12.601027801089808</v>
      </c>
      <c r="F45" s="50">
        <v>53.966343789487318</v>
      </c>
      <c r="G45" s="50">
        <v>29.623747505391055</v>
      </c>
      <c r="H45" s="50">
        <v>3.9319605241566524E-4</v>
      </c>
      <c r="I45" s="50">
        <v>3.8084877079794026</v>
      </c>
    </row>
    <row r="46" spans="1:9" x14ac:dyDescent="0.45">
      <c r="A46" s="30" t="s">
        <v>104</v>
      </c>
      <c r="B46" s="30">
        <v>10896</v>
      </c>
      <c r="C46" s="10" t="s">
        <v>22</v>
      </c>
      <c r="D46" s="50">
        <f>VLOOKUP(B46,Sheet1!B:J,9,0)</f>
        <v>3383101</v>
      </c>
      <c r="E46" s="50">
        <v>98.59443901239851</v>
      </c>
      <c r="F46" s="50">
        <v>0</v>
      </c>
      <c r="G46" s="50">
        <v>0.15690096820316712</v>
      </c>
      <c r="H46" s="50">
        <v>3.6339869532178129E-3</v>
      </c>
      <c r="I46" s="50">
        <v>1.2450260324451112</v>
      </c>
    </row>
    <row r="47" spans="1:9" x14ac:dyDescent="0.45">
      <c r="A47" s="30" t="s">
        <v>106</v>
      </c>
      <c r="B47" s="30">
        <v>10911</v>
      </c>
      <c r="C47" s="10" t="s">
        <v>19</v>
      </c>
      <c r="D47" s="50">
        <f>VLOOKUP(B47,Sheet1!B:J,9,0)</f>
        <v>62498850</v>
      </c>
      <c r="E47" s="50">
        <v>6.3214744385126052</v>
      </c>
      <c r="F47" s="50">
        <v>9.8767752619109963</v>
      </c>
      <c r="G47" s="50">
        <v>82.527648645357445</v>
      </c>
      <c r="H47" s="50">
        <v>9.7864066552965379E-7</v>
      </c>
      <c r="I47" s="50">
        <v>1.2741006755782887</v>
      </c>
    </row>
    <row r="48" spans="1:9" x14ac:dyDescent="0.45">
      <c r="A48" s="30" t="s">
        <v>108</v>
      </c>
      <c r="B48" s="30">
        <v>10919</v>
      </c>
      <c r="C48" s="10" t="s">
        <v>19</v>
      </c>
      <c r="D48" s="50">
        <f>VLOOKUP(B48,Sheet1!B:J,9,0)</f>
        <v>477027088</v>
      </c>
      <c r="E48" s="50">
        <v>14.212031851708039</v>
      </c>
      <c r="F48" s="50">
        <v>48.441638163681695</v>
      </c>
      <c r="G48" s="50">
        <v>34.938135397376634</v>
      </c>
      <c r="H48" s="50">
        <v>5.2791246105370448E-5</v>
      </c>
      <c r="I48" s="50">
        <v>2.4081417959875311</v>
      </c>
    </row>
    <row r="49" spans="1:9" x14ac:dyDescent="0.45">
      <c r="A49" s="30" t="s">
        <v>110</v>
      </c>
      <c r="B49" s="30">
        <v>10923</v>
      </c>
      <c r="C49" s="10" t="s">
        <v>19</v>
      </c>
      <c r="D49" s="50">
        <f>VLOOKUP(B49,Sheet1!B:J,9,0)</f>
        <v>2156439</v>
      </c>
      <c r="E49" s="50">
        <v>19.898745446870429</v>
      </c>
      <c r="F49" s="50">
        <v>46.520965820829687</v>
      </c>
      <c r="G49" s="50">
        <v>30.740915168988348</v>
      </c>
      <c r="H49" s="50">
        <v>3.0927592514108141E-3</v>
      </c>
      <c r="I49" s="50">
        <v>2.8362808040601215</v>
      </c>
    </row>
    <row r="50" spans="1:9" x14ac:dyDescent="0.45">
      <c r="A50" s="30" t="s">
        <v>114</v>
      </c>
      <c r="B50" s="30">
        <v>10915</v>
      </c>
      <c r="C50" s="10" t="s">
        <v>19</v>
      </c>
      <c r="D50" s="50">
        <f>VLOOKUP(B50,Sheet1!B:J,9,0)</f>
        <v>39400055</v>
      </c>
      <c r="E50" s="50">
        <v>24.806589234043631</v>
      </c>
      <c r="F50" s="50">
        <v>18.546288995780476</v>
      </c>
      <c r="G50" s="50">
        <v>54.912269063257568</v>
      </c>
      <c r="H50" s="50">
        <v>7.5670440054736098E-5</v>
      </c>
      <c r="I50" s="50">
        <v>1.7347770364782678</v>
      </c>
    </row>
    <row r="51" spans="1:9" x14ac:dyDescent="0.45">
      <c r="A51" s="30" t="s">
        <v>116</v>
      </c>
      <c r="B51" s="30">
        <v>10929</v>
      </c>
      <c r="C51" s="10" t="s">
        <v>19</v>
      </c>
      <c r="D51" s="50">
        <f>VLOOKUP(B51,Sheet1!B:J,9,0)</f>
        <v>3717624</v>
      </c>
      <c r="E51" s="50">
        <v>15.02937652226543</v>
      </c>
      <c r="F51" s="50">
        <v>65.588382080495549</v>
      </c>
      <c r="G51" s="50">
        <v>16.177361449312617</v>
      </c>
      <c r="H51" s="50">
        <v>0</v>
      </c>
      <c r="I51" s="50">
        <v>3.2048799479263996</v>
      </c>
    </row>
    <row r="52" spans="1:9" x14ac:dyDescent="0.45">
      <c r="A52" s="30" t="s">
        <v>118</v>
      </c>
      <c r="B52" s="30">
        <v>10934</v>
      </c>
      <c r="C52" s="10" t="s">
        <v>32</v>
      </c>
      <c r="D52" s="50">
        <f>VLOOKUP(B52,Sheet1!B:J,9,0)</f>
        <v>216677</v>
      </c>
      <c r="E52" s="50">
        <v>67.208398136797712</v>
      </c>
      <c r="F52" s="50">
        <v>9.0999764989209666</v>
      </c>
      <c r="G52" s="50">
        <v>21.863450831999998</v>
      </c>
      <c r="H52" s="50">
        <v>2.152804215104262E-3</v>
      </c>
      <c r="I52" s="50">
        <v>1.8260217280662259</v>
      </c>
    </row>
    <row r="53" spans="1:9" x14ac:dyDescent="0.45">
      <c r="A53" s="30" t="s">
        <v>120</v>
      </c>
      <c r="B53" s="30">
        <v>11008</v>
      </c>
      <c r="C53" s="10" t="s">
        <v>19</v>
      </c>
      <c r="D53" s="50">
        <f>VLOOKUP(B53,Sheet1!B:J,9,0)</f>
        <v>80224481</v>
      </c>
      <c r="E53" s="50">
        <v>15.614781335131621</v>
      </c>
      <c r="F53" s="50">
        <v>37.481697685087475</v>
      </c>
      <c r="G53" s="50">
        <v>44.75675346570538</v>
      </c>
      <c r="H53" s="50">
        <v>5.4704723182811517E-5</v>
      </c>
      <c r="I53" s="50">
        <v>2.1467128093523464</v>
      </c>
    </row>
    <row r="54" spans="1:9" x14ac:dyDescent="0.45">
      <c r="A54" s="30" t="s">
        <v>122</v>
      </c>
      <c r="B54" s="30">
        <v>11014</v>
      </c>
      <c r="C54" s="10" t="s">
        <v>19</v>
      </c>
      <c r="D54" s="50">
        <f>VLOOKUP(B54,Sheet1!B:J,9,0)</f>
        <v>2532433</v>
      </c>
      <c r="E54" s="50">
        <v>10.35828174298412</v>
      </c>
      <c r="F54" s="50">
        <v>47.01883542631996</v>
      </c>
      <c r="G54" s="50">
        <v>38.891745151092685</v>
      </c>
      <c r="H54" s="50">
        <v>0</v>
      </c>
      <c r="I54" s="50">
        <v>3.7311376796032358</v>
      </c>
    </row>
    <row r="55" spans="1:9" x14ac:dyDescent="0.45">
      <c r="A55" s="30" t="s">
        <v>124</v>
      </c>
      <c r="B55" s="30">
        <v>11049</v>
      </c>
      <c r="C55" s="10" t="s">
        <v>19</v>
      </c>
      <c r="D55" s="50">
        <f>VLOOKUP(B55,Sheet1!B:J,9,0)</f>
        <v>49295582</v>
      </c>
      <c r="E55" s="50">
        <v>17.395222868951439</v>
      </c>
      <c r="F55" s="50">
        <v>63.547233639300387</v>
      </c>
      <c r="G55" s="50">
        <v>17.241170399015775</v>
      </c>
      <c r="H55" s="50">
        <v>1.0659994172250288E-2</v>
      </c>
      <c r="I55" s="50">
        <v>1.8057130985601482</v>
      </c>
    </row>
    <row r="56" spans="1:9" x14ac:dyDescent="0.45">
      <c r="A56" s="30" t="s">
        <v>126</v>
      </c>
      <c r="B56" s="30">
        <v>11055</v>
      </c>
      <c r="C56" s="10" t="s">
        <v>22</v>
      </c>
      <c r="D56" s="50">
        <f>VLOOKUP(B56,Sheet1!B:J,9,0)</f>
        <v>2283258</v>
      </c>
      <c r="E56" s="50">
        <v>96.410945118024429</v>
      </c>
      <c r="F56" s="50">
        <v>0</v>
      </c>
      <c r="G56" s="50">
        <v>1.2084175567169086</v>
      </c>
      <c r="H56" s="50">
        <v>5.2628317742816908E-3</v>
      </c>
      <c r="I56" s="50">
        <v>2.3753744934843857</v>
      </c>
    </row>
    <row r="57" spans="1:9" x14ac:dyDescent="0.45">
      <c r="A57" s="30" t="s">
        <v>128</v>
      </c>
      <c r="B57" s="30">
        <v>11075</v>
      </c>
      <c r="C57" s="10" t="s">
        <v>19</v>
      </c>
      <c r="D57" s="50">
        <f>VLOOKUP(B57,Sheet1!B:J,9,0)</f>
        <v>113229152</v>
      </c>
      <c r="E57" s="50">
        <v>9.3617927201409401</v>
      </c>
      <c r="F57" s="50">
        <v>56.881947578314872</v>
      </c>
      <c r="G57" s="50">
        <v>31.628144287732532</v>
      </c>
      <c r="H57" s="50">
        <v>0</v>
      </c>
      <c r="I57" s="50">
        <v>2.1281154138116536</v>
      </c>
    </row>
    <row r="58" spans="1:9" x14ac:dyDescent="0.45">
      <c r="A58" s="30" t="s">
        <v>130</v>
      </c>
      <c r="B58" s="30">
        <v>11087</v>
      </c>
      <c r="C58" s="10" t="s">
        <v>22</v>
      </c>
      <c r="D58" s="50">
        <f>VLOOKUP(B58,Sheet1!B:J,9,0)</f>
        <v>1471228</v>
      </c>
      <c r="E58" s="50">
        <v>94.702796604296239</v>
      </c>
      <c r="F58" s="50">
        <v>0</v>
      </c>
      <c r="G58" s="50">
        <v>2.0996464784597229</v>
      </c>
      <c r="H58" s="50">
        <v>0.34384784650294281</v>
      </c>
      <c r="I58" s="50">
        <v>2.8537090707410937</v>
      </c>
    </row>
    <row r="59" spans="1:9" x14ac:dyDescent="0.45">
      <c r="A59" s="30" t="s">
        <v>135</v>
      </c>
      <c r="B59" s="30">
        <v>11090</v>
      </c>
      <c r="C59" s="10" t="s">
        <v>19</v>
      </c>
      <c r="D59" s="50">
        <f>VLOOKUP(B59,Sheet1!B:J,9,0)</f>
        <v>41562710</v>
      </c>
      <c r="E59" s="50">
        <v>16.555478633345288</v>
      </c>
      <c r="F59" s="50">
        <v>30.693189007708749</v>
      </c>
      <c r="G59" s="50">
        <v>50.580589431461256</v>
      </c>
      <c r="H59" s="50">
        <v>1.4901087472672558E-2</v>
      </c>
      <c r="I59" s="50">
        <v>2.1558418400120276</v>
      </c>
    </row>
    <row r="60" spans="1:9" x14ac:dyDescent="0.45">
      <c r="A60" s="30" t="s">
        <v>137</v>
      </c>
      <c r="B60" s="30">
        <v>11095</v>
      </c>
      <c r="C60" s="10" t="s">
        <v>22</v>
      </c>
      <c r="D60" s="50">
        <f>VLOOKUP(B60,Sheet1!B:J,9,0)</f>
        <v>2407199</v>
      </c>
      <c r="E60" s="50">
        <v>97.586842867005103</v>
      </c>
      <c r="F60" s="50">
        <v>2.062204946691714E-2</v>
      </c>
      <c r="G60" s="50">
        <v>1.4444323851766803</v>
      </c>
      <c r="H60" s="50">
        <v>4.0573078938830002E-3</v>
      </c>
      <c r="I60" s="50">
        <v>0.94404539045740954</v>
      </c>
    </row>
    <row r="61" spans="1:9" x14ac:dyDescent="0.45">
      <c r="A61" s="30" t="s">
        <v>139</v>
      </c>
      <c r="B61" s="30">
        <v>11098</v>
      </c>
      <c r="C61" s="10" t="s">
        <v>19</v>
      </c>
      <c r="D61" s="50">
        <f>VLOOKUP(B61,Sheet1!B:J,9,0)</f>
        <v>482787648</v>
      </c>
      <c r="E61" s="50">
        <v>18.502804444678425</v>
      </c>
      <c r="F61" s="50">
        <v>45.225614047765077</v>
      </c>
      <c r="G61" s="50">
        <v>33.771351989043488</v>
      </c>
      <c r="H61" s="50">
        <v>4.2192276908513347E-6</v>
      </c>
      <c r="I61" s="50">
        <v>2.5002252992853209</v>
      </c>
    </row>
    <row r="62" spans="1:9" x14ac:dyDescent="0.45">
      <c r="A62" s="30" t="s">
        <v>141</v>
      </c>
      <c r="B62" s="30">
        <v>11099</v>
      </c>
      <c r="C62" s="10" t="s">
        <v>22</v>
      </c>
      <c r="D62" s="50">
        <f>VLOOKUP(B62,Sheet1!B:J,9,0)</f>
        <v>7409023</v>
      </c>
      <c r="E62" s="50">
        <v>91.288024393168911</v>
      </c>
      <c r="F62" s="50">
        <v>0.1002540005308902</v>
      </c>
      <c r="G62" s="50">
        <v>1.9578200621556836</v>
      </c>
      <c r="H62" s="50">
        <v>7.7072431286999313E-4</v>
      </c>
      <c r="I62" s="50">
        <v>6.6531308198316408</v>
      </c>
    </row>
    <row r="63" spans="1:9" x14ac:dyDescent="0.45">
      <c r="A63" s="30" t="s">
        <v>143</v>
      </c>
      <c r="B63" s="30">
        <v>11131</v>
      </c>
      <c r="C63" s="10" t="s">
        <v>32</v>
      </c>
      <c r="D63" s="50">
        <f>VLOOKUP(B63,Sheet1!B:J,9,0)</f>
        <v>1904689</v>
      </c>
      <c r="E63" s="50">
        <v>48.156177522288836</v>
      </c>
      <c r="F63" s="50">
        <v>45.827744894608898</v>
      </c>
      <c r="G63" s="50">
        <v>2.8622078835949831</v>
      </c>
      <c r="H63" s="50">
        <v>5.3518778379847518E-2</v>
      </c>
      <c r="I63" s="50">
        <v>3.1003509211274314</v>
      </c>
    </row>
    <row r="64" spans="1:9" x14ac:dyDescent="0.45">
      <c r="A64" s="30" t="s">
        <v>145</v>
      </c>
      <c r="B64" s="30">
        <v>11132</v>
      </c>
      <c r="C64" s="10" t="s">
        <v>22</v>
      </c>
      <c r="D64" s="50">
        <f>VLOOKUP(B64,Sheet1!B:J,9,0)</f>
        <v>20202236</v>
      </c>
      <c r="E64" s="50">
        <v>84.979622528877414</v>
      </c>
      <c r="F64" s="50">
        <v>11.603973273498577</v>
      </c>
      <c r="G64" s="50">
        <v>1.5352407458817374</v>
      </c>
      <c r="H64" s="50">
        <v>0</v>
      </c>
      <c r="I64" s="50">
        <v>1.8811634517422673</v>
      </c>
    </row>
    <row r="65" spans="1:9" x14ac:dyDescent="0.45">
      <c r="A65" s="30" t="s">
        <v>147</v>
      </c>
      <c r="B65" s="30">
        <v>11141</v>
      </c>
      <c r="C65" s="10" t="s">
        <v>22</v>
      </c>
      <c r="D65" s="50">
        <f>VLOOKUP(B65,Sheet1!B:J,9,0)</f>
        <v>610143</v>
      </c>
      <c r="E65" s="50">
        <v>95.064888208509132</v>
      </c>
      <c r="F65" s="50">
        <v>0</v>
      </c>
      <c r="G65" s="50">
        <v>0.60459846450243271</v>
      </c>
      <c r="H65" s="50">
        <v>9.6058100808927411E-4</v>
      </c>
      <c r="I65" s="50">
        <v>4.3295527459803536</v>
      </c>
    </row>
    <row r="66" spans="1:9" x14ac:dyDescent="0.45">
      <c r="A66" s="30" t="s">
        <v>149</v>
      </c>
      <c r="B66" s="30">
        <v>11142</v>
      </c>
      <c r="C66" s="10" t="s">
        <v>19</v>
      </c>
      <c r="D66" s="50">
        <f>VLOOKUP(B66,Sheet1!B:J,9,0)</f>
        <v>130739614</v>
      </c>
      <c r="E66" s="50">
        <v>17.750982555650005</v>
      </c>
      <c r="F66" s="50">
        <v>46.738288313834971</v>
      </c>
      <c r="G66" s="50">
        <v>33.598856688430224</v>
      </c>
      <c r="H66" s="50">
        <v>6.8602160243807109E-4</v>
      </c>
      <c r="I66" s="50">
        <v>1.9111864204823674</v>
      </c>
    </row>
    <row r="67" spans="1:9" x14ac:dyDescent="0.45">
      <c r="A67" s="30" t="s">
        <v>151</v>
      </c>
      <c r="B67" s="30">
        <v>11145</v>
      </c>
      <c r="C67" s="10" t="s">
        <v>19</v>
      </c>
      <c r="D67" s="50">
        <f>VLOOKUP(B67,Sheet1!B:J,9,0)</f>
        <v>212754554</v>
      </c>
      <c r="E67" s="50">
        <v>15.63594381841936</v>
      </c>
      <c r="F67" s="50">
        <v>47.474557939463402</v>
      </c>
      <c r="G67" s="50">
        <v>35.037345957698356</v>
      </c>
      <c r="H67" s="50">
        <v>2.8603239656019473E-6</v>
      </c>
      <c r="I67" s="50">
        <v>1.8521494240949146</v>
      </c>
    </row>
    <row r="68" spans="1:9" x14ac:dyDescent="0.45">
      <c r="A68" s="30" t="s">
        <v>153</v>
      </c>
      <c r="B68" s="30">
        <v>11148</v>
      </c>
      <c r="C68" s="10" t="s">
        <v>19</v>
      </c>
      <c r="D68" s="50">
        <f>VLOOKUP(B68,Sheet1!B:J,9,0)</f>
        <v>879774</v>
      </c>
      <c r="E68" s="50">
        <v>17.705105700357368</v>
      </c>
      <c r="F68" s="50">
        <v>49.627224108635225</v>
      </c>
      <c r="G68" s="50">
        <v>27.277521302158043</v>
      </c>
      <c r="H68" s="50">
        <v>0.36037118512140609</v>
      </c>
      <c r="I68" s="50">
        <v>5.0297777037279596</v>
      </c>
    </row>
    <row r="69" spans="1:9" x14ac:dyDescent="0.45">
      <c r="A69" s="30" t="s">
        <v>155</v>
      </c>
      <c r="B69" s="30">
        <v>11149</v>
      </c>
      <c r="C69" s="10" t="s">
        <v>22</v>
      </c>
      <c r="D69" s="50">
        <f>VLOOKUP(B69,Sheet1!B:J,9,0)</f>
        <v>1432237</v>
      </c>
      <c r="E69" s="50">
        <v>91.708586272931129</v>
      </c>
      <c r="F69" s="50">
        <v>0</v>
      </c>
      <c r="G69" s="50">
        <v>4.9658960251893118</v>
      </c>
      <c r="H69" s="50">
        <v>0.43982068453671802</v>
      </c>
      <c r="I69" s="50">
        <v>2.885697017342844</v>
      </c>
    </row>
    <row r="70" spans="1:9" x14ac:dyDescent="0.45">
      <c r="A70" s="30" t="s">
        <v>157</v>
      </c>
      <c r="B70" s="30">
        <v>11157</v>
      </c>
      <c r="C70" s="10" t="s">
        <v>32</v>
      </c>
      <c r="D70" s="50">
        <f>VLOOKUP(B70,Sheet1!B:J,9,0)</f>
        <v>733843</v>
      </c>
      <c r="E70" s="50">
        <v>56.960574485010781</v>
      </c>
      <c r="F70" s="50">
        <v>23.663277788573929</v>
      </c>
      <c r="G70" s="50">
        <v>18.53012745905631</v>
      </c>
      <c r="H70" s="50">
        <v>4.8525181797174168E-2</v>
      </c>
      <c r="I70" s="50">
        <v>0.79749508556180682</v>
      </c>
    </row>
    <row r="71" spans="1:9" x14ac:dyDescent="0.45">
      <c r="A71" s="30" t="s">
        <v>159</v>
      </c>
      <c r="B71" s="30">
        <v>11158</v>
      </c>
      <c r="C71" s="10" t="s">
        <v>19</v>
      </c>
      <c r="D71" s="50">
        <f>VLOOKUP(B71,Sheet1!B:J,9,0)</f>
        <v>16229559</v>
      </c>
      <c r="E71" s="50">
        <v>18.995000607749102</v>
      </c>
      <c r="F71" s="50">
        <v>60.129229484436813</v>
      </c>
      <c r="G71" s="50">
        <v>19.115736119711119</v>
      </c>
      <c r="H71" s="50">
        <v>6.8776644437762685E-4</v>
      </c>
      <c r="I71" s="50">
        <v>1.7593460216585874</v>
      </c>
    </row>
    <row r="72" spans="1:9" x14ac:dyDescent="0.45">
      <c r="A72" s="30" t="s">
        <v>161</v>
      </c>
      <c r="B72" s="30">
        <v>11173</v>
      </c>
      <c r="C72" s="10" t="s">
        <v>22</v>
      </c>
      <c r="D72" s="50">
        <f>VLOOKUP(B72,Sheet1!B:J,9,0)</f>
        <v>1202286</v>
      </c>
      <c r="E72" s="50">
        <v>92.676917959238551</v>
      </c>
      <c r="F72" s="50">
        <v>0</v>
      </c>
      <c r="G72" s="50">
        <v>4.137560354122245</v>
      </c>
      <c r="H72" s="50">
        <v>1.6290463907029805E-3</v>
      </c>
      <c r="I72" s="50">
        <v>3.1838926402484993</v>
      </c>
    </row>
    <row r="73" spans="1:9" x14ac:dyDescent="0.45">
      <c r="A73" s="30" t="s">
        <v>163</v>
      </c>
      <c r="B73" s="30">
        <v>11161</v>
      </c>
      <c r="C73" s="10" t="s">
        <v>19</v>
      </c>
      <c r="D73" s="50">
        <f>VLOOKUP(B73,Sheet1!B:J,9,0)</f>
        <v>18585637</v>
      </c>
      <c r="E73" s="50">
        <v>23.016285317267748</v>
      </c>
      <c r="F73" s="50">
        <v>52.192534694018896</v>
      </c>
      <c r="G73" s="50">
        <v>23.171644832105205</v>
      </c>
      <c r="H73" s="50">
        <v>0</v>
      </c>
      <c r="I73" s="50">
        <v>1.6195351566081495</v>
      </c>
    </row>
    <row r="74" spans="1:9" x14ac:dyDescent="0.45">
      <c r="A74" s="30" t="s">
        <v>165</v>
      </c>
      <c r="B74" s="30">
        <v>11168</v>
      </c>
      <c r="C74" s="10" t="s">
        <v>19</v>
      </c>
      <c r="D74" s="50">
        <f>VLOOKUP(B74,Sheet1!B:J,9,0)</f>
        <v>35258846</v>
      </c>
      <c r="E74" s="50">
        <v>17.077810882462128</v>
      </c>
      <c r="F74" s="50">
        <v>38.334716861756796</v>
      </c>
      <c r="G74" s="50">
        <v>42.946844181420559</v>
      </c>
      <c r="H74" s="50">
        <v>2.7355373893590894E-3</v>
      </c>
      <c r="I74" s="50">
        <v>1.6378925369711574</v>
      </c>
    </row>
    <row r="75" spans="1:9" x14ac:dyDescent="0.45">
      <c r="A75" s="30" t="s">
        <v>169</v>
      </c>
      <c r="B75" s="30">
        <v>11182</v>
      </c>
      <c r="C75" s="10" t="s">
        <v>22</v>
      </c>
      <c r="D75" s="50">
        <f>VLOOKUP(B75,Sheet1!B:J,9,0)</f>
        <v>5036130</v>
      </c>
      <c r="E75" s="50">
        <v>96.036607984223778</v>
      </c>
      <c r="F75" s="50">
        <v>0</v>
      </c>
      <c r="G75" s="50">
        <v>0.35942584630710189</v>
      </c>
      <c r="H75" s="50">
        <v>0.33520578850396343</v>
      </c>
      <c r="I75" s="50">
        <v>3.2687603809651549</v>
      </c>
    </row>
    <row r="76" spans="1:9" x14ac:dyDescent="0.45">
      <c r="A76" s="30" t="s">
        <v>174</v>
      </c>
      <c r="B76" s="30">
        <v>11188</v>
      </c>
      <c r="C76" s="10" t="s">
        <v>32</v>
      </c>
      <c r="D76" s="50">
        <f>VLOOKUP(B76,Sheet1!B:J,9,0)</f>
        <v>2017573</v>
      </c>
      <c r="E76" s="50">
        <v>61.897766267771772</v>
      </c>
      <c r="F76" s="50">
        <v>8.4820502256986927</v>
      </c>
      <c r="G76" s="50">
        <v>26.620843585521282</v>
      </c>
      <c r="H76" s="50">
        <v>1.4860883312522047E-3</v>
      </c>
      <c r="I76" s="50">
        <v>2.9978538326770048</v>
      </c>
    </row>
    <row r="77" spans="1:9" x14ac:dyDescent="0.45">
      <c r="A77" s="30" t="s">
        <v>182</v>
      </c>
      <c r="B77" s="30">
        <v>11198</v>
      </c>
      <c r="C77" s="10" t="s">
        <v>19</v>
      </c>
      <c r="D77" s="50">
        <f>VLOOKUP(B77,Sheet1!B:J,9,0)</f>
        <v>61148</v>
      </c>
      <c r="E77" s="50">
        <v>11.081540857143491</v>
      </c>
      <c r="F77" s="50">
        <v>56.889431439912556</v>
      </c>
      <c r="G77" s="50">
        <v>29.882802666205599</v>
      </c>
      <c r="H77" s="50">
        <v>0</v>
      </c>
      <c r="I77" s="50">
        <v>2.1462250367383504</v>
      </c>
    </row>
    <row r="78" spans="1:9" x14ac:dyDescent="0.45">
      <c r="A78" s="30" t="s">
        <v>185</v>
      </c>
      <c r="B78" s="30">
        <v>11220</v>
      </c>
      <c r="C78" s="10" t="s">
        <v>22</v>
      </c>
      <c r="D78" s="50">
        <f>VLOOKUP(B78,Sheet1!B:J,9,0)</f>
        <v>660225</v>
      </c>
      <c r="E78" s="50">
        <v>96.483619644899974</v>
      </c>
      <c r="F78" s="50">
        <v>0</v>
      </c>
      <c r="G78" s="50">
        <v>1.4813305597147396E-2</v>
      </c>
      <c r="H78" s="50">
        <v>9.3143450372145525E-2</v>
      </c>
      <c r="I78" s="50">
        <v>3.4084235991307321</v>
      </c>
    </row>
    <row r="79" spans="1:9" x14ac:dyDescent="0.45">
      <c r="A79" s="30" t="s">
        <v>187</v>
      </c>
      <c r="B79" s="30">
        <v>11222</v>
      </c>
      <c r="C79" s="10" t="s">
        <v>32</v>
      </c>
      <c r="D79" s="50">
        <f>VLOOKUP(B79,Sheet1!B:J,9,0)</f>
        <v>470990</v>
      </c>
      <c r="E79" s="50">
        <v>54.44195561924959</v>
      </c>
      <c r="F79" s="50">
        <v>41.750703176227312</v>
      </c>
      <c r="G79" s="50">
        <v>1.7635934717650887</v>
      </c>
      <c r="H79" s="50">
        <v>0</v>
      </c>
      <c r="I79" s="50">
        <v>2.0437477327580047</v>
      </c>
    </row>
    <row r="80" spans="1:9" x14ac:dyDescent="0.45">
      <c r="A80" s="30" t="s">
        <v>188</v>
      </c>
      <c r="B80" s="30">
        <v>11217</v>
      </c>
      <c r="C80" s="10" t="s">
        <v>19</v>
      </c>
      <c r="D80" s="50">
        <f>VLOOKUP(B80,Sheet1!B:J,9,0)</f>
        <v>16978739</v>
      </c>
      <c r="E80" s="50">
        <v>19.591948090708119</v>
      </c>
      <c r="F80" s="50">
        <v>40.064396798453579</v>
      </c>
      <c r="G80" s="50">
        <v>36.91521333358326</v>
      </c>
      <c r="H80" s="50">
        <v>1.2185368081409385</v>
      </c>
      <c r="I80" s="50">
        <v>2.2099049691141057</v>
      </c>
    </row>
    <row r="81" spans="1:9" x14ac:dyDescent="0.45">
      <c r="A81" s="30" t="s">
        <v>190</v>
      </c>
      <c r="B81" s="30">
        <v>11235</v>
      </c>
      <c r="C81" s="10" t="s">
        <v>22</v>
      </c>
      <c r="D81" s="50">
        <f>VLOOKUP(B81,Sheet1!B:J,9,0)</f>
        <v>3340477</v>
      </c>
      <c r="E81" s="50">
        <v>92.756250432427777</v>
      </c>
      <c r="F81" s="50">
        <v>0</v>
      </c>
      <c r="G81" s="50">
        <v>4.7185479395132983</v>
      </c>
      <c r="H81" s="50">
        <v>3.0869652259956599E-2</v>
      </c>
      <c r="I81" s="50">
        <v>2.4943319757989748</v>
      </c>
    </row>
    <row r="82" spans="1:9" x14ac:dyDescent="0.45">
      <c r="A82" s="30" t="s">
        <v>192</v>
      </c>
      <c r="B82" s="30">
        <v>11234</v>
      </c>
      <c r="C82" s="10" t="s">
        <v>22</v>
      </c>
      <c r="D82" s="50">
        <f>VLOOKUP(B82,Sheet1!B:J,9,0)</f>
        <v>16502034</v>
      </c>
      <c r="E82" s="50">
        <v>99.959371430248922</v>
      </c>
      <c r="F82" s="50">
        <v>0</v>
      </c>
      <c r="G82" s="50">
        <v>0</v>
      </c>
      <c r="H82" s="50">
        <v>5.1448004268279243E-3</v>
      </c>
      <c r="I82" s="50">
        <v>3.5483769324253775E-2</v>
      </c>
    </row>
    <row r="83" spans="1:9" x14ac:dyDescent="0.45">
      <c r="A83" s="30" t="s">
        <v>194</v>
      </c>
      <c r="B83" s="30">
        <v>11223</v>
      </c>
      <c r="C83" s="10" t="s">
        <v>22</v>
      </c>
      <c r="D83" s="50">
        <f>VLOOKUP(B83,Sheet1!B:J,9,0)</f>
        <v>3172914</v>
      </c>
      <c r="E83" s="50">
        <v>95.407425789096806</v>
      </c>
      <c r="F83" s="50">
        <v>0</v>
      </c>
      <c r="G83" s="50">
        <v>0.49661228305191113</v>
      </c>
      <c r="H83" s="50">
        <v>3.5303672697074524E-6</v>
      </c>
      <c r="I83" s="50">
        <v>4.0959583974840088</v>
      </c>
    </row>
    <row r="84" spans="1:9" x14ac:dyDescent="0.45">
      <c r="A84" s="30" t="s">
        <v>196</v>
      </c>
      <c r="B84" s="30">
        <v>11239</v>
      </c>
      <c r="C84" s="10" t="s">
        <v>32</v>
      </c>
      <c r="D84" s="50">
        <f>VLOOKUP(B84,Sheet1!B:J,9,0)</f>
        <v>501810</v>
      </c>
      <c r="E84" s="50">
        <v>59.017986684003588</v>
      </c>
      <c r="F84" s="50">
        <v>22.090075411917365</v>
      </c>
      <c r="G84" s="50">
        <v>17.630271911996097</v>
      </c>
      <c r="H84" s="50">
        <v>0</v>
      </c>
      <c r="I84" s="50">
        <v>1.2616659920829529</v>
      </c>
    </row>
    <row r="85" spans="1:9" x14ac:dyDescent="0.45">
      <c r="A85" s="30" t="s">
        <v>198</v>
      </c>
      <c r="B85" s="30">
        <v>11256</v>
      </c>
      <c r="C85" s="10" t="s">
        <v>19</v>
      </c>
      <c r="D85" s="50">
        <f>VLOOKUP(B85,Sheet1!B:J,9,0)</f>
        <v>93971</v>
      </c>
      <c r="E85" s="50">
        <v>17.074416315530872</v>
      </c>
      <c r="F85" s="50">
        <v>77.478269310802972</v>
      </c>
      <c r="G85" s="50">
        <v>1.2316062588840304</v>
      </c>
      <c r="H85" s="50">
        <v>6.335896247814303E-2</v>
      </c>
      <c r="I85" s="50">
        <v>4.1523491523039837</v>
      </c>
    </row>
    <row r="86" spans="1:9" x14ac:dyDescent="0.45">
      <c r="A86" s="30" t="s">
        <v>199</v>
      </c>
      <c r="B86" s="30">
        <v>11258</v>
      </c>
      <c r="C86" s="10" t="s">
        <v>32</v>
      </c>
      <c r="D86" s="50">
        <f>VLOOKUP(B86,Sheet1!B:J,9,0)</f>
        <v>264637</v>
      </c>
      <c r="E86" s="50">
        <v>56.755227091019137</v>
      </c>
      <c r="F86" s="50">
        <v>41.011294422900718</v>
      </c>
      <c r="G86" s="50">
        <v>0.37177505112397269</v>
      </c>
      <c r="H86" s="50">
        <v>2.2428728302573163E-2</v>
      </c>
      <c r="I86" s="50">
        <v>1.8392747066535979</v>
      </c>
    </row>
    <row r="87" spans="1:9" x14ac:dyDescent="0.45">
      <c r="A87" s="30" t="s">
        <v>201</v>
      </c>
      <c r="B87" s="30">
        <v>11268</v>
      </c>
      <c r="C87" s="10" t="s">
        <v>22</v>
      </c>
      <c r="D87" s="50">
        <f>VLOOKUP(B87,Sheet1!B:J,9,0)</f>
        <v>1762002</v>
      </c>
      <c r="E87" s="50">
        <v>90.67231002583982</v>
      </c>
      <c r="F87" s="50">
        <v>5.9608017887695581</v>
      </c>
      <c r="G87" s="50">
        <v>1.1756165497022186</v>
      </c>
      <c r="H87" s="50">
        <v>1.4052028320862716E-2</v>
      </c>
      <c r="I87" s="50">
        <v>2.1772196073675398</v>
      </c>
    </row>
    <row r="88" spans="1:9" x14ac:dyDescent="0.45">
      <c r="A88" s="30" t="s">
        <v>203</v>
      </c>
      <c r="B88" s="30">
        <v>11273</v>
      </c>
      <c r="C88" s="10" t="s">
        <v>22</v>
      </c>
      <c r="D88" s="50">
        <f>VLOOKUP(B88,Sheet1!B:J,9,0)</f>
        <v>6403853</v>
      </c>
      <c r="E88" s="50">
        <v>92.142769743803328</v>
      </c>
      <c r="F88" s="50">
        <v>3.4484426674642981</v>
      </c>
      <c r="G88" s="50">
        <v>3.4851841617407255</v>
      </c>
      <c r="H88" s="50">
        <v>0</v>
      </c>
      <c r="I88" s="50">
        <v>0.92360342699164377</v>
      </c>
    </row>
    <row r="89" spans="1:9" x14ac:dyDescent="0.45">
      <c r="A89" s="30" t="s">
        <v>207</v>
      </c>
      <c r="B89" s="30">
        <v>11277</v>
      </c>
      <c r="C89" s="10" t="s">
        <v>19</v>
      </c>
      <c r="D89" s="50">
        <f>VLOOKUP(B89,Sheet1!B:J,9,0)</f>
        <v>166247354</v>
      </c>
      <c r="E89" s="50">
        <v>13.868593541753681</v>
      </c>
      <c r="F89" s="50">
        <v>80.563018296231377</v>
      </c>
      <c r="G89" s="50">
        <v>3.530661659556996</v>
      </c>
      <c r="H89" s="50">
        <v>1.6666169889390571E-12</v>
      </c>
      <c r="I89" s="50">
        <v>2.0377265024562785</v>
      </c>
    </row>
    <row r="90" spans="1:9" x14ac:dyDescent="0.45">
      <c r="A90" s="30" t="s">
        <v>209</v>
      </c>
      <c r="B90" s="30">
        <v>11280</v>
      </c>
      <c r="C90" s="10" t="s">
        <v>22</v>
      </c>
      <c r="D90" s="50">
        <f>VLOOKUP(B90,Sheet1!B:J,9,0)</f>
        <v>1765184</v>
      </c>
      <c r="E90" s="50">
        <v>86.196317978672496</v>
      </c>
      <c r="F90" s="50">
        <v>0</v>
      </c>
      <c r="G90" s="50">
        <v>12.264486039956552</v>
      </c>
      <c r="H90" s="50">
        <v>5.8650709602080658E-3</v>
      </c>
      <c r="I90" s="50">
        <v>1.5333309104107382</v>
      </c>
    </row>
    <row r="91" spans="1:9" x14ac:dyDescent="0.45">
      <c r="A91" s="30" t="s">
        <v>217</v>
      </c>
      <c r="B91" s="30">
        <v>11290</v>
      </c>
      <c r="C91" s="10" t="s">
        <v>19</v>
      </c>
      <c r="D91" s="50">
        <f>VLOOKUP(B91,Sheet1!B:J,9,0)</f>
        <v>52494</v>
      </c>
      <c r="E91" s="50">
        <v>17.120364677037436</v>
      </c>
      <c r="F91" s="50">
        <v>75.552298738411423</v>
      </c>
      <c r="G91" s="50">
        <v>4.7824455395578598</v>
      </c>
      <c r="H91" s="50">
        <v>8.7481785907472919E-3</v>
      </c>
      <c r="I91" s="50">
        <v>2.536142866402527</v>
      </c>
    </row>
    <row r="92" spans="1:9" x14ac:dyDescent="0.45">
      <c r="A92" s="30" t="s">
        <v>219</v>
      </c>
      <c r="B92" s="30">
        <v>11285</v>
      </c>
      <c r="C92" s="10" t="s">
        <v>22</v>
      </c>
      <c r="D92" s="50">
        <f>VLOOKUP(B92,Sheet1!B:J,9,0)</f>
        <v>15016352</v>
      </c>
      <c r="E92" s="50">
        <v>97.080924533257701</v>
      </c>
      <c r="F92" s="50">
        <v>0.45834214552095531</v>
      </c>
      <c r="G92" s="50">
        <v>0.81737459020558678</v>
      </c>
      <c r="H92" s="50">
        <v>1.3097863859851892E-4</v>
      </c>
      <c r="I92" s="50">
        <v>1.6432277523771521</v>
      </c>
    </row>
    <row r="93" spans="1:9" x14ac:dyDescent="0.45">
      <c r="A93" s="30" t="s">
        <v>223</v>
      </c>
      <c r="B93" s="30">
        <v>11297</v>
      </c>
      <c r="C93" s="10" t="s">
        <v>22</v>
      </c>
      <c r="D93" s="50">
        <f>VLOOKUP(B93,Sheet1!B:J,9,0)</f>
        <v>4285039</v>
      </c>
      <c r="E93" s="50">
        <v>99.608227225227182</v>
      </c>
      <c r="F93" s="50">
        <v>0</v>
      </c>
      <c r="G93" s="50">
        <v>4.2267810069822949E-2</v>
      </c>
      <c r="H93" s="50">
        <v>3.7935214128500011E-2</v>
      </c>
      <c r="I93" s="50">
        <v>0.31156975057449754</v>
      </c>
    </row>
    <row r="94" spans="1:9" x14ac:dyDescent="0.45">
      <c r="A94" s="30" t="s">
        <v>225</v>
      </c>
      <c r="B94" s="30">
        <v>11302</v>
      </c>
      <c r="C94" s="10" t="s">
        <v>19</v>
      </c>
      <c r="D94" s="50">
        <f>VLOOKUP(B94,Sheet1!B:J,9,0)</f>
        <v>29049090</v>
      </c>
      <c r="E94" s="50">
        <v>12.626994949135486</v>
      </c>
      <c r="F94" s="50">
        <v>47.650284599377862</v>
      </c>
      <c r="G94" s="50">
        <v>37.610232681886465</v>
      </c>
      <c r="H94" s="50">
        <v>0.24742844775378031</v>
      </c>
      <c r="I94" s="50">
        <v>1.8650593218464051</v>
      </c>
    </row>
    <row r="95" spans="1:9" x14ac:dyDescent="0.45">
      <c r="A95" s="30" t="s">
        <v>227</v>
      </c>
      <c r="B95" s="30">
        <v>11304</v>
      </c>
      <c r="C95" s="10" t="s">
        <v>32</v>
      </c>
      <c r="D95" s="50">
        <f>VLOOKUP(B95,Sheet1!B:J,9,0)</f>
        <v>1108912</v>
      </c>
      <c r="E95" s="50">
        <v>57.952450096419874</v>
      </c>
      <c r="F95" s="50">
        <v>31.649821674686201</v>
      </c>
      <c r="G95" s="50">
        <v>8.4005053599752486</v>
      </c>
      <c r="H95" s="50">
        <v>4.0678385857443322E-3</v>
      </c>
      <c r="I95" s="50">
        <v>1.9931550303329317</v>
      </c>
    </row>
    <row r="96" spans="1:9" x14ac:dyDescent="0.45">
      <c r="A96" s="30" t="s">
        <v>231</v>
      </c>
      <c r="B96" s="30">
        <v>11305</v>
      </c>
      <c r="C96" s="10" t="s">
        <v>32</v>
      </c>
      <c r="D96" s="50">
        <f>VLOOKUP(B96,Sheet1!B:J,9,0)</f>
        <v>281242</v>
      </c>
      <c r="E96" s="50">
        <v>51.521378881714504</v>
      </c>
      <c r="F96" s="50">
        <v>47.037188512265523</v>
      </c>
      <c r="G96" s="50">
        <v>4.252906334024141E-2</v>
      </c>
      <c r="H96" s="50">
        <v>3.1630915915773876E-3</v>
      </c>
      <c r="I96" s="50">
        <v>1.3957404510881535</v>
      </c>
    </row>
    <row r="97" spans="1:9" x14ac:dyDescent="0.45">
      <c r="A97" s="30" t="s">
        <v>237</v>
      </c>
      <c r="B97" s="30">
        <v>11314</v>
      </c>
      <c r="C97" s="10" t="s">
        <v>22</v>
      </c>
      <c r="D97" s="50">
        <f>VLOOKUP(B97,Sheet1!B:J,9,0)</f>
        <v>135068</v>
      </c>
      <c r="E97" s="50">
        <v>99.548290429160431</v>
      </c>
      <c r="F97" s="50">
        <v>0</v>
      </c>
      <c r="G97" s="50">
        <v>0.12012624555847475</v>
      </c>
      <c r="H97" s="50">
        <v>0.174024213665953</v>
      </c>
      <c r="I97" s="50">
        <v>0.15755911161513841</v>
      </c>
    </row>
    <row r="98" spans="1:9" x14ac:dyDescent="0.45">
      <c r="A98" s="30" t="s">
        <v>243</v>
      </c>
      <c r="B98" s="30">
        <v>11310</v>
      </c>
      <c r="C98" s="10" t="s">
        <v>19</v>
      </c>
      <c r="D98" s="50">
        <f>VLOOKUP(B98,Sheet1!B:J,9,0)</f>
        <v>399431336</v>
      </c>
      <c r="E98" s="50">
        <v>11.927372361799369</v>
      </c>
      <c r="F98" s="50">
        <v>62.79600171412752</v>
      </c>
      <c r="G98" s="50">
        <v>23.760767033547431</v>
      </c>
      <c r="H98" s="50">
        <v>1.2023164343041121E-3</v>
      </c>
      <c r="I98" s="50">
        <v>1.5146565740913787</v>
      </c>
    </row>
    <row r="99" spans="1:9" x14ac:dyDescent="0.45">
      <c r="A99" s="30" t="s">
        <v>241</v>
      </c>
      <c r="B99" s="30">
        <v>11309</v>
      </c>
      <c r="C99" s="10" t="s">
        <v>22</v>
      </c>
      <c r="D99" s="50">
        <f>VLOOKUP(B99,Sheet1!B:J,9,0)</f>
        <v>2059199</v>
      </c>
      <c r="E99" s="50">
        <v>94.713114903995901</v>
      </c>
      <c r="F99" s="50">
        <v>0</v>
      </c>
      <c r="G99" s="50">
        <v>2.4050011534307001</v>
      </c>
      <c r="H99" s="50">
        <v>3.3394845061443317E-4</v>
      </c>
      <c r="I99" s="50">
        <v>2.8815499941227896</v>
      </c>
    </row>
    <row r="100" spans="1:9" x14ac:dyDescent="0.45">
      <c r="A100" s="30" t="s">
        <v>251</v>
      </c>
      <c r="B100" s="30">
        <v>11334</v>
      </c>
      <c r="C100" s="10" t="s">
        <v>22</v>
      </c>
      <c r="D100" s="50">
        <f>VLOOKUP(B100,Sheet1!B:J,9,0)</f>
        <v>1607204</v>
      </c>
      <c r="E100" s="50">
        <v>90.737158182160044</v>
      </c>
      <c r="F100" s="50">
        <v>0</v>
      </c>
      <c r="G100" s="50">
        <v>6.5355903701604108</v>
      </c>
      <c r="H100" s="50">
        <v>7.8004068683248245E-2</v>
      </c>
      <c r="I100" s="50">
        <v>2.6492473789962898</v>
      </c>
    </row>
    <row r="101" spans="1:9" x14ac:dyDescent="0.45">
      <c r="A101" s="30" t="s">
        <v>253</v>
      </c>
      <c r="B101" s="30">
        <v>11338</v>
      </c>
      <c r="C101" s="10" t="s">
        <v>19</v>
      </c>
      <c r="D101" s="50">
        <f>VLOOKUP(B101,Sheet1!B:J,9,0)</f>
        <v>47466160</v>
      </c>
      <c r="E101" s="50">
        <v>15.138653129258731</v>
      </c>
      <c r="F101" s="50">
        <v>46.47146103403476</v>
      </c>
      <c r="G101" s="50">
        <v>34.817573573259068</v>
      </c>
      <c r="H101" s="50">
        <v>3.3166387630040456E-2</v>
      </c>
      <c r="I101" s="50">
        <v>3.539145875817407</v>
      </c>
    </row>
    <row r="102" spans="1:9" x14ac:dyDescent="0.45">
      <c r="A102" s="30" t="s">
        <v>255</v>
      </c>
      <c r="B102" s="30">
        <v>11343</v>
      </c>
      <c r="C102" s="10" t="s">
        <v>19</v>
      </c>
      <c r="D102" s="50">
        <f>VLOOKUP(B102,Sheet1!B:J,9,0)</f>
        <v>93975952</v>
      </c>
      <c r="E102" s="50">
        <v>18.016972605732093</v>
      </c>
      <c r="F102" s="50">
        <v>50.352859691260619</v>
      </c>
      <c r="G102" s="50">
        <v>29.566272196848274</v>
      </c>
      <c r="H102" s="50">
        <v>4.9561558393962281E-6</v>
      </c>
      <c r="I102" s="50">
        <v>2.0638905500031757</v>
      </c>
    </row>
    <row r="103" spans="1:9" x14ac:dyDescent="0.45">
      <c r="A103" s="30" t="s">
        <v>273</v>
      </c>
      <c r="B103" s="30">
        <v>11379</v>
      </c>
      <c r="C103" s="10" t="s">
        <v>19</v>
      </c>
      <c r="D103" s="50">
        <f>VLOOKUP(B103,Sheet1!B:J,9,0)</f>
        <v>19457336</v>
      </c>
      <c r="E103" s="50">
        <v>18.985295334792397</v>
      </c>
      <c r="F103" s="50">
        <v>60.459750861143725</v>
      </c>
      <c r="G103" s="50">
        <v>17.870052331569561</v>
      </c>
      <c r="H103" s="50">
        <v>7.3263065246372905E-3</v>
      </c>
      <c r="I103" s="50">
        <v>2.677575165969678</v>
      </c>
    </row>
    <row r="104" spans="1:9" x14ac:dyDescent="0.45">
      <c r="A104" s="30" t="s">
        <v>275</v>
      </c>
      <c r="B104" s="30">
        <v>11385</v>
      </c>
      <c r="C104" s="10" t="s">
        <v>19</v>
      </c>
      <c r="D104" s="50">
        <f>VLOOKUP(B104,Sheet1!B:J,9,0)</f>
        <v>78739817</v>
      </c>
      <c r="E104" s="50">
        <v>22.164456151634781</v>
      </c>
      <c r="F104" s="50">
        <v>46.548631523364513</v>
      </c>
      <c r="G104" s="50">
        <v>25.945628392218325</v>
      </c>
      <c r="H104" s="50">
        <v>2.3502324346973085</v>
      </c>
      <c r="I104" s="50">
        <v>2.991051498085076</v>
      </c>
    </row>
    <row r="105" spans="1:9" x14ac:dyDescent="0.45">
      <c r="A105" s="30" t="s">
        <v>277</v>
      </c>
      <c r="B105" s="30">
        <v>11384</v>
      </c>
      <c r="C105" s="10" t="s">
        <v>22</v>
      </c>
      <c r="D105" s="50">
        <f>VLOOKUP(B105,Sheet1!B:J,9,0)</f>
        <v>785301</v>
      </c>
      <c r="E105" s="50">
        <v>95.716382351268919</v>
      </c>
      <c r="F105" s="50">
        <v>0</v>
      </c>
      <c r="G105" s="50">
        <v>0.8310351588118674</v>
      </c>
      <c r="H105" s="50">
        <v>0.32602290701636721</v>
      </c>
      <c r="I105" s="50">
        <v>3.1265595829028516</v>
      </c>
    </row>
    <row r="106" spans="1:9" x14ac:dyDescent="0.45">
      <c r="A106" s="30" t="s">
        <v>283</v>
      </c>
      <c r="B106" s="30">
        <v>11383</v>
      </c>
      <c r="C106" s="10" t="s">
        <v>19</v>
      </c>
      <c r="D106" s="50">
        <f>VLOOKUP(B106,Sheet1!B:J,9,0)</f>
        <v>25112539</v>
      </c>
      <c r="E106" s="50">
        <v>20.891762002344258</v>
      </c>
      <c r="F106" s="50">
        <v>35.883100551824803</v>
      </c>
      <c r="G106" s="50">
        <v>40.707057558374693</v>
      </c>
      <c r="H106" s="50">
        <v>8.2125418899925951E-7</v>
      </c>
      <c r="I106" s="50">
        <v>2.5180790662020542</v>
      </c>
    </row>
    <row r="107" spans="1:9" x14ac:dyDescent="0.45">
      <c r="A107" s="30" t="s">
        <v>285</v>
      </c>
      <c r="B107" s="30">
        <v>11380</v>
      </c>
      <c r="C107" s="10" t="s">
        <v>19</v>
      </c>
      <c r="D107" s="50">
        <f>VLOOKUP(B107,Sheet1!B:J,9,0)</f>
        <v>277928</v>
      </c>
      <c r="E107" s="50">
        <v>17.574120090105502</v>
      </c>
      <c r="F107" s="50">
        <v>70.172120984465735</v>
      </c>
      <c r="G107" s="50">
        <v>10.23981775345764</v>
      </c>
      <c r="H107" s="50">
        <v>0</v>
      </c>
      <c r="I107" s="50">
        <v>2.0139411719711173</v>
      </c>
    </row>
    <row r="108" spans="1:9" x14ac:dyDescent="0.45">
      <c r="A108" s="30" t="s">
        <v>287</v>
      </c>
      <c r="B108" s="30">
        <v>11391</v>
      </c>
      <c r="C108" s="10" t="s">
        <v>19</v>
      </c>
      <c r="D108" s="50">
        <f>VLOOKUP(B108,Sheet1!B:J,9,0)</f>
        <v>288432</v>
      </c>
      <c r="E108" s="50">
        <v>7.8341804091557501</v>
      </c>
      <c r="F108" s="50">
        <v>77.300705084760367</v>
      </c>
      <c r="G108" s="50">
        <v>12.187193802995774</v>
      </c>
      <c r="H108" s="50">
        <v>0</v>
      </c>
      <c r="I108" s="50">
        <v>2.6779207030881089</v>
      </c>
    </row>
    <row r="109" spans="1:9" x14ac:dyDescent="0.45">
      <c r="A109" s="30" t="s">
        <v>289</v>
      </c>
      <c r="B109" s="30">
        <v>11381</v>
      </c>
      <c r="C109" s="10" t="s">
        <v>32</v>
      </c>
      <c r="D109" s="50">
        <f>VLOOKUP(B109,Sheet1!B:J,9,0)</f>
        <v>1336214</v>
      </c>
      <c r="E109" s="50">
        <v>58.219214348689285</v>
      </c>
      <c r="F109" s="50">
        <v>30.749844254478372</v>
      </c>
      <c r="G109" s="50">
        <v>7.6172055116187884</v>
      </c>
      <c r="H109" s="50">
        <v>3.7019483948398912E-4</v>
      </c>
      <c r="I109" s="50">
        <v>3.413365690374071</v>
      </c>
    </row>
    <row r="110" spans="1:9" x14ac:dyDescent="0.45">
      <c r="A110" s="30" t="s">
        <v>291</v>
      </c>
      <c r="B110" s="30">
        <v>11394</v>
      </c>
      <c r="C110" s="10" t="s">
        <v>19</v>
      </c>
      <c r="D110" s="50">
        <f>VLOOKUP(B110,Sheet1!B:J,9,0)</f>
        <v>20569283</v>
      </c>
      <c r="E110" s="50">
        <v>9.5513281240785073</v>
      </c>
      <c r="F110" s="50">
        <v>31.852165911737519</v>
      </c>
      <c r="G110" s="50">
        <v>57.089543217717853</v>
      </c>
      <c r="H110" s="50">
        <v>3.3066960926808782E-3</v>
      </c>
      <c r="I110" s="50">
        <v>1.5036560503734373</v>
      </c>
    </row>
    <row r="111" spans="1:9" x14ac:dyDescent="0.45">
      <c r="A111" s="30" t="s">
        <v>293</v>
      </c>
      <c r="B111" s="30">
        <v>11405</v>
      </c>
      <c r="C111" s="10" t="s">
        <v>19</v>
      </c>
      <c r="D111" s="50">
        <f>VLOOKUP(B111,Sheet1!B:J,9,0)</f>
        <v>179014085</v>
      </c>
      <c r="E111" s="50">
        <v>6.916529622214747</v>
      </c>
      <c r="F111" s="50">
        <v>26.335182645060211</v>
      </c>
      <c r="G111" s="50">
        <v>65.487974280023764</v>
      </c>
      <c r="H111" s="50">
        <v>1.6747322641038606E-4</v>
      </c>
      <c r="I111" s="50">
        <v>1.2601459794748662</v>
      </c>
    </row>
    <row r="112" spans="1:9" x14ac:dyDescent="0.45">
      <c r="A112" s="30" t="s">
        <v>298</v>
      </c>
      <c r="B112" s="30">
        <v>11411</v>
      </c>
      <c r="C112" s="10" t="s">
        <v>19</v>
      </c>
      <c r="D112" s="50">
        <f>VLOOKUP(B112,Sheet1!B:J,9,0)</f>
        <v>607172</v>
      </c>
      <c r="E112" s="50">
        <v>13.906730455337785</v>
      </c>
      <c r="F112" s="50">
        <v>42.733078072230789</v>
      </c>
      <c r="G112" s="50">
        <v>41.757248885959669</v>
      </c>
      <c r="H112" s="50">
        <v>7.8101340052370528E-3</v>
      </c>
      <c r="I112" s="50">
        <v>1.5951324524665185</v>
      </c>
    </row>
    <row r="113" spans="1:9" x14ac:dyDescent="0.45">
      <c r="A113" s="30" t="s">
        <v>301</v>
      </c>
      <c r="B113" s="30">
        <v>11420</v>
      </c>
      <c r="C113" s="10" t="s">
        <v>19</v>
      </c>
      <c r="D113" s="50">
        <f>VLOOKUP(B113,Sheet1!B:J,9,0)</f>
        <v>173240</v>
      </c>
      <c r="E113" s="50">
        <v>21.640389925464589</v>
      </c>
      <c r="F113" s="50">
        <v>75.849177358114716</v>
      </c>
      <c r="G113" s="50">
        <v>0.14091716440545318</v>
      </c>
      <c r="H113" s="50">
        <v>0.10121146146345575</v>
      </c>
      <c r="I113" s="50">
        <v>2.26830409055178</v>
      </c>
    </row>
    <row r="114" spans="1:9" x14ac:dyDescent="0.45">
      <c r="A114" s="30" t="s">
        <v>305</v>
      </c>
      <c r="B114" s="30">
        <v>11421</v>
      </c>
      <c r="C114" s="10" t="s">
        <v>19</v>
      </c>
      <c r="D114" s="50">
        <f>VLOOKUP(B114,Sheet1!B:J,9,0)</f>
        <v>2828674</v>
      </c>
      <c r="E114" s="50">
        <v>16.318313420867824</v>
      </c>
      <c r="F114" s="50">
        <v>49.19665369013169</v>
      </c>
      <c r="G114" s="50">
        <v>33.525043571575182</v>
      </c>
      <c r="H114" s="50">
        <v>1.7126353521646945E-2</v>
      </c>
      <c r="I114" s="50">
        <v>0.94286296390365698</v>
      </c>
    </row>
    <row r="115" spans="1:9" x14ac:dyDescent="0.45">
      <c r="A115" s="30" t="s">
        <v>309</v>
      </c>
      <c r="B115" s="30">
        <v>11427</v>
      </c>
      <c r="C115" s="10" t="s">
        <v>19</v>
      </c>
      <c r="D115" s="50">
        <f>VLOOKUP(B115,Sheet1!B:J,9,0)</f>
        <v>54327</v>
      </c>
      <c r="E115" s="50">
        <v>9.2816374599601641</v>
      </c>
      <c r="F115" s="50">
        <v>87.774495418049014</v>
      </c>
      <c r="G115" s="50">
        <v>0.6432791781973326</v>
      </c>
      <c r="H115" s="50">
        <v>8.5274546556186326E-2</v>
      </c>
      <c r="I115" s="50">
        <v>2.2153133972372987</v>
      </c>
    </row>
    <row r="116" spans="1:9" x14ac:dyDescent="0.45">
      <c r="A116" s="30" t="s">
        <v>313</v>
      </c>
      <c r="B116" s="30">
        <v>11442</v>
      </c>
      <c r="C116" s="10" t="s">
        <v>19</v>
      </c>
      <c r="D116" s="50">
        <f>VLOOKUP(B116,Sheet1!B:J,9,0)</f>
        <v>285738</v>
      </c>
      <c r="E116" s="50">
        <v>18.653772921581993</v>
      </c>
      <c r="F116" s="50">
        <v>46.786769430091738</v>
      </c>
      <c r="G116" s="50">
        <v>3.119864929225566</v>
      </c>
      <c r="H116" s="50">
        <v>9.5434869707408335E-3</v>
      </c>
      <c r="I116" s="50">
        <v>31.430049232129964</v>
      </c>
    </row>
    <row r="117" spans="1:9" x14ac:dyDescent="0.45">
      <c r="A117" s="30" t="s">
        <v>322</v>
      </c>
      <c r="B117" s="30">
        <v>11449</v>
      </c>
      <c r="C117" s="10" t="s">
        <v>19</v>
      </c>
      <c r="D117" s="50">
        <f>VLOOKUP(B117,Sheet1!B:J,9,0)</f>
        <v>5182374</v>
      </c>
      <c r="E117" s="50">
        <v>14.753257079286051</v>
      </c>
      <c r="F117" s="50">
        <v>46.431868440873949</v>
      </c>
      <c r="G117" s="50">
        <v>37.751159864355948</v>
      </c>
      <c r="H117" s="50">
        <v>1.8728280862947606E-4</v>
      </c>
      <c r="I117" s="50">
        <v>1.0635273326754209</v>
      </c>
    </row>
    <row r="118" spans="1:9" x14ac:dyDescent="0.45">
      <c r="A118" s="30" t="s">
        <v>326</v>
      </c>
      <c r="B118" s="30">
        <v>11463</v>
      </c>
      <c r="C118" s="10" t="s">
        <v>22</v>
      </c>
      <c r="D118" s="50">
        <f>VLOOKUP(B118,Sheet1!B:J,9,0)</f>
        <v>478223</v>
      </c>
      <c r="E118" s="50">
        <v>94.053543843493927</v>
      </c>
      <c r="F118" s="50">
        <v>1.1279048785131245</v>
      </c>
      <c r="G118" s="50">
        <v>1.6650712519230002</v>
      </c>
      <c r="H118" s="50">
        <v>4.4849852986472306E-3</v>
      </c>
      <c r="I118" s="50">
        <v>3.1489950407712994</v>
      </c>
    </row>
    <row r="119" spans="1:9" x14ac:dyDescent="0.45">
      <c r="A119" s="30" t="s">
        <v>328</v>
      </c>
      <c r="B119" s="30">
        <v>11461</v>
      </c>
      <c r="C119" s="10" t="s">
        <v>22</v>
      </c>
      <c r="D119" s="50">
        <f>VLOOKUP(B119,Sheet1!B:J,9,0)</f>
        <v>3006319</v>
      </c>
      <c r="E119" s="50">
        <v>97.982272647174142</v>
      </c>
      <c r="F119" s="50">
        <v>4.4100991183158259E-2</v>
      </c>
      <c r="G119" s="50">
        <v>0.15191278144347289</v>
      </c>
      <c r="H119" s="50">
        <v>1.6478744861285523E-3</v>
      </c>
      <c r="I119" s="50">
        <v>1.8200657057130958</v>
      </c>
    </row>
    <row r="120" spans="1:9" x14ac:dyDescent="0.45">
      <c r="A120" s="30" t="s">
        <v>336</v>
      </c>
      <c r="B120" s="30">
        <v>11454</v>
      </c>
      <c r="C120" s="10" t="s">
        <v>22</v>
      </c>
      <c r="D120" s="50">
        <f>VLOOKUP(B120,Sheet1!B:J,9,0)</f>
        <v>2267875</v>
      </c>
      <c r="E120" s="50">
        <v>93.840419002130886</v>
      </c>
      <c r="F120" s="50">
        <v>0</v>
      </c>
      <c r="G120" s="50">
        <v>1.7743689081112581</v>
      </c>
      <c r="H120" s="50">
        <v>0</v>
      </c>
      <c r="I120" s="50">
        <v>4.3852120897578519</v>
      </c>
    </row>
    <row r="121" spans="1:9" x14ac:dyDescent="0.45">
      <c r="A121" s="30" t="s">
        <v>338</v>
      </c>
      <c r="B121" s="30">
        <v>11477</v>
      </c>
      <c r="C121" s="10" t="s">
        <v>22</v>
      </c>
      <c r="D121" s="50">
        <f>VLOOKUP(B121,Sheet1!B:J,9,0)</f>
        <v>4206811</v>
      </c>
      <c r="E121" s="50">
        <v>92.115225028127867</v>
      </c>
      <c r="F121" s="50">
        <v>0</v>
      </c>
      <c r="G121" s="50">
        <v>0.56202534118038017</v>
      </c>
      <c r="H121" s="50">
        <v>1.0804342179255415E-3</v>
      </c>
      <c r="I121" s="50">
        <v>7.3216691964738292</v>
      </c>
    </row>
    <row r="122" spans="1:9" x14ac:dyDescent="0.45">
      <c r="A122" s="30" t="s">
        <v>340</v>
      </c>
      <c r="B122" s="30">
        <v>11476</v>
      </c>
      <c r="C122" s="10" t="s">
        <v>19</v>
      </c>
      <c r="D122" s="50">
        <f>VLOOKUP(B122,Sheet1!B:J,9,0)</f>
        <v>291755</v>
      </c>
      <c r="E122" s="50">
        <v>23.788886872718678</v>
      </c>
      <c r="F122" s="50">
        <v>67.789671797864671</v>
      </c>
      <c r="G122" s="50">
        <v>5.0763497291385189</v>
      </c>
      <c r="H122" s="50">
        <v>6.0454408654227508E-3</v>
      </c>
      <c r="I122" s="50">
        <v>3.3390461594127072</v>
      </c>
    </row>
    <row r="123" spans="1:9" x14ac:dyDescent="0.45">
      <c r="A123" s="30" t="s">
        <v>346</v>
      </c>
      <c r="B123" s="30">
        <v>11495</v>
      </c>
      <c r="C123" s="10" t="s">
        <v>19</v>
      </c>
      <c r="D123" s="50">
        <f>VLOOKUP(B123,Sheet1!B:J,9,0)</f>
        <v>17359392</v>
      </c>
      <c r="E123" s="50">
        <v>14.875111896587303</v>
      </c>
      <c r="F123" s="50">
        <v>47.143526900785425</v>
      </c>
      <c r="G123" s="50">
        <v>34.286556564791567</v>
      </c>
      <c r="H123" s="50">
        <v>3.2221924940343042E-4</v>
      </c>
      <c r="I123" s="50">
        <v>3.6944824185863014</v>
      </c>
    </row>
    <row r="124" spans="1:9" x14ac:dyDescent="0.45">
      <c r="A124" s="30" t="s">
        <v>351</v>
      </c>
      <c r="B124" s="30">
        <v>11517</v>
      </c>
      <c r="C124" s="10" t="s">
        <v>19</v>
      </c>
      <c r="D124" s="50">
        <f>VLOOKUP(B124,Sheet1!B:J,9,0)</f>
        <v>154057814</v>
      </c>
      <c r="E124" s="50">
        <v>10.878180238819629</v>
      </c>
      <c r="F124" s="50">
        <v>47.138936588091795</v>
      </c>
      <c r="G124" s="50">
        <v>39.800135703338618</v>
      </c>
      <c r="H124" s="50">
        <v>7.9979283386879998E-2</v>
      </c>
      <c r="I124" s="50">
        <v>2.1027681863630807</v>
      </c>
    </row>
    <row r="125" spans="1:9" x14ac:dyDescent="0.45">
      <c r="A125" s="30" t="s">
        <v>357</v>
      </c>
      <c r="B125" s="30">
        <v>11521</v>
      </c>
      <c r="C125" s="10" t="s">
        <v>19</v>
      </c>
      <c r="D125" s="50">
        <f>VLOOKUP(B125,Sheet1!B:J,9,0)</f>
        <v>3646055</v>
      </c>
      <c r="E125" s="50">
        <v>8.7433249622940359</v>
      </c>
      <c r="F125" s="50">
        <v>82.469154727244785</v>
      </c>
      <c r="G125" s="50">
        <v>4.1189672264693131</v>
      </c>
      <c r="H125" s="50">
        <v>1.2410158351644587E-3</v>
      </c>
      <c r="I125" s="50">
        <v>4.6673120681566997</v>
      </c>
    </row>
    <row r="126" spans="1:9" x14ac:dyDescent="0.45">
      <c r="A126" s="30" t="s">
        <v>366</v>
      </c>
      <c r="B126" s="30">
        <v>11551</v>
      </c>
      <c r="C126" s="10" t="s">
        <v>19</v>
      </c>
      <c r="D126" s="50">
        <f>VLOOKUP(B126,Sheet1!B:J,9,0)</f>
        <v>5667928</v>
      </c>
      <c r="E126" s="50">
        <v>27.707863950804732</v>
      </c>
      <c r="F126" s="50">
        <v>33.11042655240751</v>
      </c>
      <c r="G126" s="50">
        <v>37.632117223713884</v>
      </c>
      <c r="H126" s="50">
        <v>3.7450457412198991E-3</v>
      </c>
      <c r="I126" s="50">
        <v>1.5458472273326569</v>
      </c>
    </row>
    <row r="127" spans="1:9" x14ac:dyDescent="0.45">
      <c r="A127" s="30" t="s">
        <v>368</v>
      </c>
      <c r="B127" s="30">
        <v>11562</v>
      </c>
      <c r="C127" s="10" t="s">
        <v>19</v>
      </c>
      <c r="D127" s="50">
        <f>VLOOKUP(B127,Sheet1!B:J,9,0)</f>
        <v>5992454</v>
      </c>
      <c r="E127" s="50">
        <v>11.562856022999931</v>
      </c>
      <c r="F127" s="50">
        <v>85.508512699098389</v>
      </c>
      <c r="G127" s="50">
        <v>0.34851170205765092</v>
      </c>
      <c r="H127" s="50">
        <v>5.13018856931498E-2</v>
      </c>
      <c r="I127" s="50">
        <v>2.5288176901508796</v>
      </c>
    </row>
    <row r="128" spans="1:9" x14ac:dyDescent="0.45">
      <c r="A128" s="30" t="s">
        <v>386</v>
      </c>
      <c r="B128" s="30">
        <v>11621</v>
      </c>
      <c r="C128" s="10" t="s">
        <v>19</v>
      </c>
      <c r="D128" s="50">
        <f>VLOOKUP(B128,Sheet1!B:J,9,0)</f>
        <v>211628</v>
      </c>
      <c r="E128" s="50">
        <v>19.135501776311493</v>
      </c>
      <c r="F128" s="50">
        <v>46.254393483167611</v>
      </c>
      <c r="G128" s="50">
        <v>32.285106818424055</v>
      </c>
      <c r="H128" s="50">
        <v>7.8553215324711826E-4</v>
      </c>
      <c r="I128" s="50">
        <v>2.3242123899435989</v>
      </c>
    </row>
    <row r="129" spans="1:9" x14ac:dyDescent="0.45">
      <c r="A129" s="30" t="s">
        <v>396</v>
      </c>
      <c r="B129" s="30">
        <v>11661</v>
      </c>
      <c r="C129" s="10" t="s">
        <v>19</v>
      </c>
      <c r="D129" s="50">
        <f>VLOOKUP(B129,Sheet1!B:J,9,0)</f>
        <v>131995</v>
      </c>
      <c r="E129" s="50">
        <v>8.0594142740889794</v>
      </c>
      <c r="F129" s="50">
        <v>62.178783502211004</v>
      </c>
      <c r="G129" s="50">
        <v>27.767339732753058</v>
      </c>
      <c r="H129" s="50">
        <v>0</v>
      </c>
      <c r="I129" s="50">
        <v>1.9944624909469579</v>
      </c>
    </row>
    <row r="130" spans="1:9" x14ac:dyDescent="0.45">
      <c r="A130" s="30" t="s">
        <v>404</v>
      </c>
      <c r="B130" s="30">
        <v>11665</v>
      </c>
      <c r="C130" s="10" t="s">
        <v>19</v>
      </c>
      <c r="D130" s="50">
        <f>VLOOKUP(B130,Sheet1!B:J,9,0)</f>
        <v>2136222</v>
      </c>
      <c r="E130" s="50">
        <v>18.302706228856223</v>
      </c>
      <c r="F130" s="50">
        <v>55.206985595245065</v>
      </c>
      <c r="G130" s="50">
        <v>19.921305373852938</v>
      </c>
      <c r="H130" s="50">
        <v>1.0045992438183102</v>
      </c>
      <c r="I130" s="50">
        <v>5.5644035582274647</v>
      </c>
    </row>
    <row r="131" spans="1:9" x14ac:dyDescent="0.45">
      <c r="A131" s="30" t="s">
        <v>422</v>
      </c>
      <c r="B131" s="30">
        <v>11706</v>
      </c>
      <c r="C131" s="10" t="s">
        <v>22</v>
      </c>
      <c r="D131" s="50">
        <f>VLOOKUP(B131,Sheet1!B:J,9,0)</f>
        <v>427737</v>
      </c>
      <c r="E131" s="50">
        <v>98.661525965010284</v>
      </c>
      <c r="F131" s="50">
        <v>0</v>
      </c>
      <c r="G131" s="50">
        <v>0.60684883320037308</v>
      </c>
      <c r="H131" s="50">
        <v>0</v>
      </c>
      <c r="I131" s="50">
        <v>0.73162520178934287</v>
      </c>
    </row>
    <row r="132" spans="1:9" x14ac:dyDescent="0.45">
      <c r="A132" s="30" t="s">
        <v>429</v>
      </c>
      <c r="B132" s="30">
        <v>11691</v>
      </c>
      <c r="C132" s="10" t="s">
        <v>32</v>
      </c>
      <c r="D132" s="50">
        <f>VLOOKUP(B132,Sheet1!B:J,9,0)</f>
        <v>41669</v>
      </c>
      <c r="E132" s="50">
        <v>62.885570700144228</v>
      </c>
      <c r="F132" s="50">
        <v>32.740085737423804</v>
      </c>
      <c r="G132" s="50">
        <v>2.2819126762472064</v>
      </c>
      <c r="H132" s="50">
        <v>0</v>
      </c>
      <c r="I132" s="50">
        <v>2.0924308861847578</v>
      </c>
    </row>
    <row r="133" spans="1:9" x14ac:dyDescent="0.45">
      <c r="A133" s="30" t="s">
        <v>437</v>
      </c>
      <c r="B133" s="30">
        <v>11701</v>
      </c>
      <c r="C133" s="10" t="s">
        <v>19</v>
      </c>
      <c r="D133" s="50">
        <f>VLOOKUP(B133,Sheet1!B:J,9,0)</f>
        <v>954774</v>
      </c>
      <c r="E133" s="50">
        <v>15.01581159992401</v>
      </c>
      <c r="F133" s="50">
        <v>43.415176284772571</v>
      </c>
      <c r="G133" s="50">
        <v>40.442150344120911</v>
      </c>
      <c r="H133" s="50">
        <v>4.704628037014016E-4</v>
      </c>
      <c r="I133" s="50">
        <v>1.1263913083788071</v>
      </c>
    </row>
    <row r="134" spans="1:9" x14ac:dyDescent="0.45">
      <c r="A134" s="30" t="s">
        <v>443</v>
      </c>
      <c r="B134" s="30">
        <v>11738</v>
      </c>
      <c r="C134" s="10" t="s">
        <v>19</v>
      </c>
      <c r="D134" s="50">
        <f>VLOOKUP(B134,Sheet1!B:J,9,0)</f>
        <v>3434054</v>
      </c>
      <c r="E134" s="50">
        <v>25.100425051468775</v>
      </c>
      <c r="F134" s="50">
        <v>28.849504802244706</v>
      </c>
      <c r="G134" s="50">
        <v>45.441888461301957</v>
      </c>
      <c r="H134" s="50">
        <v>5.5850747231095225E-4</v>
      </c>
      <c r="I134" s="50">
        <v>0.60762317751225259</v>
      </c>
    </row>
    <row r="135" spans="1:9" x14ac:dyDescent="0.45">
      <c r="A135" s="30" t="s">
        <v>446</v>
      </c>
      <c r="B135" s="30">
        <v>11741</v>
      </c>
      <c r="C135" s="10" t="s">
        <v>19</v>
      </c>
      <c r="D135" s="50">
        <f>VLOOKUP(B135,Sheet1!B:J,9,0)</f>
        <v>1837895</v>
      </c>
      <c r="E135" s="50">
        <v>16.773584464149668</v>
      </c>
      <c r="F135" s="50">
        <v>29.313310363379451</v>
      </c>
      <c r="G135" s="50">
        <v>51.73585419862949</v>
      </c>
      <c r="H135" s="50">
        <v>5.338425207566555E-3</v>
      </c>
      <c r="I135" s="50">
        <v>2.1719125486338298</v>
      </c>
    </row>
    <row r="136" spans="1:9" x14ac:dyDescent="0.45">
      <c r="A136" s="30" t="s">
        <v>495</v>
      </c>
      <c r="B136" s="30">
        <v>11842</v>
      </c>
      <c r="C136" s="10" t="s">
        <v>32</v>
      </c>
      <c r="D136" s="50">
        <f>VLOOKUP(B136,Sheet1!B:J,9,0)</f>
        <v>715597</v>
      </c>
      <c r="E136" s="50">
        <v>56.978633162289746</v>
      </c>
      <c r="F136" s="50">
        <v>39.849400238801827</v>
      </c>
      <c r="G136" s="50">
        <v>0.6681054815024059</v>
      </c>
      <c r="H136" s="50">
        <v>0</v>
      </c>
      <c r="I136" s="50">
        <v>2.5038611174060224</v>
      </c>
    </row>
    <row r="137" spans="1:9" x14ac:dyDescent="0.45">
      <c r="A137" s="30" t="s">
        <v>504</v>
      </c>
      <c r="B137" s="30">
        <v>11853</v>
      </c>
      <c r="C137" s="10" t="s">
        <v>22</v>
      </c>
      <c r="D137" s="50">
        <f>VLOOKUP(B137,Sheet1!B:J,9,0)</f>
        <v>1291225</v>
      </c>
      <c r="E137" s="50">
        <v>76.379227860888733</v>
      </c>
      <c r="F137" s="50">
        <v>7.2849586777249753</v>
      </c>
      <c r="G137" s="50">
        <v>14.544465096540794</v>
      </c>
      <c r="H137" s="50">
        <v>2.7630532797134816E-5</v>
      </c>
      <c r="I137" s="50">
        <v>1.7913207343126971</v>
      </c>
    </row>
    <row r="138" spans="1:9" x14ac:dyDescent="0.45">
      <c r="A138" s="30" t="s">
        <v>510</v>
      </c>
      <c r="B138" s="30">
        <v>11756</v>
      </c>
      <c r="C138" s="10" t="s">
        <v>19</v>
      </c>
      <c r="D138" s="50">
        <f>VLOOKUP(B138,Sheet1!B:J,9,0)</f>
        <v>718515</v>
      </c>
      <c r="E138" s="50">
        <v>16.35987046929225</v>
      </c>
      <c r="F138" s="50">
        <v>48.438744540065379</v>
      </c>
      <c r="G138" s="50">
        <v>34.236171940077213</v>
      </c>
      <c r="H138" s="50">
        <v>0</v>
      </c>
      <c r="I138" s="50">
        <v>0.96521305056515694</v>
      </c>
    </row>
    <row r="139" spans="1:9" x14ac:dyDescent="0.45">
      <c r="A139" s="30" t="s">
        <v>568</v>
      </c>
      <c r="B139" s="30">
        <v>11793</v>
      </c>
      <c r="C139" s="10" t="s">
        <v>19</v>
      </c>
      <c r="D139" s="50">
        <f>VLOOKUP(B139,Sheet1!B:J,9,0)</f>
        <v>3006948</v>
      </c>
      <c r="E139" s="50">
        <v>19.985790353934672</v>
      </c>
      <c r="F139" s="50">
        <v>48.971268723045391</v>
      </c>
      <c r="G139" s="50">
        <v>29.311975313899865</v>
      </c>
      <c r="H139" s="50">
        <v>0</v>
      </c>
      <c r="I139" s="50">
        <v>1.7309656091200747</v>
      </c>
    </row>
    <row r="140" spans="1:9" x14ac:dyDescent="0.45">
      <c r="A140" s="30" t="s">
        <v>584</v>
      </c>
      <c r="B140" s="30">
        <v>11917</v>
      </c>
      <c r="C140" s="10" t="s">
        <v>19</v>
      </c>
      <c r="D140" s="50">
        <f>VLOOKUP(B140,Sheet1!B:J,9,0)</f>
        <v>20330</v>
      </c>
      <c r="E140" s="50">
        <v>0</v>
      </c>
      <c r="F140" s="50">
        <v>0</v>
      </c>
      <c r="G140" s="50">
        <v>7.8938751897186457</v>
      </c>
      <c r="H140" s="50">
        <v>86.315421492049552</v>
      </c>
      <c r="I140" s="50">
        <v>5.7907033182318042</v>
      </c>
    </row>
    <row r="141" spans="1:9" x14ac:dyDescent="0.45">
      <c r="A141" s="30" t="s">
        <v>589</v>
      </c>
      <c r="B141" s="30">
        <v>11921</v>
      </c>
      <c r="C141" s="10" t="s">
        <v>32</v>
      </c>
      <c r="D141" s="50">
        <f>VLOOKUP(B141,Sheet1!B:J,9,0)</f>
        <v>41969</v>
      </c>
      <c r="E141" s="50">
        <v>58.796285114564554</v>
      </c>
      <c r="F141" s="50">
        <v>36.329551145079428</v>
      </c>
      <c r="G141" s="50">
        <v>3.1722826918466827</v>
      </c>
      <c r="H141" s="50">
        <v>0</v>
      </c>
      <c r="I141" s="50">
        <v>1.701881048509333</v>
      </c>
    </row>
    <row r="142" spans="1:9" x14ac:dyDescent="0.45">
      <c r="A142" s="30" t="s">
        <v>570</v>
      </c>
      <c r="B142" s="30">
        <v>11918</v>
      </c>
      <c r="C142" s="10" t="s">
        <v>19</v>
      </c>
      <c r="D142" s="50">
        <f>VLOOKUP(B142,Sheet1!B:J,9,0)</f>
        <v>799742.29869099997</v>
      </c>
      <c r="E142" s="50">
        <v>15</v>
      </c>
      <c r="F142" s="50">
        <v>44</v>
      </c>
      <c r="G142" s="50">
        <v>40</v>
      </c>
      <c r="H142" s="50">
        <v>0</v>
      </c>
      <c r="I142" s="50">
        <v>1</v>
      </c>
    </row>
    <row r="143" spans="1:9" x14ac:dyDescent="0.45">
      <c r="A143" s="30" t="s">
        <v>612</v>
      </c>
      <c r="B143" s="30">
        <v>11969</v>
      </c>
      <c r="C143" s="10" t="s">
        <v>614</v>
      </c>
      <c r="D143" s="50">
        <f>VLOOKUP(B143,Sheet1!B:J,9,0)</f>
        <v>698366.46094999998</v>
      </c>
      <c r="E143" s="50">
        <v>0</v>
      </c>
      <c r="F143" s="50">
        <v>0</v>
      </c>
      <c r="G143" s="50">
        <v>99</v>
      </c>
      <c r="H143" s="50">
        <v>1</v>
      </c>
      <c r="I143" s="50">
        <v>0</v>
      </c>
    </row>
    <row r="144" spans="1:9" x14ac:dyDescent="0.45">
      <c r="A144" s="30" t="s">
        <v>600</v>
      </c>
      <c r="B144" s="30">
        <v>11926</v>
      </c>
      <c r="C144" s="10" t="s">
        <v>19</v>
      </c>
      <c r="D144" s="50">
        <f>VLOOKUP(B144,Sheet1!B:J,9,0)</f>
        <v>135623</v>
      </c>
      <c r="E144" s="50">
        <v>16.664207968408995</v>
      </c>
      <c r="F144" s="50">
        <v>62.334787576041201</v>
      </c>
      <c r="G144" s="50">
        <v>18.721968994067964</v>
      </c>
      <c r="H144" s="50">
        <v>2.0653726651061297</v>
      </c>
      <c r="I144" s="50">
        <v>0.21366279637571411</v>
      </c>
    </row>
    <row r="145" spans="1:9" x14ac:dyDescent="0.45">
      <c r="A145" s="30" t="s">
        <v>615</v>
      </c>
      <c r="B145" s="30">
        <v>11959</v>
      </c>
      <c r="C145" s="30" t="s">
        <v>614</v>
      </c>
      <c r="D145" s="50">
        <f>VLOOKUP(B145,Sheet1!B:J,9,0)</f>
        <v>1022145.408713</v>
      </c>
      <c r="E145" s="50">
        <v>0</v>
      </c>
      <c r="F145" s="50">
        <v>0</v>
      </c>
      <c r="G145" s="50">
        <v>100</v>
      </c>
      <c r="H145" s="50">
        <v>0</v>
      </c>
      <c r="I145" s="50">
        <v>0</v>
      </c>
    </row>
    <row r="146" spans="1:9" x14ac:dyDescent="0.45">
      <c r="A146" s="30" t="s">
        <v>172</v>
      </c>
      <c r="B146" s="30">
        <v>11186</v>
      </c>
      <c r="C146" s="10" t="s">
        <v>22</v>
      </c>
      <c r="D146" s="50">
        <f>VLOOKUP(B146,Sheet1!B:J,9,0)</f>
        <v>1033672</v>
      </c>
      <c r="E146" s="50">
        <v>96.82731141861909</v>
      </c>
      <c r="F146" s="50">
        <v>0</v>
      </c>
      <c r="G146" s="50">
        <v>2.2531348690842492</v>
      </c>
      <c r="H146" s="50">
        <v>9.5503839400426366E-2</v>
      </c>
      <c r="I146" s="50">
        <v>0.82404987289623866</v>
      </c>
    </row>
    <row r="147" spans="1:9" x14ac:dyDescent="0.45">
      <c r="A147" s="30" t="s">
        <v>112</v>
      </c>
      <c r="B147" s="30">
        <v>10920</v>
      </c>
      <c r="C147" s="10" t="s">
        <v>19</v>
      </c>
      <c r="D147" s="50">
        <f>VLOOKUP(B147,Sheet1!B:J,9,0)</f>
        <v>10050656</v>
      </c>
      <c r="E147" s="50">
        <v>5.7464885004925064</v>
      </c>
      <c r="F147" s="50">
        <v>49.452971970219458</v>
      </c>
      <c r="G147" s="50">
        <v>42.444717420655572</v>
      </c>
      <c r="H147" s="50">
        <v>1.6612322170523382E-3</v>
      </c>
      <c r="I147" s="50">
        <v>2.3541608764154138</v>
      </c>
    </row>
    <row r="148" spans="1:9" x14ac:dyDescent="0.45">
      <c r="A148" s="30" t="s">
        <v>167</v>
      </c>
      <c r="B148" s="30">
        <v>11172</v>
      </c>
      <c r="C148" s="10" t="s">
        <v>32</v>
      </c>
      <c r="D148" s="50">
        <f>VLOOKUP(B148,Sheet1!B:J,9,0)</f>
        <v>1081579</v>
      </c>
      <c r="E148" s="50">
        <v>49.218797877200892</v>
      </c>
      <c r="F148" s="50">
        <v>37.910269853817994</v>
      </c>
      <c r="G148" s="50">
        <v>7.642128792470035</v>
      </c>
      <c r="H148" s="50">
        <v>9.4649386803336774E-3</v>
      </c>
      <c r="I148" s="50">
        <v>5.2193385378307431</v>
      </c>
    </row>
    <row r="149" spans="1:9" x14ac:dyDescent="0.45">
      <c r="A149" s="30" t="s">
        <v>171</v>
      </c>
      <c r="B149" s="30">
        <v>11183</v>
      </c>
      <c r="C149" s="10" t="s">
        <v>22</v>
      </c>
      <c r="D149" s="50">
        <f>VLOOKUP(B149,Sheet1!B:J,9,0)</f>
        <v>8858619</v>
      </c>
      <c r="E149" s="50">
        <v>98.774265861890768</v>
      </c>
      <c r="F149" s="50">
        <v>0</v>
      </c>
      <c r="G149" s="50">
        <v>2.710633129144778E-2</v>
      </c>
      <c r="H149" s="50">
        <v>1.1098191485552468E-4</v>
      </c>
      <c r="I149" s="50">
        <v>1.1985168249029341</v>
      </c>
    </row>
    <row r="150" spans="1:9" x14ac:dyDescent="0.45">
      <c r="A150" s="30" t="s">
        <v>176</v>
      </c>
      <c r="B150" s="30">
        <v>11197</v>
      </c>
      <c r="C150" s="10" t="s">
        <v>22</v>
      </c>
      <c r="D150" s="50">
        <f>VLOOKUP(B150,Sheet1!B:J,9,0)</f>
        <v>3726162</v>
      </c>
      <c r="E150" s="50">
        <v>96.943935087492605</v>
      </c>
      <c r="F150" s="50">
        <v>2.7019664724792686E-2</v>
      </c>
      <c r="G150" s="50">
        <v>0.52823935126221289</v>
      </c>
      <c r="H150" s="50">
        <v>5.3380619942107917E-3</v>
      </c>
      <c r="I150" s="50">
        <v>2.4954678345261807</v>
      </c>
    </row>
    <row r="151" spans="1:9" x14ac:dyDescent="0.45">
      <c r="A151" s="30" t="s">
        <v>178</v>
      </c>
      <c r="B151" s="30">
        <v>11195</v>
      </c>
      <c r="C151" s="10" t="s">
        <v>22</v>
      </c>
      <c r="D151" s="50">
        <f>VLOOKUP(B151,Sheet1!B:J,9,0)</f>
        <v>2924059</v>
      </c>
      <c r="E151" s="50">
        <v>83.852679936229336</v>
      </c>
      <c r="F151" s="50">
        <v>0</v>
      </c>
      <c r="G151" s="50">
        <v>12.295674589462603</v>
      </c>
      <c r="H151" s="50">
        <v>4.6049260754687828E-3</v>
      </c>
      <c r="I151" s="50">
        <v>3.8470405482325876</v>
      </c>
    </row>
    <row r="152" spans="1:9" x14ac:dyDescent="0.45">
      <c r="A152" s="30" t="s">
        <v>180</v>
      </c>
      <c r="B152" s="30">
        <v>11215</v>
      </c>
      <c r="C152" s="10" t="s">
        <v>22</v>
      </c>
      <c r="D152" s="50">
        <f>VLOOKUP(B152,Sheet1!B:J,9,0)</f>
        <v>13812616</v>
      </c>
      <c r="E152" s="50">
        <v>89.072462948008138</v>
      </c>
      <c r="F152" s="50">
        <v>5.5903800708583118</v>
      </c>
      <c r="G152" s="50">
        <v>3.3689525890628103</v>
      </c>
      <c r="H152" s="50">
        <v>0</v>
      </c>
      <c r="I152" s="50">
        <v>1.9682043920707462</v>
      </c>
    </row>
    <row r="153" spans="1:9" x14ac:dyDescent="0.45">
      <c r="A153" s="30" t="s">
        <v>184</v>
      </c>
      <c r="B153" s="30">
        <v>11196</v>
      </c>
      <c r="C153" s="10" t="s">
        <v>32</v>
      </c>
      <c r="D153" s="50">
        <f>VLOOKUP(B153,Sheet1!B:J,9,0)</f>
        <v>1813527</v>
      </c>
      <c r="E153" s="50">
        <v>45.819829155098546</v>
      </c>
      <c r="F153" s="50">
        <v>29.597247507238002</v>
      </c>
      <c r="G153" s="50">
        <v>22.587819474605638</v>
      </c>
      <c r="H153" s="50">
        <v>2.7341737736525343E-3</v>
      </c>
      <c r="I153" s="50">
        <v>1.9923696892841614</v>
      </c>
    </row>
    <row r="154" spans="1:9" x14ac:dyDescent="0.45">
      <c r="A154" s="30" t="s">
        <v>205</v>
      </c>
      <c r="B154" s="30">
        <v>11260</v>
      </c>
      <c r="C154" s="10" t="s">
        <v>22</v>
      </c>
      <c r="D154" s="50">
        <f>VLOOKUP(B154,Sheet1!B:J,9,0)</f>
        <v>1378567</v>
      </c>
      <c r="E154" s="50">
        <v>95.896510433676781</v>
      </c>
      <c r="F154" s="50">
        <v>0</v>
      </c>
      <c r="G154" s="50">
        <v>0.64164206398825752</v>
      </c>
      <c r="H154" s="50">
        <v>1.7634411035389794E-2</v>
      </c>
      <c r="I154" s="50">
        <v>3.4442130912995705</v>
      </c>
    </row>
    <row r="155" spans="1:9" x14ac:dyDescent="0.45">
      <c r="A155" s="30" t="s">
        <v>233</v>
      </c>
      <c r="B155" s="30">
        <v>11308</v>
      </c>
      <c r="C155" s="10" t="s">
        <v>22</v>
      </c>
      <c r="D155" s="50">
        <f>VLOOKUP(B155,Sheet1!B:J,9,0)</f>
        <v>2796410</v>
      </c>
      <c r="E155" s="50">
        <v>80.030685028993616</v>
      </c>
      <c r="F155" s="50">
        <v>19.651533616144768</v>
      </c>
      <c r="G155" s="50">
        <v>6.3273174252555825E-2</v>
      </c>
      <c r="H155" s="50">
        <v>1.7762989838293452E-3</v>
      </c>
      <c r="I155" s="50">
        <v>0.25273188162522964</v>
      </c>
    </row>
    <row r="156" spans="1:9" x14ac:dyDescent="0.45">
      <c r="A156" s="30" t="s">
        <v>242</v>
      </c>
      <c r="B156" s="30">
        <v>11312</v>
      </c>
      <c r="C156" s="10" t="s">
        <v>22</v>
      </c>
      <c r="D156" s="50">
        <f>VLOOKUP(B156,Sheet1!B:J,9,0)</f>
        <v>5321437</v>
      </c>
      <c r="E156" s="50">
        <v>95.661360646620963</v>
      </c>
      <c r="F156" s="50">
        <v>0</v>
      </c>
      <c r="G156" s="50">
        <v>0.91123432992536613</v>
      </c>
      <c r="H156" s="50">
        <v>5.5663345697650997E-3</v>
      </c>
      <c r="I156" s="50">
        <v>3.4218386888839092</v>
      </c>
    </row>
    <row r="157" spans="1:9" x14ac:dyDescent="0.45">
      <c r="A157" s="30" t="s">
        <v>244</v>
      </c>
      <c r="B157" s="30">
        <v>11315</v>
      </c>
      <c r="C157" s="10" t="s">
        <v>246</v>
      </c>
      <c r="D157" s="50">
        <f>VLOOKUP(B157,Sheet1!B:J,9,0)</f>
        <v>122145956</v>
      </c>
      <c r="E157" s="50">
        <v>12.93916397221588</v>
      </c>
      <c r="F157" s="50">
        <v>43.05479942169746</v>
      </c>
      <c r="G157" s="50">
        <v>41.481538010469613</v>
      </c>
      <c r="H157" s="50">
        <v>9.082360842074855E-5</v>
      </c>
      <c r="I157" s="50">
        <v>2.5244077720086198</v>
      </c>
    </row>
    <row r="158" spans="1:9" x14ac:dyDescent="0.45">
      <c r="A158" s="30" t="s">
        <v>259</v>
      </c>
      <c r="B158" s="30">
        <v>11323</v>
      </c>
      <c r="C158" s="10" t="s">
        <v>19</v>
      </c>
      <c r="D158" s="50">
        <f>VLOOKUP(B158,Sheet1!B:J,9,0)</f>
        <v>1798356</v>
      </c>
      <c r="E158" s="50">
        <v>18.963080058984474</v>
      </c>
      <c r="F158" s="50">
        <v>1.3796669939943529</v>
      </c>
      <c r="G158" s="50">
        <v>78.891685868726668</v>
      </c>
      <c r="H158" s="50">
        <v>1.659850954870724E-3</v>
      </c>
      <c r="I158" s="50">
        <v>0.76390722733962857</v>
      </c>
    </row>
    <row r="159" spans="1:9" x14ac:dyDescent="0.45">
      <c r="A159" s="30" t="s">
        <v>263</v>
      </c>
      <c r="B159" s="30">
        <v>11340</v>
      </c>
      <c r="C159" s="10" t="s">
        <v>19</v>
      </c>
      <c r="D159" s="50">
        <f>VLOOKUP(B159,Sheet1!B:J,9,0)</f>
        <v>2128563</v>
      </c>
      <c r="E159" s="50">
        <v>7.1921963541860867</v>
      </c>
      <c r="F159" s="50">
        <v>74.079312515276769</v>
      </c>
      <c r="G159" s="50">
        <v>14.293714739600173</v>
      </c>
      <c r="H159" s="50">
        <v>2.2445401988935635E-2</v>
      </c>
      <c r="I159" s="50">
        <v>4.4123309889480309</v>
      </c>
    </row>
    <row r="160" spans="1:9" x14ac:dyDescent="0.45">
      <c r="A160" s="30" t="s">
        <v>270</v>
      </c>
      <c r="B160" s="30">
        <v>11327</v>
      </c>
      <c r="C160" s="10" t="s">
        <v>22</v>
      </c>
      <c r="D160" s="50">
        <f>VLOOKUP(B160,Sheet1!B:J,9,0)</f>
        <v>4786866</v>
      </c>
      <c r="E160" s="50">
        <v>88.015392570987615</v>
      </c>
      <c r="F160" s="50">
        <v>9.8729461615441405</v>
      </c>
      <c r="G160" s="50">
        <v>0.54736452853751749</v>
      </c>
      <c r="H160" s="50">
        <v>4.1524561783103456E-4</v>
      </c>
      <c r="I160" s="50">
        <v>1.5638814933128999</v>
      </c>
    </row>
    <row r="161" spans="1:9" x14ac:dyDescent="0.45">
      <c r="A161" s="30" t="s">
        <v>271</v>
      </c>
      <c r="B161" s="30">
        <v>11367</v>
      </c>
      <c r="C161" s="10" t="s">
        <v>19</v>
      </c>
      <c r="D161" s="50">
        <f>VLOOKUP(B161,Sheet1!B:J,9,0)</f>
        <v>6465270</v>
      </c>
      <c r="E161" s="50">
        <v>13.214559271822759</v>
      </c>
      <c r="F161" s="50">
        <v>53.934192124843335</v>
      </c>
      <c r="G161" s="50">
        <v>29.037499126178776</v>
      </c>
      <c r="H161" s="50">
        <v>4.6078059863135433E-4</v>
      </c>
      <c r="I161" s="50">
        <v>3.8132886965565018</v>
      </c>
    </row>
    <row r="162" spans="1:9" x14ac:dyDescent="0.45">
      <c r="A162" s="30" t="s">
        <v>279</v>
      </c>
      <c r="B162" s="30">
        <v>11341</v>
      </c>
      <c r="C162" s="10" t="s">
        <v>22</v>
      </c>
      <c r="D162" s="50">
        <f>VLOOKUP(B162,Sheet1!B:J,9,0)</f>
        <v>13904564</v>
      </c>
      <c r="E162" s="50">
        <v>84.699349398614103</v>
      </c>
      <c r="F162" s="50">
        <v>11.801151170894478</v>
      </c>
      <c r="G162" s="50">
        <v>1.934791089061165</v>
      </c>
      <c r="H162" s="50">
        <v>2.129709110982124E-6</v>
      </c>
      <c r="I162" s="50">
        <v>1.5647062117211403</v>
      </c>
    </row>
    <row r="163" spans="1:9" x14ac:dyDescent="0.45">
      <c r="A163" s="30" t="s">
        <v>300</v>
      </c>
      <c r="B163" s="30">
        <v>11409</v>
      </c>
      <c r="C163" s="10" t="s">
        <v>19</v>
      </c>
      <c r="D163" s="50">
        <f>VLOOKUP(B163,Sheet1!B:J,9,0)</f>
        <v>15540056</v>
      </c>
      <c r="E163" s="50">
        <v>15.929984297356759</v>
      </c>
      <c r="F163" s="50">
        <v>44.112267691136395</v>
      </c>
      <c r="G163" s="50">
        <v>38.902110515733497</v>
      </c>
      <c r="H163" s="50">
        <v>4.8545210769223267E-3</v>
      </c>
      <c r="I163" s="50">
        <v>1.050782974696427</v>
      </c>
    </row>
    <row r="164" spans="1:9" x14ac:dyDescent="0.45">
      <c r="A164" s="30" t="s">
        <v>315</v>
      </c>
      <c r="B164" s="30">
        <v>11378</v>
      </c>
      <c r="C164" s="10" t="s">
        <v>22</v>
      </c>
      <c r="D164" s="50">
        <f>VLOOKUP(B164,Sheet1!B:J,9,0)</f>
        <v>2975786</v>
      </c>
      <c r="E164" s="50">
        <v>82.151411896727609</v>
      </c>
      <c r="F164" s="50">
        <v>8.7701602575776469</v>
      </c>
      <c r="G164" s="50">
        <v>5.8621828003087293</v>
      </c>
      <c r="H164" s="50">
        <v>9.6325818704631446E-4</v>
      </c>
      <c r="I164" s="50">
        <v>3.2152817871989647</v>
      </c>
    </row>
    <row r="165" spans="1:9" x14ac:dyDescent="0.45">
      <c r="A165" s="30" t="s">
        <v>316</v>
      </c>
      <c r="B165" s="30">
        <v>11416</v>
      </c>
      <c r="C165" s="10" t="s">
        <v>19</v>
      </c>
      <c r="D165" s="50">
        <f>VLOOKUP(B165,Sheet1!B:J,9,0)</f>
        <v>56406250</v>
      </c>
      <c r="E165" s="50">
        <v>13.81939278063639</v>
      </c>
      <c r="F165" s="50">
        <v>39.164013583921985</v>
      </c>
      <c r="G165" s="50">
        <v>44.800015456609188</v>
      </c>
      <c r="H165" s="50">
        <v>2.2434203707808326E-6</v>
      </c>
      <c r="I165" s="50">
        <v>2.2165759354120675</v>
      </c>
    </row>
    <row r="166" spans="1:9" x14ac:dyDescent="0.45">
      <c r="A166" s="30" t="s">
        <v>330</v>
      </c>
      <c r="B166" s="30">
        <v>11470</v>
      </c>
      <c r="C166" s="10" t="s">
        <v>22</v>
      </c>
      <c r="D166" s="50">
        <f>VLOOKUP(B166,Sheet1!B:J,9,0)</f>
        <v>1342244</v>
      </c>
      <c r="E166" s="50">
        <v>96.455333793791141</v>
      </c>
      <c r="F166" s="50">
        <v>0.42892554767256819</v>
      </c>
      <c r="G166" s="50">
        <v>0.11504880872662927</v>
      </c>
      <c r="H166" s="50">
        <v>2.2023545962442568E-3</v>
      </c>
      <c r="I166" s="50">
        <v>2.9984894952134242</v>
      </c>
    </row>
    <row r="167" spans="1:9" x14ac:dyDescent="0.45">
      <c r="A167" s="30" t="s">
        <v>332</v>
      </c>
      <c r="B167" s="30">
        <v>11459</v>
      </c>
      <c r="C167" s="10" t="s">
        <v>19</v>
      </c>
      <c r="D167" s="50">
        <f>VLOOKUP(B167,Sheet1!B:J,9,0)</f>
        <v>43489071</v>
      </c>
      <c r="E167" s="50">
        <v>14.439559288667802</v>
      </c>
      <c r="F167" s="50">
        <v>57.422402708447528</v>
      </c>
      <c r="G167" s="50">
        <v>25.629689869012356</v>
      </c>
      <c r="H167" s="50">
        <v>1.1477111105503948E-4</v>
      </c>
      <c r="I167" s="50">
        <v>2.5082333627612594</v>
      </c>
    </row>
    <row r="168" spans="1:9" x14ac:dyDescent="0.45">
      <c r="A168" s="30" t="s">
        <v>334</v>
      </c>
      <c r="B168" s="30">
        <v>11460</v>
      </c>
      <c r="C168" s="10" t="s">
        <v>19</v>
      </c>
      <c r="D168" s="50">
        <f>VLOOKUP(B168,Sheet1!B:J,9,0)</f>
        <v>57550380</v>
      </c>
      <c r="E168" s="50">
        <v>18.337426521846815</v>
      </c>
      <c r="F168" s="50">
        <v>46.678949940011208</v>
      </c>
      <c r="G168" s="50">
        <v>32.596384002131806</v>
      </c>
      <c r="H168" s="50">
        <v>1.7004125398644085E-6</v>
      </c>
      <c r="I168" s="50">
        <v>2.3872378355976323</v>
      </c>
    </row>
    <row r="169" spans="1:9" x14ac:dyDescent="0.45">
      <c r="A169" s="30" t="s">
        <v>342</v>
      </c>
      <c r="B169" s="30">
        <v>11500</v>
      </c>
      <c r="C169" s="10" t="s">
        <v>246</v>
      </c>
      <c r="D169" s="50">
        <f>VLOOKUP(B169,Sheet1!B:J,9,0)</f>
        <v>59996868</v>
      </c>
      <c r="E169" s="50">
        <v>4.1102290293413795</v>
      </c>
      <c r="F169" s="50">
        <v>64.42341176985083</v>
      </c>
      <c r="G169" s="50">
        <v>28.309855422956204</v>
      </c>
      <c r="H169" s="50">
        <v>1.4106641130270801</v>
      </c>
      <c r="I169" s="50">
        <v>1.7458396648245103</v>
      </c>
    </row>
    <row r="170" spans="1:9" x14ac:dyDescent="0.45">
      <c r="A170" s="30" t="s">
        <v>344</v>
      </c>
      <c r="B170" s="30">
        <v>11499</v>
      </c>
      <c r="C170" s="10" t="s">
        <v>19</v>
      </c>
      <c r="D170" s="50">
        <f>VLOOKUP(B170,Sheet1!B:J,9,0)</f>
        <v>4545524</v>
      </c>
      <c r="E170" s="50">
        <v>20.780535965066711</v>
      </c>
      <c r="F170" s="50">
        <v>68.932090439493606</v>
      </c>
      <c r="G170" s="50">
        <v>7.8619835376321898</v>
      </c>
      <c r="H170" s="50">
        <v>3.1709804666258352E-5</v>
      </c>
      <c r="I170" s="50">
        <v>2.4253583480028316</v>
      </c>
    </row>
    <row r="171" spans="1:9" x14ac:dyDescent="0.45">
      <c r="A171" s="30" t="s">
        <v>353</v>
      </c>
      <c r="B171" s="30">
        <v>11513</v>
      </c>
      <c r="C171" s="10" t="s">
        <v>19</v>
      </c>
      <c r="D171" s="50">
        <f>VLOOKUP(B171,Sheet1!B:J,9,0)</f>
        <v>121600341</v>
      </c>
      <c r="E171" s="50">
        <v>17.096261450878195</v>
      </c>
      <c r="F171" s="50">
        <v>33.361702117201034</v>
      </c>
      <c r="G171" s="50">
        <v>48.077145222735076</v>
      </c>
      <c r="H171" s="50">
        <v>2.7561926494691349E-3</v>
      </c>
      <c r="I171" s="50">
        <v>1.4621350165362257</v>
      </c>
    </row>
    <row r="172" spans="1:9" x14ac:dyDescent="0.45">
      <c r="A172" s="30" t="s">
        <v>362</v>
      </c>
      <c r="B172" s="30">
        <v>11518</v>
      </c>
      <c r="C172" s="10" t="s">
        <v>19</v>
      </c>
      <c r="D172" s="50">
        <f>VLOOKUP(B172,Sheet1!B:J,9,0)</f>
        <v>8630571</v>
      </c>
      <c r="E172" s="50">
        <v>7.1183448283249877</v>
      </c>
      <c r="F172" s="50">
        <v>52.713841786591807</v>
      </c>
      <c r="G172" s="50">
        <v>39.320461675148756</v>
      </c>
      <c r="H172" s="50">
        <v>3.2503304690862267E-2</v>
      </c>
      <c r="I172" s="50">
        <v>0.8148484052435887</v>
      </c>
    </row>
    <row r="173" spans="1:9" x14ac:dyDescent="0.45">
      <c r="A173" s="30" t="s">
        <v>370</v>
      </c>
      <c r="B173" s="30">
        <v>11233</v>
      </c>
      <c r="C173" s="10" t="s">
        <v>22</v>
      </c>
      <c r="D173" s="50">
        <f>VLOOKUP(B173,Sheet1!B:J,9,0)</f>
        <v>4155371</v>
      </c>
      <c r="E173" s="50">
        <v>93.026558961074429</v>
      </c>
      <c r="F173" s="50">
        <v>0</v>
      </c>
      <c r="G173" s="50">
        <v>3.9594797115072673</v>
      </c>
      <c r="H173" s="50">
        <v>0</v>
      </c>
      <c r="I173" s="50">
        <v>3.0139613274183015</v>
      </c>
    </row>
    <row r="174" spans="1:9" x14ac:dyDescent="0.45">
      <c r="A174" s="30" t="s">
        <v>372</v>
      </c>
      <c r="B174" s="30">
        <v>11569</v>
      </c>
      <c r="C174" s="10" t="s">
        <v>19</v>
      </c>
      <c r="D174" s="50">
        <f>VLOOKUP(B174,Sheet1!B:J,9,0)</f>
        <v>2298765</v>
      </c>
      <c r="E174" s="50">
        <v>22.683319994997611</v>
      </c>
      <c r="F174" s="50">
        <v>49.398335118104882</v>
      </c>
      <c r="G174" s="50">
        <v>25.051690579567129</v>
      </c>
      <c r="H174" s="50">
        <v>0</v>
      </c>
      <c r="I174" s="50">
        <v>2.8666543073303772</v>
      </c>
    </row>
    <row r="175" spans="1:9" x14ac:dyDescent="0.45">
      <c r="A175" s="30" t="s">
        <v>376</v>
      </c>
      <c r="B175" s="30">
        <v>11588</v>
      </c>
      <c r="C175" s="10" t="s">
        <v>19</v>
      </c>
      <c r="D175" s="50">
        <f>VLOOKUP(B175,Sheet1!B:J,9,0)</f>
        <v>23069068</v>
      </c>
      <c r="E175" s="50">
        <v>19.814955800183139</v>
      </c>
      <c r="F175" s="50">
        <v>46.806418041388604</v>
      </c>
      <c r="G175" s="50">
        <v>31.415721907829806</v>
      </c>
      <c r="H175" s="50">
        <v>0.40078762741750978</v>
      </c>
      <c r="I175" s="50">
        <v>1.5621166231809418</v>
      </c>
    </row>
    <row r="176" spans="1:9" x14ac:dyDescent="0.45">
      <c r="A176" s="30" t="s">
        <v>388</v>
      </c>
      <c r="B176" s="30">
        <v>11626</v>
      </c>
      <c r="C176" s="10" t="s">
        <v>19</v>
      </c>
      <c r="D176" s="50">
        <f>VLOOKUP(B176,Sheet1!B:J,9,0)</f>
        <v>12333486</v>
      </c>
      <c r="E176" s="50">
        <v>18.024479760832026</v>
      </c>
      <c r="F176" s="50">
        <v>43.181392365935984</v>
      </c>
      <c r="G176" s="50">
        <v>37.130701977322396</v>
      </c>
      <c r="H176" s="50">
        <v>7.2468010387267056E-4</v>
      </c>
      <c r="I176" s="50">
        <v>1.6627012158057177</v>
      </c>
    </row>
    <row r="177" spans="1:9" x14ac:dyDescent="0.45">
      <c r="A177" s="30" t="s">
        <v>392</v>
      </c>
      <c r="B177" s="30">
        <v>11649</v>
      </c>
      <c r="C177" s="10" t="s">
        <v>22</v>
      </c>
      <c r="D177" s="50">
        <f>VLOOKUP(B177,Sheet1!B:J,9,0)</f>
        <v>8207723</v>
      </c>
      <c r="E177" s="50">
        <v>92.382133626130624</v>
      </c>
      <c r="F177" s="50">
        <v>2.8604030519863244</v>
      </c>
      <c r="G177" s="50">
        <v>2.6751303926152037</v>
      </c>
      <c r="H177" s="50">
        <v>5.7688725434452612E-4</v>
      </c>
      <c r="I177" s="50">
        <v>2.0817560420135135</v>
      </c>
    </row>
    <row r="178" spans="1:9" x14ac:dyDescent="0.45">
      <c r="A178" s="30" t="s">
        <v>400</v>
      </c>
      <c r="B178" s="30">
        <v>11660</v>
      </c>
      <c r="C178" s="10" t="s">
        <v>19</v>
      </c>
      <c r="D178" s="50">
        <f>VLOOKUP(B178,Sheet1!B:J,9,0)</f>
        <v>3512150</v>
      </c>
      <c r="E178" s="50">
        <v>5.7934744784709418</v>
      </c>
      <c r="F178" s="50">
        <v>52.59150717134105</v>
      </c>
      <c r="G178" s="50">
        <v>39.277372406488944</v>
      </c>
      <c r="H178" s="50">
        <v>2.8090578239445914E-4</v>
      </c>
      <c r="I178" s="50">
        <v>2.3373650379166637</v>
      </c>
    </row>
    <row r="179" spans="1:9" x14ac:dyDescent="0.45">
      <c r="A179" s="30" t="s">
        <v>408</v>
      </c>
      <c r="B179" s="30">
        <v>11673</v>
      </c>
      <c r="C179" s="10" t="s">
        <v>19</v>
      </c>
      <c r="D179" s="50">
        <f>VLOOKUP(B179,Sheet1!B:J,9,0)</f>
        <v>2518921</v>
      </c>
      <c r="E179" s="50">
        <v>12.182607333680286</v>
      </c>
      <c r="F179" s="50">
        <v>65.857645113827161</v>
      </c>
      <c r="G179" s="50">
        <v>19.393889872084213</v>
      </c>
      <c r="H179" s="50">
        <v>0</v>
      </c>
      <c r="I179" s="50">
        <v>2.5658576804083357</v>
      </c>
    </row>
    <row r="180" spans="1:9" x14ac:dyDescent="0.45">
      <c r="A180" s="30" t="s">
        <v>416</v>
      </c>
      <c r="B180" s="30">
        <v>11692</v>
      </c>
      <c r="C180" s="10" t="s">
        <v>19</v>
      </c>
      <c r="D180" s="50">
        <f>VLOOKUP(B180,Sheet1!B:J,9,0)</f>
        <v>32741337</v>
      </c>
      <c r="E180" s="50">
        <v>18.136380832474792</v>
      </c>
      <c r="F180" s="50">
        <v>36.607199886374097</v>
      </c>
      <c r="G180" s="50">
        <v>43.392108362296845</v>
      </c>
      <c r="H180" s="50">
        <v>3.0615219523482797E-7</v>
      </c>
      <c r="I180" s="50">
        <v>1.8643106127020648</v>
      </c>
    </row>
    <row r="181" spans="1:9" x14ac:dyDescent="0.45">
      <c r="A181" s="30" t="s">
        <v>418</v>
      </c>
      <c r="B181" s="30">
        <v>11698</v>
      </c>
      <c r="C181" s="10" t="s">
        <v>19</v>
      </c>
      <c r="D181" s="50">
        <f>VLOOKUP(B181,Sheet1!B:J,9,0)</f>
        <v>28629271</v>
      </c>
      <c r="E181" s="50">
        <v>3.8704550284395456</v>
      </c>
      <c r="F181" s="50">
        <v>54.024243490676241</v>
      </c>
      <c r="G181" s="50">
        <v>40.163994913899948</v>
      </c>
      <c r="H181" s="50">
        <v>6.7838244096035156E-5</v>
      </c>
      <c r="I181" s="50">
        <v>1.94123872874017</v>
      </c>
    </row>
    <row r="182" spans="1:9" x14ac:dyDescent="0.45">
      <c r="A182" s="30" t="s">
        <v>431</v>
      </c>
      <c r="B182" s="30">
        <v>11709</v>
      </c>
      <c r="C182" s="10" t="s">
        <v>22</v>
      </c>
      <c r="D182" s="50">
        <f>VLOOKUP(B182,Sheet1!B:J,9,0)</f>
        <v>91841824</v>
      </c>
      <c r="E182" s="50">
        <v>98.838728299867157</v>
      </c>
      <c r="F182" s="50">
        <v>0</v>
      </c>
      <c r="G182" s="50">
        <v>1.1598450465874319</v>
      </c>
      <c r="H182" s="50">
        <v>1.1031460309439684E-4</v>
      </c>
      <c r="I182" s="50">
        <v>1.3163389423121862E-3</v>
      </c>
    </row>
    <row r="183" spans="1:9" x14ac:dyDescent="0.45">
      <c r="A183" s="30" t="s">
        <v>433</v>
      </c>
      <c r="B183" s="30">
        <v>11712</v>
      </c>
      <c r="C183" s="10" t="s">
        <v>22</v>
      </c>
      <c r="D183" s="50">
        <f>VLOOKUP(B183,Sheet1!B:J,9,0)</f>
        <v>4022004</v>
      </c>
      <c r="E183" s="50">
        <v>93.55595586237439</v>
      </c>
      <c r="F183" s="50">
        <v>3.8197095370711862</v>
      </c>
      <c r="G183" s="50">
        <v>5.4513179994962142E-2</v>
      </c>
      <c r="H183" s="50">
        <v>4.8892858126618191E-3</v>
      </c>
      <c r="I183" s="50">
        <v>2.5649321347468046</v>
      </c>
    </row>
    <row r="184" spans="1:9" x14ac:dyDescent="0.45">
      <c r="A184" s="30" t="s">
        <v>435</v>
      </c>
      <c r="B184" s="30">
        <v>11725</v>
      </c>
      <c r="C184" s="10" t="s">
        <v>19</v>
      </c>
      <c r="D184" s="50">
        <f>VLOOKUP(B184,Sheet1!B:J,9,0)</f>
        <v>589323</v>
      </c>
      <c r="E184" s="50">
        <v>25.126400391872263</v>
      </c>
      <c r="F184" s="50">
        <v>58.363707751568555</v>
      </c>
      <c r="G184" s="50">
        <v>11.641301787061552</v>
      </c>
      <c r="H184" s="50">
        <v>6.2112029925197329E-3</v>
      </c>
      <c r="I184" s="50">
        <v>4.8623788665051082</v>
      </c>
    </row>
    <row r="185" spans="1:9" x14ac:dyDescent="0.45">
      <c r="A185" s="30" t="s">
        <v>439</v>
      </c>
      <c r="B185" s="30">
        <v>11729</v>
      </c>
      <c r="C185" s="10" t="s">
        <v>22</v>
      </c>
      <c r="D185" s="50">
        <f>VLOOKUP(B185,Sheet1!B:J,9,0)</f>
        <v>721017</v>
      </c>
      <c r="E185" s="50">
        <v>94.138902511406712</v>
      </c>
      <c r="F185" s="50">
        <v>0</v>
      </c>
      <c r="G185" s="50">
        <v>1.7002634332538012E-5</v>
      </c>
      <c r="H185" s="50">
        <v>0.26610867408586314</v>
      </c>
      <c r="I185" s="50">
        <v>5.5949718118730933</v>
      </c>
    </row>
    <row r="186" spans="1:9" x14ac:dyDescent="0.45">
      <c r="A186" s="30" t="s">
        <v>441</v>
      </c>
      <c r="B186" s="30">
        <v>11736</v>
      </c>
      <c r="C186" s="10" t="s">
        <v>22</v>
      </c>
      <c r="D186" s="50">
        <f>VLOOKUP(B186,Sheet1!B:J,9,0)</f>
        <v>4252232</v>
      </c>
      <c r="E186" s="50">
        <v>95.135593352433673</v>
      </c>
      <c r="F186" s="50">
        <v>0</v>
      </c>
      <c r="G186" s="50">
        <v>2.5795456211107299</v>
      </c>
      <c r="H186" s="50">
        <v>0</v>
      </c>
      <c r="I186" s="50">
        <v>2.2848610264556011</v>
      </c>
    </row>
    <row r="187" spans="1:9" x14ac:dyDescent="0.45">
      <c r="A187" s="30" t="s">
        <v>445</v>
      </c>
      <c r="B187" s="30">
        <v>11722</v>
      </c>
      <c r="C187" s="10" t="s">
        <v>19</v>
      </c>
      <c r="D187" s="50">
        <f>VLOOKUP(B187,Sheet1!B:J,9,0)</f>
        <v>10284265</v>
      </c>
      <c r="E187" s="50">
        <v>15.88616081559503</v>
      </c>
      <c r="F187" s="50">
        <v>34.338697451639092</v>
      </c>
      <c r="G187" s="50">
        <v>48.521045467094766</v>
      </c>
      <c r="H187" s="50">
        <v>1.9307087920169162E-3</v>
      </c>
      <c r="I187" s="50">
        <v>1.2521655568790933</v>
      </c>
    </row>
    <row r="188" spans="1:9" x14ac:dyDescent="0.45">
      <c r="A188" s="30" t="s">
        <v>456</v>
      </c>
      <c r="B188" s="30">
        <v>11745</v>
      </c>
      <c r="C188" s="10" t="s">
        <v>22</v>
      </c>
      <c r="D188" s="50">
        <f>VLOOKUP(B188,Sheet1!B:J,9,0)</f>
        <v>150723019</v>
      </c>
      <c r="E188" s="50">
        <v>97.87434977888627</v>
      </c>
      <c r="F188" s="50">
        <v>0</v>
      </c>
      <c r="G188" s="50">
        <v>2.1144900208248396</v>
      </c>
      <c r="H188" s="50">
        <v>9.1927867772582232E-6</v>
      </c>
      <c r="I188" s="50">
        <v>1.1151007502107018E-2</v>
      </c>
    </row>
    <row r="189" spans="1:9" x14ac:dyDescent="0.45">
      <c r="A189" s="30" t="s">
        <v>460</v>
      </c>
      <c r="B189" s="30">
        <v>11753</v>
      </c>
      <c r="C189" s="10" t="s">
        <v>19</v>
      </c>
      <c r="D189" s="50">
        <f>VLOOKUP(B189,Sheet1!B:J,9,0)</f>
        <v>2526604</v>
      </c>
      <c r="E189" s="50">
        <v>7.2839476489735233</v>
      </c>
      <c r="F189" s="50">
        <v>64.360357931149238</v>
      </c>
      <c r="G189" s="50">
        <v>25.519117716340464</v>
      </c>
      <c r="H189" s="50">
        <v>1.1474355224369143E-2</v>
      </c>
      <c r="I189" s="50">
        <v>2.8251023483124036</v>
      </c>
    </row>
    <row r="190" spans="1:9" x14ac:dyDescent="0.45">
      <c r="A190" s="30" t="s">
        <v>468</v>
      </c>
      <c r="B190" s="30">
        <v>11776</v>
      </c>
      <c r="C190" s="10" t="s">
        <v>19</v>
      </c>
      <c r="D190" s="50">
        <f>VLOOKUP(B190,Sheet1!B:J,9,0)</f>
        <v>30644007</v>
      </c>
      <c r="E190" s="50">
        <v>23.098976208198053</v>
      </c>
      <c r="F190" s="50">
        <v>29.917237869423762</v>
      </c>
      <c r="G190" s="50">
        <v>45.90499347394725</v>
      </c>
      <c r="H190" s="50">
        <v>1.7206384190980418E-5</v>
      </c>
      <c r="I190" s="50">
        <v>1.0787752420467458</v>
      </c>
    </row>
    <row r="191" spans="1:9" x14ac:dyDescent="0.45">
      <c r="A191" s="30" t="s">
        <v>470</v>
      </c>
      <c r="B191" s="30">
        <v>11774</v>
      </c>
      <c r="C191" s="10" t="s">
        <v>22</v>
      </c>
      <c r="D191" s="50">
        <f>VLOOKUP(B191,Sheet1!B:J,9,0)</f>
        <v>938402</v>
      </c>
      <c r="E191" s="50">
        <v>93.908384504740596</v>
      </c>
      <c r="F191" s="50">
        <v>0</v>
      </c>
      <c r="G191" s="50">
        <v>5.3729122181183344</v>
      </c>
      <c r="H191" s="50">
        <v>0</v>
      </c>
      <c r="I191" s="50">
        <v>0.71870327714107451</v>
      </c>
    </row>
    <row r="192" spans="1:9" x14ac:dyDescent="0.45">
      <c r="A192" s="30" t="s">
        <v>474</v>
      </c>
      <c r="B192" s="30">
        <v>11763</v>
      </c>
      <c r="C192" s="10" t="s">
        <v>22</v>
      </c>
      <c r="D192" s="50">
        <f>VLOOKUP(B192,Sheet1!B:J,9,0)</f>
        <v>1345613</v>
      </c>
      <c r="E192" s="50">
        <v>96.495459879219766</v>
      </c>
      <c r="F192" s="50">
        <v>1.5928063974834761</v>
      </c>
      <c r="G192" s="50">
        <v>0.53767947715491238</v>
      </c>
      <c r="H192" s="50">
        <v>1.1740479524610712E-2</v>
      </c>
      <c r="I192" s="50">
        <v>1.3623137666172314</v>
      </c>
    </row>
    <row r="193" spans="1:9" x14ac:dyDescent="0.45">
      <c r="A193" s="30" t="s">
        <v>478</v>
      </c>
      <c r="B193" s="30">
        <v>11773</v>
      </c>
      <c r="C193" s="10" t="s">
        <v>22</v>
      </c>
      <c r="D193" s="50">
        <f>VLOOKUP(B193,Sheet1!B:J,9,0)</f>
        <v>1004082</v>
      </c>
      <c r="E193" s="50">
        <v>98.996732350711994</v>
      </c>
      <c r="F193" s="50">
        <v>8.0747083521671148E-2</v>
      </c>
      <c r="G193" s="50">
        <v>5.8074706591027141E-2</v>
      </c>
      <c r="H193" s="50">
        <v>1.4347099157526163E-2</v>
      </c>
      <c r="I193" s="50">
        <v>0.85009876001778562</v>
      </c>
    </row>
    <row r="194" spans="1:9" x14ac:dyDescent="0.45">
      <c r="A194" s="30" t="s">
        <v>480</v>
      </c>
      <c r="B194" s="30">
        <v>11820</v>
      </c>
      <c r="C194" s="10" t="s">
        <v>19</v>
      </c>
      <c r="D194" s="50">
        <f>VLOOKUP(B194,Sheet1!B:J,9,0)</f>
        <v>68770101</v>
      </c>
      <c r="E194" s="50">
        <v>16.654674114289023</v>
      </c>
      <c r="F194" s="50">
        <v>38.592691833054865</v>
      </c>
      <c r="G194" s="50">
        <v>42.625317711640427</v>
      </c>
      <c r="H194" s="50">
        <v>5.3456254460374063E-7</v>
      </c>
      <c r="I194" s="50">
        <v>2.127315806453145</v>
      </c>
    </row>
    <row r="195" spans="1:9" x14ac:dyDescent="0.45">
      <c r="A195" s="30" t="s">
        <v>493</v>
      </c>
      <c r="B195" s="30">
        <v>11823</v>
      </c>
      <c r="C195" s="10" t="s">
        <v>22</v>
      </c>
      <c r="D195" s="50">
        <f>VLOOKUP(B195,Sheet1!B:J,9,0)</f>
        <v>124773</v>
      </c>
      <c r="E195" s="50">
        <v>97.282301589396951</v>
      </c>
      <c r="F195" s="50">
        <v>0</v>
      </c>
      <c r="G195" s="50">
        <v>0.19504325840623907</v>
      </c>
      <c r="H195" s="50">
        <v>1.5290707237821204E-2</v>
      </c>
      <c r="I195" s="50">
        <v>2.5073644449589896</v>
      </c>
    </row>
    <row r="196" spans="1:9" x14ac:dyDescent="0.45">
      <c r="A196" s="30" t="s">
        <v>499</v>
      </c>
      <c r="B196" s="30">
        <v>11838</v>
      </c>
      <c r="C196" s="10" t="s">
        <v>246</v>
      </c>
      <c r="D196" s="50">
        <f>VLOOKUP(B196,Sheet1!B:J,9,0)</f>
        <v>4749124</v>
      </c>
      <c r="E196" s="50">
        <v>8.5899712969639346</v>
      </c>
      <c r="F196" s="50">
        <v>46.664405431022182</v>
      </c>
      <c r="G196" s="50">
        <v>44.209642828723368</v>
      </c>
      <c r="H196" s="50">
        <v>1.1655564511171372E-4</v>
      </c>
      <c r="I196" s="50">
        <v>0.53586388764541015</v>
      </c>
    </row>
    <row r="197" spans="1:9" x14ac:dyDescent="0.45">
      <c r="A197" s="30" t="s">
        <v>503</v>
      </c>
      <c r="B197" s="30">
        <v>11841</v>
      </c>
      <c r="C197" s="10" t="s">
        <v>19</v>
      </c>
      <c r="D197" s="50">
        <f>VLOOKUP(B197,Sheet1!B:J,9,0)</f>
        <v>917719</v>
      </c>
      <c r="E197" s="50">
        <v>12.411106261267149</v>
      </c>
      <c r="F197" s="50">
        <v>45.989235141216085</v>
      </c>
      <c r="G197" s="50">
        <v>40.360826394789278</v>
      </c>
      <c r="H197" s="50">
        <v>6.4000451437407216E-3</v>
      </c>
      <c r="I197" s="50">
        <v>1.2324321575837507</v>
      </c>
    </row>
    <row r="198" spans="1:9" x14ac:dyDescent="0.45">
      <c r="A198" s="30" t="s">
        <v>501</v>
      </c>
      <c r="B198" s="30">
        <v>11767</v>
      </c>
      <c r="C198" s="10" t="s">
        <v>246</v>
      </c>
      <c r="D198" s="50">
        <f>VLOOKUP(B198,Sheet1!B:J,9,0)</f>
        <v>21365931</v>
      </c>
      <c r="E198" s="50">
        <v>3.0484793792190062E-3</v>
      </c>
      <c r="F198" s="50">
        <v>58.57432784269772</v>
      </c>
      <c r="G198" s="50">
        <v>40.525743236602999</v>
      </c>
      <c r="H198" s="50">
        <v>0</v>
      </c>
      <c r="I198" s="50">
        <v>0.8968804413200655</v>
      </c>
    </row>
    <row r="199" spans="1:9" x14ac:dyDescent="0.45">
      <c r="A199" s="30" t="s">
        <v>506</v>
      </c>
      <c r="B199" s="30">
        <v>11859</v>
      </c>
      <c r="C199" s="10" t="s">
        <v>19</v>
      </c>
      <c r="D199" s="50">
        <f>VLOOKUP(B199,Sheet1!B:J,9,0)</f>
        <v>1962523</v>
      </c>
      <c r="E199" s="50">
        <v>13.978102666075156</v>
      </c>
      <c r="F199" s="50">
        <v>52.499203305716918</v>
      </c>
      <c r="G199" s="50">
        <v>32.925387684132652</v>
      </c>
      <c r="H199" s="50">
        <v>0</v>
      </c>
      <c r="I199" s="50">
        <v>0.59730634407527683</v>
      </c>
    </row>
    <row r="200" spans="1:9" x14ac:dyDescent="0.45">
      <c r="A200" s="30" t="s">
        <v>508</v>
      </c>
      <c r="B200" s="30">
        <v>11874</v>
      </c>
      <c r="C200" s="10" t="s">
        <v>19</v>
      </c>
      <c r="D200" s="50">
        <f>VLOOKUP(B200,Sheet1!B:J,9,0)</f>
        <v>19697620</v>
      </c>
      <c r="E200" s="50">
        <v>6.7113735658773646</v>
      </c>
      <c r="F200" s="50">
        <v>37.966329240579576</v>
      </c>
      <c r="G200" s="50">
        <v>54.691799070987081</v>
      </c>
      <c r="H200" s="50">
        <v>9.99570894299628E-2</v>
      </c>
      <c r="I200" s="50">
        <v>0.53054103312601697</v>
      </c>
    </row>
    <row r="201" spans="1:9" x14ac:dyDescent="0.45">
      <c r="A201" s="30" t="s">
        <v>511</v>
      </c>
      <c r="B201" s="30">
        <v>11878</v>
      </c>
      <c r="C201" s="10" t="s">
        <v>22</v>
      </c>
      <c r="D201" s="50">
        <f>VLOOKUP(B201,Sheet1!B:J,9,0)</f>
        <v>643493</v>
      </c>
      <c r="E201" s="50">
        <v>94.085138295221569</v>
      </c>
      <c r="F201" s="50">
        <v>4.375635419679937</v>
      </c>
      <c r="G201" s="50">
        <v>7.7443692213877272E-2</v>
      </c>
      <c r="H201" s="50">
        <v>1.4527043611020488E-3</v>
      </c>
      <c r="I201" s="50">
        <v>1.4603298885235136</v>
      </c>
    </row>
    <row r="202" spans="1:9" x14ac:dyDescent="0.45">
      <c r="A202" s="30" t="s">
        <v>515</v>
      </c>
      <c r="B202" s="30">
        <v>11888</v>
      </c>
      <c r="C202" s="10" t="s">
        <v>32</v>
      </c>
      <c r="D202" s="50">
        <f>VLOOKUP(B202,Sheet1!B:J,9,0)</f>
        <v>1363212</v>
      </c>
      <c r="E202" s="50">
        <v>55.275784114046473</v>
      </c>
      <c r="F202" s="50">
        <v>22.145733232356246</v>
      </c>
      <c r="G202" s="50">
        <v>21.689855529823372</v>
      </c>
      <c r="H202" s="50">
        <v>0</v>
      </c>
      <c r="I202" s="50">
        <v>0.88862712377390629</v>
      </c>
    </row>
    <row r="203" spans="1:9" x14ac:dyDescent="0.45">
      <c r="A203" s="30" t="s">
        <v>517</v>
      </c>
      <c r="B203" s="30">
        <v>11883</v>
      </c>
      <c r="C203" s="10" t="s">
        <v>246</v>
      </c>
      <c r="D203" s="50">
        <f>VLOOKUP(B203,Sheet1!B:J,9,0)</f>
        <v>38282119</v>
      </c>
      <c r="E203" s="50">
        <v>4.5003445831262736</v>
      </c>
      <c r="F203" s="50">
        <v>45.563152456730691</v>
      </c>
      <c r="G203" s="50">
        <v>48.239390072940026</v>
      </c>
      <c r="H203" s="50">
        <v>2.5686090492439694E-5</v>
      </c>
      <c r="I203" s="50">
        <v>1.6970872011125204</v>
      </c>
    </row>
    <row r="204" spans="1:9" x14ac:dyDescent="0.45">
      <c r="A204" s="30" t="s">
        <v>519</v>
      </c>
      <c r="B204" s="30">
        <v>11886</v>
      </c>
      <c r="C204" s="10" t="s">
        <v>22</v>
      </c>
      <c r="D204" s="50">
        <f>VLOOKUP(B204,Sheet1!B:J,9,0)</f>
        <v>382136</v>
      </c>
      <c r="E204" s="50">
        <v>96.819840551368713</v>
      </c>
      <c r="F204" s="50">
        <v>2.3350107908888872E-2</v>
      </c>
      <c r="G204" s="50">
        <v>1.930092772244048E-3</v>
      </c>
      <c r="H204" s="50">
        <v>0</v>
      </c>
      <c r="I204" s="50">
        <v>3.1548792479501504</v>
      </c>
    </row>
    <row r="205" spans="1:9" x14ac:dyDescent="0.45">
      <c r="A205" s="30" t="s">
        <v>521</v>
      </c>
      <c r="B205" s="30">
        <v>11885</v>
      </c>
      <c r="C205" s="10" t="s">
        <v>22</v>
      </c>
      <c r="D205" s="50">
        <f>VLOOKUP(B205,Sheet1!B:J,9,0)</f>
        <v>378784</v>
      </c>
      <c r="E205" s="50">
        <v>97.555795093342297</v>
      </c>
      <c r="F205" s="50">
        <v>0.26893131996942748</v>
      </c>
      <c r="G205" s="50">
        <v>0.67487066441436216</v>
      </c>
      <c r="H205" s="50">
        <v>2.0013298172258862E-2</v>
      </c>
      <c r="I205" s="50">
        <v>1.480389624101655</v>
      </c>
    </row>
    <row r="206" spans="1:9" x14ac:dyDescent="0.45">
      <c r="A206" s="30" t="s">
        <v>523</v>
      </c>
      <c r="B206" s="30">
        <v>11889</v>
      </c>
      <c r="C206" s="10" t="s">
        <v>22</v>
      </c>
      <c r="D206" s="50">
        <f>VLOOKUP(B206,Sheet1!B:J,9,0)</f>
        <v>347650</v>
      </c>
      <c r="E206" s="50">
        <v>96.988771704482417</v>
      </c>
      <c r="F206" s="50">
        <v>2.0652379903356666</v>
      </c>
      <c r="G206" s="50">
        <v>0.44890093891135885</v>
      </c>
      <c r="H206" s="50">
        <v>1.3946031305222551E-2</v>
      </c>
      <c r="I206" s="50">
        <v>0.48314333496533518</v>
      </c>
    </row>
    <row r="207" spans="1:9" x14ac:dyDescent="0.45">
      <c r="A207" s="30" t="s">
        <v>529</v>
      </c>
      <c r="B207" s="30">
        <v>11900</v>
      </c>
      <c r="C207" s="10" t="s">
        <v>22</v>
      </c>
      <c r="D207" s="50">
        <f>VLOOKUP(B207,Sheet1!B:J,9,0)</f>
        <v>572990</v>
      </c>
      <c r="E207" s="50">
        <v>92.701602760937746</v>
      </c>
      <c r="F207" s="50">
        <v>4.9234967809222852</v>
      </c>
      <c r="G207" s="50">
        <v>0.62900774923288727</v>
      </c>
      <c r="H207" s="50">
        <v>0</v>
      </c>
      <c r="I207" s="50">
        <v>1.7458927089070795</v>
      </c>
    </row>
    <row r="208" spans="1:9" x14ac:dyDescent="0.45">
      <c r="A208" s="30" t="s">
        <v>527</v>
      </c>
      <c r="B208" s="30">
        <v>11912</v>
      </c>
      <c r="C208" s="10" t="s">
        <v>22</v>
      </c>
      <c r="D208" s="50">
        <f>VLOOKUP(B208,Sheet1!B:J,9,0)</f>
        <v>8084555</v>
      </c>
      <c r="E208" s="50">
        <v>86.79296269073609</v>
      </c>
      <c r="F208" s="50">
        <v>12.310931750524308</v>
      </c>
      <c r="G208" s="50">
        <v>9.331688301822802E-2</v>
      </c>
      <c r="H208" s="50">
        <v>0</v>
      </c>
      <c r="I208" s="50">
        <v>0.80278867572138057</v>
      </c>
    </row>
    <row r="209" spans="1:9" x14ac:dyDescent="0.45">
      <c r="A209" s="30" t="s">
        <v>562</v>
      </c>
      <c r="B209" s="30">
        <v>11803</v>
      </c>
      <c r="C209" s="10" t="s">
        <v>22</v>
      </c>
      <c r="D209" s="50">
        <f>VLOOKUP(B209,Sheet1!B:J,9,0)</f>
        <v>145478</v>
      </c>
      <c r="E209" s="50">
        <v>98.803911070552232</v>
      </c>
      <c r="F209" s="50">
        <v>0</v>
      </c>
      <c r="G209" s="50">
        <v>0.30930204716109838</v>
      </c>
      <c r="H209" s="50">
        <v>0</v>
      </c>
      <c r="I209" s="50">
        <v>0.88678688228666924</v>
      </c>
    </row>
    <row r="210" spans="1:9" x14ac:dyDescent="0.45">
      <c r="A210" s="30" t="s">
        <v>576</v>
      </c>
      <c r="B210" s="30">
        <v>11916</v>
      </c>
      <c r="C210" s="10" t="s">
        <v>19</v>
      </c>
      <c r="D210" s="50">
        <f>VLOOKUP(B210,Sheet1!B:J,9,0)</f>
        <v>1006436</v>
      </c>
      <c r="E210" s="50">
        <v>17.447941683681975</v>
      </c>
      <c r="F210" s="50">
        <v>18.029314017695039</v>
      </c>
      <c r="G210" s="50">
        <v>62.400230215890986</v>
      </c>
      <c r="H210" s="50">
        <v>2.1572588296062321E-4</v>
      </c>
      <c r="I210" s="50">
        <v>2.1222983568490368</v>
      </c>
    </row>
    <row r="211" spans="1:9" x14ac:dyDescent="0.45">
      <c r="A211" s="30" t="s">
        <v>578</v>
      </c>
      <c r="B211" s="30">
        <v>11922</v>
      </c>
      <c r="C211" s="10" t="s">
        <v>22</v>
      </c>
      <c r="D211" s="50">
        <f>VLOOKUP(B211,Sheet1!B:J,9,0)</f>
        <v>625269</v>
      </c>
      <c r="E211" s="50">
        <v>98.492927947941453</v>
      </c>
      <c r="F211" s="50">
        <v>0</v>
      </c>
      <c r="G211" s="50">
        <v>0.72832137358615001</v>
      </c>
      <c r="H211" s="50">
        <v>7.8891286787408457E-4</v>
      </c>
      <c r="I211" s="50">
        <v>0.77796176560451735</v>
      </c>
    </row>
    <row r="212" spans="1:9" x14ac:dyDescent="0.45">
      <c r="A212" s="30" t="s">
        <v>582</v>
      </c>
      <c r="B212" s="30">
        <v>11920</v>
      </c>
      <c r="C212" s="30" t="s">
        <v>19</v>
      </c>
      <c r="D212" s="50">
        <f>VLOOKUP(B212,Sheet1!B:J,9,0)</f>
        <v>9737380</v>
      </c>
      <c r="E212" s="50">
        <v>4.8497420725758076</v>
      </c>
      <c r="F212" s="50">
        <v>31.235717820515504</v>
      </c>
      <c r="G212" s="50">
        <v>62.193869619377104</v>
      </c>
      <c r="H212" s="50">
        <v>6.0254458073715084E-5</v>
      </c>
      <c r="I212" s="50">
        <v>1.7206102330735122</v>
      </c>
    </row>
    <row r="213" spans="1:9" x14ac:dyDescent="0.45">
      <c r="A213" s="30" t="s">
        <v>586</v>
      </c>
      <c r="B213" s="30">
        <v>11907</v>
      </c>
      <c r="C213" s="30" t="s">
        <v>32</v>
      </c>
      <c r="D213" s="50">
        <f>VLOOKUP(B213,Sheet1!B:J,9,0)</f>
        <v>325859</v>
      </c>
      <c r="E213" s="50">
        <v>42.951740172935693</v>
      </c>
      <c r="F213" s="50">
        <v>28.304157447667084</v>
      </c>
      <c r="G213" s="50">
        <v>25.173755747909031</v>
      </c>
      <c r="H213" s="50">
        <v>0.47005585824824608</v>
      </c>
      <c r="I213" s="50">
        <v>3.1002907732399483</v>
      </c>
    </row>
    <row r="214" spans="1:9" x14ac:dyDescent="0.45">
      <c r="A214" s="30" t="s">
        <v>587</v>
      </c>
      <c r="B214" s="30">
        <v>11939</v>
      </c>
      <c r="C214" s="30" t="s">
        <v>22</v>
      </c>
      <c r="D214" s="50">
        <f>VLOOKUP(B214,Sheet1!B:J,9,0)</f>
        <v>4488542</v>
      </c>
      <c r="E214" s="50">
        <v>96.883578789554221</v>
      </c>
      <c r="F214" s="50">
        <v>0</v>
      </c>
      <c r="G214" s="50">
        <v>2.5217020948867881</v>
      </c>
      <c r="H214" s="50">
        <v>0</v>
      </c>
      <c r="I214" s="50">
        <v>0.59471911555899748</v>
      </c>
    </row>
    <row r="215" spans="1:9" x14ac:dyDescent="0.45">
      <c r="A215" s="30" t="s">
        <v>593</v>
      </c>
      <c r="B215" s="30">
        <v>11929</v>
      </c>
      <c r="C215" s="30" t="s">
        <v>22</v>
      </c>
      <c r="D215" s="50">
        <f>VLOOKUP(B215,Sheet1!B:J,9,0)</f>
        <v>391282</v>
      </c>
      <c r="E215" s="50">
        <v>82.922441319151261</v>
      </c>
      <c r="F215" s="50">
        <v>0</v>
      </c>
      <c r="G215" s="50">
        <v>14.168873344629414</v>
      </c>
      <c r="H215" s="50">
        <v>0</v>
      </c>
      <c r="I215" s="50">
        <v>2.9086853362193175</v>
      </c>
    </row>
    <row r="216" spans="1:9" ht="30.75" customHeight="1" x14ac:dyDescent="0.45">
      <c r="A216" s="30" t="s">
        <v>603</v>
      </c>
      <c r="B216" s="30">
        <v>11955</v>
      </c>
      <c r="C216" s="30" t="s">
        <v>19</v>
      </c>
      <c r="D216" s="50">
        <f>VLOOKUP(B216,Sheet1!B:J,9,0)</f>
        <v>1093251</v>
      </c>
      <c r="E216" s="50">
        <v>0</v>
      </c>
      <c r="F216" s="50">
        <v>6.9617195158650897</v>
      </c>
      <c r="G216" s="50">
        <v>92.30038120611367</v>
      </c>
      <c r="H216" s="50">
        <v>0</v>
      </c>
      <c r="I216" s="50">
        <v>0.73789927802124633</v>
      </c>
    </row>
    <row r="217" spans="1:9" x14ac:dyDescent="0.45">
      <c r="A217" s="30" t="s">
        <v>605</v>
      </c>
      <c r="B217" s="30">
        <v>11951</v>
      </c>
      <c r="C217" s="30" t="s">
        <v>22</v>
      </c>
      <c r="D217" s="50">
        <f>VLOOKUP(B217,Sheet1!B:J,9,0)</f>
        <v>951855</v>
      </c>
      <c r="E217" s="50">
        <v>97.029431658585764</v>
      </c>
      <c r="F217" s="50">
        <v>0</v>
      </c>
      <c r="G217" s="50">
        <v>1.0914516142897291E-3</v>
      </c>
      <c r="H217" s="50">
        <v>0</v>
      </c>
      <c r="I217" s="50">
        <v>2.9694768897999499</v>
      </c>
    </row>
    <row r="218" spans="1:9" x14ac:dyDescent="0.45">
      <c r="A218" s="30" t="s">
        <v>607</v>
      </c>
      <c r="B218" s="30">
        <v>11667</v>
      </c>
      <c r="C218" s="30" t="s">
        <v>19</v>
      </c>
      <c r="D218" s="50">
        <f>VLOOKUP(B218,Sheet1!B:J,9,0)</f>
        <v>1005930</v>
      </c>
      <c r="E218" s="50">
        <v>0</v>
      </c>
      <c r="F218" s="50">
        <v>0</v>
      </c>
      <c r="G218" s="50">
        <v>99.799291316873678</v>
      </c>
      <c r="H218" s="50">
        <v>0</v>
      </c>
      <c r="I218" s="50">
        <v>0.20070868312632606</v>
      </c>
    </row>
    <row r="219" spans="1:9" x14ac:dyDescent="0.45">
      <c r="A219" s="30" t="s">
        <v>610</v>
      </c>
      <c r="B219" s="30">
        <v>11924</v>
      </c>
      <c r="C219" s="30" t="s">
        <v>22</v>
      </c>
      <c r="D219" s="50">
        <f>VLOOKUP(B219,Sheet1!B:J,9,0)</f>
        <v>1578054.4532659999</v>
      </c>
      <c r="E219" s="50">
        <v>99</v>
      </c>
      <c r="F219" s="50">
        <v>0</v>
      </c>
      <c r="G219" s="50">
        <v>0</v>
      </c>
      <c r="H219" s="50">
        <v>1</v>
      </c>
      <c r="I219" s="50">
        <v>0</v>
      </c>
    </row>
    <row r="220" spans="1:9" x14ac:dyDescent="0.45">
      <c r="A220" s="30" t="s">
        <v>616</v>
      </c>
      <c r="B220" s="30">
        <v>11962</v>
      </c>
      <c r="C220" s="30" t="s">
        <v>22</v>
      </c>
      <c r="D220" s="50">
        <f>VLOOKUP(B220,Sheet1!B:J,9,0)</f>
        <v>601800.91911999998</v>
      </c>
      <c r="E220" s="50">
        <v>0</v>
      </c>
      <c r="F220" s="50">
        <v>0</v>
      </c>
      <c r="G220" s="50">
        <v>100</v>
      </c>
      <c r="H220" s="50">
        <v>0</v>
      </c>
      <c r="I220" s="50">
        <v>0</v>
      </c>
    </row>
    <row r="221" spans="1:9" x14ac:dyDescent="0.45">
      <c r="A221" s="30" t="s">
        <v>60</v>
      </c>
      <c r="B221" s="30">
        <v>10763</v>
      </c>
      <c r="C221" s="10" t="s">
        <v>32</v>
      </c>
      <c r="D221" s="50">
        <f>VLOOKUP(B221,Sheet1!B:J,9,0)</f>
        <v>113299</v>
      </c>
      <c r="E221" s="50">
        <v>91.702337921309265</v>
      </c>
      <c r="F221" s="50">
        <v>0</v>
      </c>
      <c r="G221" s="50">
        <v>0.2591175303688566</v>
      </c>
      <c r="H221" s="50">
        <v>8.4888574832148553E-2</v>
      </c>
      <c r="I221" s="50">
        <v>7.9536559734897336</v>
      </c>
    </row>
  </sheetData>
  <autoFilter ref="A2:I221">
    <sortState ref="A25:I301">
      <sortCondition ref="C2:C3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rightToLeft="1" workbookViewId="0">
      <selection activeCell="D14" sqref="D14"/>
    </sheetView>
  </sheetViews>
  <sheetFormatPr defaultColWidth="8.85546875" defaultRowHeight="18" x14ac:dyDescent="0.45"/>
  <cols>
    <col min="1" max="1" width="40.7109375" style="1" bestFit="1" customWidth="1"/>
    <col min="2" max="2" width="8.42578125" style="1" bestFit="1" customWidth="1"/>
    <col min="3" max="3" width="24.7109375" style="1" bestFit="1" customWidth="1"/>
    <col min="4" max="5" width="24.28515625" style="2" bestFit="1" customWidth="1"/>
    <col min="6" max="6" width="22" style="2" bestFit="1" customWidth="1"/>
    <col min="7" max="8" width="20.85546875" style="2" bestFit="1" customWidth="1"/>
    <col min="9" max="9" width="19.42578125" style="2" bestFit="1" customWidth="1"/>
    <col min="10" max="11" width="22" style="1" bestFit="1" customWidth="1"/>
    <col min="12" max="13" width="18.28515625" style="2" bestFit="1" customWidth="1"/>
    <col min="14" max="14" width="15.85546875" style="1" bestFit="1" customWidth="1"/>
    <col min="15" max="16" width="17.28515625" style="2" bestFit="1" customWidth="1"/>
    <col min="17" max="17" width="16.7109375" style="1" bestFit="1" customWidth="1"/>
    <col min="18" max="16384" width="8.85546875" style="1"/>
  </cols>
  <sheetData>
    <row r="1" spans="1:17" x14ac:dyDescent="0.45">
      <c r="A1" s="2"/>
      <c r="B1" s="2"/>
      <c r="C1" s="2"/>
      <c r="D1" s="51" t="s">
        <v>539</v>
      </c>
      <c r="E1" s="51"/>
      <c r="F1" s="51"/>
      <c r="G1" s="51"/>
      <c r="H1" s="51"/>
      <c r="I1" s="51"/>
      <c r="J1" s="51"/>
      <c r="K1" s="51"/>
      <c r="L1" s="52" t="s">
        <v>540</v>
      </c>
      <c r="M1" s="52"/>
      <c r="N1" s="52"/>
      <c r="O1" s="52"/>
      <c r="P1" s="52"/>
      <c r="Q1" s="52"/>
    </row>
    <row r="2" spans="1:17" x14ac:dyDescent="0.45">
      <c r="A2" s="2"/>
      <c r="B2" s="2"/>
      <c r="C2" s="2"/>
      <c r="D2" s="51" t="s">
        <v>621</v>
      </c>
      <c r="E2" s="51"/>
      <c r="F2" s="51"/>
      <c r="G2" s="51"/>
      <c r="H2" s="51" t="s">
        <v>622</v>
      </c>
      <c r="I2" s="51"/>
      <c r="J2" s="51"/>
      <c r="K2" s="51"/>
      <c r="L2" s="51" t="s">
        <v>621</v>
      </c>
      <c r="M2" s="51"/>
      <c r="N2" s="51"/>
      <c r="O2" s="51" t="s">
        <v>622</v>
      </c>
      <c r="P2" s="51"/>
      <c r="Q2" s="51"/>
    </row>
    <row r="3" spans="1:17" s="8" customFormat="1" ht="47.25" x14ac:dyDescent="0.45">
      <c r="A3" s="5" t="s">
        <v>533</v>
      </c>
      <c r="B3" s="5" t="s">
        <v>1</v>
      </c>
      <c r="C3" s="6" t="s">
        <v>3</v>
      </c>
      <c r="D3" s="15" t="s">
        <v>541</v>
      </c>
      <c r="E3" s="15" t="s">
        <v>542</v>
      </c>
      <c r="F3" s="15" t="s">
        <v>543</v>
      </c>
      <c r="G3" s="15" t="s">
        <v>544</v>
      </c>
      <c r="H3" s="15" t="s">
        <v>541</v>
      </c>
      <c r="I3" s="15" t="s">
        <v>542</v>
      </c>
      <c r="J3" s="7" t="s">
        <v>543</v>
      </c>
      <c r="K3" s="7" t="s">
        <v>544</v>
      </c>
      <c r="L3" s="15" t="s">
        <v>545</v>
      </c>
      <c r="M3" s="15" t="s">
        <v>546</v>
      </c>
      <c r="N3" s="7" t="s">
        <v>544</v>
      </c>
      <c r="O3" s="15" t="s">
        <v>545</v>
      </c>
      <c r="P3" s="15" t="s">
        <v>546</v>
      </c>
      <c r="Q3" s="7" t="s">
        <v>544</v>
      </c>
    </row>
    <row r="4" spans="1:17" x14ac:dyDescent="0.45">
      <c r="A4" s="3" t="s">
        <v>17</v>
      </c>
      <c r="B4" s="3">
        <v>10581</v>
      </c>
      <c r="C4" s="3" t="s">
        <v>19</v>
      </c>
      <c r="D4" s="4">
        <v>10385581.532129001</v>
      </c>
      <c r="E4" s="4">
        <v>7855925.8889250001</v>
      </c>
      <c r="F4" s="4">
        <f t="shared" ref="F4:F35" si="0">E4+D4</f>
        <v>18241507.421054002</v>
      </c>
      <c r="G4" s="4">
        <f t="shared" ref="G4:G35" si="1">D4-E4</f>
        <v>2529655.6432040008</v>
      </c>
      <c r="H4" s="4">
        <v>1080786.7641660001</v>
      </c>
      <c r="I4" s="4">
        <v>376306.72015900002</v>
      </c>
      <c r="J4" s="4">
        <f t="shared" ref="J4:J35" si="2">I4+H4</f>
        <v>1457093.4843250001</v>
      </c>
      <c r="K4" s="4">
        <f t="shared" ref="K4:K35" si="3">H4-I4</f>
        <v>704480.04400700005</v>
      </c>
      <c r="L4" s="4">
        <v>44031469</v>
      </c>
      <c r="M4" s="4">
        <v>36663730</v>
      </c>
      <c r="N4" s="29">
        <f t="shared" ref="N4:N35" si="4">L4-M4</f>
        <v>7367739</v>
      </c>
      <c r="O4" s="4">
        <v>5602462</v>
      </c>
      <c r="P4" s="4">
        <v>3149697</v>
      </c>
      <c r="Q4" s="29">
        <f t="shared" ref="Q4:Q35" si="5">O4-P4</f>
        <v>2452765</v>
      </c>
    </row>
    <row r="5" spans="1:17" x14ac:dyDescent="0.45">
      <c r="A5" s="3" t="s">
        <v>35</v>
      </c>
      <c r="B5" s="3">
        <v>10639</v>
      </c>
      <c r="C5" s="3" t="s">
        <v>19</v>
      </c>
      <c r="D5" s="4">
        <v>3308264.2156839999</v>
      </c>
      <c r="E5" s="4">
        <v>74711.515008999995</v>
      </c>
      <c r="F5" s="4">
        <f t="shared" si="0"/>
        <v>3382975.7306929999</v>
      </c>
      <c r="G5" s="4">
        <f t="shared" si="1"/>
        <v>3233552.700675</v>
      </c>
      <c r="H5" s="4">
        <v>0</v>
      </c>
      <c r="I5" s="4">
        <v>0</v>
      </c>
      <c r="J5" s="4">
        <f t="shared" si="2"/>
        <v>0</v>
      </c>
      <c r="K5" s="4">
        <f t="shared" si="3"/>
        <v>0</v>
      </c>
      <c r="L5" s="4">
        <v>87952829</v>
      </c>
      <c r="M5" s="4">
        <v>79569320</v>
      </c>
      <c r="N5" s="29">
        <f t="shared" si="4"/>
        <v>8383509</v>
      </c>
      <c r="O5" s="4">
        <v>10195005</v>
      </c>
      <c r="P5" s="4">
        <v>8179364</v>
      </c>
      <c r="Q5" s="29">
        <f t="shared" si="5"/>
        <v>2015641</v>
      </c>
    </row>
    <row r="6" spans="1:17" x14ac:dyDescent="0.45">
      <c r="A6" s="3" t="s">
        <v>39</v>
      </c>
      <c r="B6" s="3">
        <v>10720</v>
      </c>
      <c r="C6" s="3" t="s">
        <v>19</v>
      </c>
      <c r="D6" s="4">
        <v>293568.47226000001</v>
      </c>
      <c r="E6" s="4">
        <v>471511.38527799997</v>
      </c>
      <c r="F6" s="4">
        <f t="shared" si="0"/>
        <v>765079.85753799998</v>
      </c>
      <c r="G6" s="4">
        <f t="shared" si="1"/>
        <v>-177942.91301799996</v>
      </c>
      <c r="H6" s="4">
        <v>0</v>
      </c>
      <c r="I6" s="4">
        <v>4719.0930019999996</v>
      </c>
      <c r="J6" s="4">
        <f t="shared" si="2"/>
        <v>4719.0930019999996</v>
      </c>
      <c r="K6" s="4">
        <f t="shared" si="3"/>
        <v>-4719.0930019999996</v>
      </c>
      <c r="L6" s="4">
        <v>285480</v>
      </c>
      <c r="M6" s="4">
        <v>1202035</v>
      </c>
      <c r="N6" s="29">
        <f t="shared" si="4"/>
        <v>-916555</v>
      </c>
      <c r="O6" s="4">
        <v>192208</v>
      </c>
      <c r="P6" s="4">
        <v>586302</v>
      </c>
      <c r="Q6" s="29">
        <f t="shared" si="5"/>
        <v>-394094</v>
      </c>
    </row>
    <row r="7" spans="1:17" x14ac:dyDescent="0.45">
      <c r="A7" s="3" t="s">
        <v>45</v>
      </c>
      <c r="B7" s="3">
        <v>10748</v>
      </c>
      <c r="C7" s="3" t="s">
        <v>19</v>
      </c>
      <c r="D7" s="4">
        <v>789978.05882599996</v>
      </c>
      <c r="E7" s="4">
        <v>765460.70174199995</v>
      </c>
      <c r="F7" s="4">
        <f t="shared" si="0"/>
        <v>1555438.7605679999</v>
      </c>
      <c r="G7" s="4">
        <f t="shared" si="1"/>
        <v>24517.357084000017</v>
      </c>
      <c r="H7" s="4">
        <v>0</v>
      </c>
      <c r="I7" s="4">
        <v>0</v>
      </c>
      <c r="J7" s="4">
        <f t="shared" si="2"/>
        <v>0</v>
      </c>
      <c r="K7" s="4">
        <f t="shared" si="3"/>
        <v>0</v>
      </c>
      <c r="L7" s="4">
        <v>14739904</v>
      </c>
      <c r="M7" s="4">
        <v>21238630</v>
      </c>
      <c r="N7" s="29">
        <f t="shared" si="4"/>
        <v>-6498726</v>
      </c>
      <c r="O7" s="4">
        <v>1341144</v>
      </c>
      <c r="P7" s="4">
        <v>2849561</v>
      </c>
      <c r="Q7" s="29">
        <f t="shared" si="5"/>
        <v>-1508417</v>
      </c>
    </row>
    <row r="8" spans="1:17" x14ac:dyDescent="0.45">
      <c r="A8" s="3" t="s">
        <v>53</v>
      </c>
      <c r="B8" s="3">
        <v>10766</v>
      </c>
      <c r="C8" s="3" t="s">
        <v>19</v>
      </c>
      <c r="D8" s="4">
        <v>32311.761406000001</v>
      </c>
      <c r="E8" s="4">
        <v>1816821.619349</v>
      </c>
      <c r="F8" s="4">
        <f t="shared" si="0"/>
        <v>1849133.380755</v>
      </c>
      <c r="G8" s="4">
        <f t="shared" si="1"/>
        <v>-1784509.857943</v>
      </c>
      <c r="H8" s="4">
        <v>0</v>
      </c>
      <c r="I8" s="4">
        <v>61669.680122999998</v>
      </c>
      <c r="J8" s="4">
        <f t="shared" si="2"/>
        <v>61669.680122999998</v>
      </c>
      <c r="K8" s="4">
        <f t="shared" si="3"/>
        <v>-61669.680122999998</v>
      </c>
      <c r="L8" s="4">
        <v>33268910</v>
      </c>
      <c r="M8" s="4">
        <v>61097656</v>
      </c>
      <c r="N8" s="29">
        <f t="shared" si="4"/>
        <v>-27828746</v>
      </c>
      <c r="O8" s="4">
        <v>1089197</v>
      </c>
      <c r="P8" s="4">
        <v>3703282</v>
      </c>
      <c r="Q8" s="29">
        <f t="shared" si="5"/>
        <v>-2614085</v>
      </c>
    </row>
    <row r="9" spans="1:17" x14ac:dyDescent="0.45">
      <c r="A9" s="3" t="s">
        <v>59</v>
      </c>
      <c r="B9" s="3">
        <v>10765</v>
      </c>
      <c r="C9" s="3" t="s">
        <v>19</v>
      </c>
      <c r="D9" s="4">
        <v>1057319.4849429999</v>
      </c>
      <c r="E9" s="4">
        <v>1080896.958571</v>
      </c>
      <c r="F9" s="4">
        <f t="shared" si="0"/>
        <v>2138216.4435139997</v>
      </c>
      <c r="G9" s="4">
        <f t="shared" si="1"/>
        <v>-23577.473628000123</v>
      </c>
      <c r="H9" s="4">
        <v>13038.46607</v>
      </c>
      <c r="I9" s="4">
        <v>0</v>
      </c>
      <c r="J9" s="4">
        <f t="shared" si="2"/>
        <v>13038.46607</v>
      </c>
      <c r="K9" s="4">
        <f t="shared" si="3"/>
        <v>13038.46607</v>
      </c>
      <c r="L9" s="4">
        <v>239168120</v>
      </c>
      <c r="M9" s="4">
        <v>207177853</v>
      </c>
      <c r="N9" s="29">
        <f t="shared" si="4"/>
        <v>31990267</v>
      </c>
      <c r="O9" s="4">
        <v>16637651</v>
      </c>
      <c r="P9" s="4">
        <v>19420237</v>
      </c>
      <c r="Q9" s="29">
        <f t="shared" si="5"/>
        <v>-2782586</v>
      </c>
    </row>
    <row r="10" spans="1:17" x14ac:dyDescent="0.45">
      <c r="A10" s="3" t="s">
        <v>62</v>
      </c>
      <c r="B10" s="3">
        <v>10778</v>
      </c>
      <c r="C10" s="3" t="s">
        <v>19</v>
      </c>
      <c r="D10" s="4">
        <v>188831.182891</v>
      </c>
      <c r="E10" s="4">
        <v>25704.072304000001</v>
      </c>
      <c r="F10" s="4">
        <f t="shared" si="0"/>
        <v>214535.25519500001</v>
      </c>
      <c r="G10" s="4">
        <f t="shared" si="1"/>
        <v>163127.110587</v>
      </c>
      <c r="H10" s="4">
        <v>9.9999999999999995E-7</v>
      </c>
      <c r="I10" s="4">
        <v>0</v>
      </c>
      <c r="J10" s="4">
        <f t="shared" si="2"/>
        <v>9.9999999999999995E-7</v>
      </c>
      <c r="K10" s="4">
        <f t="shared" si="3"/>
        <v>9.9999999999999995E-7</v>
      </c>
      <c r="L10" s="4">
        <v>2621581</v>
      </c>
      <c r="M10" s="4">
        <v>3069769</v>
      </c>
      <c r="N10" s="29">
        <f t="shared" si="4"/>
        <v>-448188</v>
      </c>
      <c r="O10" s="4">
        <v>74680</v>
      </c>
      <c r="P10" s="4">
        <v>106500</v>
      </c>
      <c r="Q10" s="29">
        <f t="shared" si="5"/>
        <v>-31820</v>
      </c>
    </row>
    <row r="11" spans="1:17" x14ac:dyDescent="0.45">
      <c r="A11" s="3" t="s">
        <v>66</v>
      </c>
      <c r="B11" s="3">
        <v>10784</v>
      </c>
      <c r="C11" s="3" t="s">
        <v>19</v>
      </c>
      <c r="D11" s="4">
        <v>2116154.592832</v>
      </c>
      <c r="E11" s="4">
        <v>754264.89837099996</v>
      </c>
      <c r="F11" s="4">
        <f t="shared" si="0"/>
        <v>2870419.4912029998</v>
      </c>
      <c r="G11" s="4">
        <f t="shared" si="1"/>
        <v>1361889.6944610002</v>
      </c>
      <c r="H11" s="4">
        <v>775451.09386000002</v>
      </c>
      <c r="I11" s="4">
        <v>5230.4714899999999</v>
      </c>
      <c r="J11" s="4">
        <f t="shared" si="2"/>
        <v>780681.56535000005</v>
      </c>
      <c r="K11" s="4">
        <f t="shared" si="3"/>
        <v>770220.62237</v>
      </c>
      <c r="L11" s="4">
        <v>19667646</v>
      </c>
      <c r="M11" s="4">
        <v>24674502</v>
      </c>
      <c r="N11" s="29">
        <f t="shared" si="4"/>
        <v>-5006856</v>
      </c>
      <c r="O11" s="4">
        <v>1249551</v>
      </c>
      <c r="P11" s="4">
        <v>1919793</v>
      </c>
      <c r="Q11" s="29">
        <f t="shared" si="5"/>
        <v>-670242</v>
      </c>
    </row>
    <row r="12" spans="1:17" x14ac:dyDescent="0.45">
      <c r="A12" s="3" t="s">
        <v>80</v>
      </c>
      <c r="B12" s="3">
        <v>10837</v>
      </c>
      <c r="C12" s="3" t="s">
        <v>19</v>
      </c>
      <c r="D12" s="4">
        <v>87551.211951000005</v>
      </c>
      <c r="E12" s="4">
        <v>1041495.659953</v>
      </c>
      <c r="F12" s="4">
        <f t="shared" si="0"/>
        <v>1129046.8719039999</v>
      </c>
      <c r="G12" s="4">
        <f t="shared" si="1"/>
        <v>-953944.44800199999</v>
      </c>
      <c r="H12" s="4">
        <v>0</v>
      </c>
      <c r="I12" s="4">
        <v>95447.693824000002</v>
      </c>
      <c r="J12" s="4">
        <f t="shared" si="2"/>
        <v>95447.693824000002</v>
      </c>
      <c r="K12" s="4">
        <f t="shared" si="3"/>
        <v>-95447.693824000002</v>
      </c>
      <c r="L12" s="4">
        <v>56012</v>
      </c>
      <c r="M12" s="4">
        <v>5851749</v>
      </c>
      <c r="N12" s="29">
        <f t="shared" si="4"/>
        <v>-5795737</v>
      </c>
      <c r="O12" s="4">
        <v>4216</v>
      </c>
      <c r="P12" s="4">
        <v>233854</v>
      </c>
      <c r="Q12" s="29">
        <f t="shared" si="5"/>
        <v>-229638</v>
      </c>
    </row>
    <row r="13" spans="1:17" x14ac:dyDescent="0.45">
      <c r="A13" s="3" t="s">
        <v>82</v>
      </c>
      <c r="B13" s="3">
        <v>10845</v>
      </c>
      <c r="C13" s="3" t="s">
        <v>19</v>
      </c>
      <c r="D13" s="4">
        <v>9635182.684378</v>
      </c>
      <c r="E13" s="4">
        <v>7835952.3880439997</v>
      </c>
      <c r="F13" s="4">
        <f t="shared" si="0"/>
        <v>17471135.072421998</v>
      </c>
      <c r="G13" s="4">
        <f t="shared" si="1"/>
        <v>1799230.2963340003</v>
      </c>
      <c r="H13" s="4">
        <v>776723.37939599995</v>
      </c>
      <c r="I13" s="4">
        <v>65970</v>
      </c>
      <c r="J13" s="4">
        <f t="shared" si="2"/>
        <v>842693.37939599995</v>
      </c>
      <c r="K13" s="4">
        <f t="shared" si="3"/>
        <v>710753.37939599995</v>
      </c>
      <c r="L13" s="4">
        <v>42101501</v>
      </c>
      <c r="M13" s="4">
        <v>33866793</v>
      </c>
      <c r="N13" s="29">
        <f t="shared" si="4"/>
        <v>8234708</v>
      </c>
      <c r="O13" s="4">
        <v>4332797</v>
      </c>
      <c r="P13" s="4">
        <v>2433105</v>
      </c>
      <c r="Q13" s="29">
        <f t="shared" si="5"/>
        <v>1899692</v>
      </c>
    </row>
    <row r="14" spans="1:17" x14ac:dyDescent="0.45">
      <c r="A14" s="3" t="s">
        <v>96</v>
      </c>
      <c r="B14" s="3">
        <v>10883</v>
      </c>
      <c r="C14" s="3" t="s">
        <v>19</v>
      </c>
      <c r="D14" s="4">
        <v>10629887.459350999</v>
      </c>
      <c r="E14" s="4">
        <v>6279316.0794510003</v>
      </c>
      <c r="F14" s="4">
        <f t="shared" si="0"/>
        <v>16909203.538801998</v>
      </c>
      <c r="G14" s="4">
        <f t="shared" si="1"/>
        <v>4350571.3798999991</v>
      </c>
      <c r="H14" s="4">
        <v>487540.342894</v>
      </c>
      <c r="I14" s="4">
        <v>116355.03159300001</v>
      </c>
      <c r="J14" s="4">
        <f t="shared" si="2"/>
        <v>603895.37448700005</v>
      </c>
      <c r="K14" s="4">
        <f t="shared" si="3"/>
        <v>371185.31130100001</v>
      </c>
      <c r="L14" s="4">
        <v>314863509</v>
      </c>
      <c r="M14" s="4">
        <v>303092040</v>
      </c>
      <c r="N14" s="29">
        <f t="shared" si="4"/>
        <v>11771469</v>
      </c>
      <c r="O14" s="4">
        <v>29326297</v>
      </c>
      <c r="P14" s="4">
        <v>53890810</v>
      </c>
      <c r="Q14" s="29">
        <f t="shared" si="5"/>
        <v>-24564513</v>
      </c>
    </row>
    <row r="15" spans="1:17" x14ac:dyDescent="0.45">
      <c r="A15" s="3" t="s">
        <v>102</v>
      </c>
      <c r="B15" s="3">
        <v>10895</v>
      </c>
      <c r="C15" s="3" t="s">
        <v>19</v>
      </c>
      <c r="D15" s="4">
        <v>126369.468289</v>
      </c>
      <c r="E15" s="4">
        <v>272339.29582499998</v>
      </c>
      <c r="F15" s="4">
        <f t="shared" si="0"/>
        <v>398708.76411399996</v>
      </c>
      <c r="G15" s="4">
        <f t="shared" si="1"/>
        <v>-145969.827536</v>
      </c>
      <c r="H15" s="4">
        <v>21926</v>
      </c>
      <c r="I15" s="4">
        <v>41260.966</v>
      </c>
      <c r="J15" s="4">
        <f t="shared" si="2"/>
        <v>63186.966</v>
      </c>
      <c r="K15" s="4">
        <f t="shared" si="3"/>
        <v>-19334.966</v>
      </c>
      <c r="L15" s="4">
        <v>186825</v>
      </c>
      <c r="M15" s="4">
        <v>1646803</v>
      </c>
      <c r="N15" s="29">
        <f t="shared" si="4"/>
        <v>-1459978</v>
      </c>
      <c r="O15" s="4">
        <v>5022</v>
      </c>
      <c r="P15" s="4">
        <v>41955</v>
      </c>
      <c r="Q15" s="29">
        <f t="shared" si="5"/>
        <v>-36933</v>
      </c>
    </row>
    <row r="16" spans="1:17" x14ac:dyDescent="0.45">
      <c r="A16" s="3" t="s">
        <v>106</v>
      </c>
      <c r="B16" s="3">
        <v>10911</v>
      </c>
      <c r="C16" s="3" t="s">
        <v>19</v>
      </c>
      <c r="D16" s="4">
        <v>1127207.4548849999</v>
      </c>
      <c r="E16" s="4">
        <v>6055104.085678</v>
      </c>
      <c r="F16" s="4">
        <f t="shared" si="0"/>
        <v>7182311.5405630004</v>
      </c>
      <c r="G16" s="4">
        <f t="shared" si="1"/>
        <v>-4927896.6307929996</v>
      </c>
      <c r="H16" s="4">
        <v>22083.284230000001</v>
      </c>
      <c r="I16" s="4">
        <v>27685.733529000001</v>
      </c>
      <c r="J16" s="4">
        <f t="shared" si="2"/>
        <v>49769.017759000002</v>
      </c>
      <c r="K16" s="4">
        <f t="shared" si="3"/>
        <v>-5602.4492989999999</v>
      </c>
      <c r="L16" s="4">
        <v>63114322</v>
      </c>
      <c r="M16" s="4">
        <v>78365203</v>
      </c>
      <c r="N16" s="29">
        <f t="shared" si="4"/>
        <v>-15250881</v>
      </c>
      <c r="O16" s="4">
        <v>10979565</v>
      </c>
      <c r="P16" s="4">
        <v>7003956</v>
      </c>
      <c r="Q16" s="29">
        <f t="shared" si="5"/>
        <v>3975609</v>
      </c>
    </row>
    <row r="17" spans="1:17" x14ac:dyDescent="0.45">
      <c r="A17" s="3" t="s">
        <v>108</v>
      </c>
      <c r="B17" s="3">
        <v>10919</v>
      </c>
      <c r="C17" s="3" t="s">
        <v>19</v>
      </c>
      <c r="D17" s="4">
        <v>12568229.429581</v>
      </c>
      <c r="E17" s="4">
        <v>14495725.554341</v>
      </c>
      <c r="F17" s="4">
        <f t="shared" si="0"/>
        <v>27063954.983921997</v>
      </c>
      <c r="G17" s="4">
        <f t="shared" si="1"/>
        <v>-1927496.12476</v>
      </c>
      <c r="H17" s="4">
        <v>13157.936567999999</v>
      </c>
      <c r="I17" s="4">
        <v>58988.029233000001</v>
      </c>
      <c r="J17" s="4">
        <f t="shared" si="2"/>
        <v>72145.965800999998</v>
      </c>
      <c r="K17" s="4">
        <f t="shared" si="3"/>
        <v>-45830.092665000004</v>
      </c>
      <c r="L17" s="4">
        <v>627162088</v>
      </c>
      <c r="M17" s="4">
        <v>558073819</v>
      </c>
      <c r="N17" s="29">
        <f t="shared" si="4"/>
        <v>69088269</v>
      </c>
      <c r="O17" s="4">
        <v>62218700</v>
      </c>
      <c r="P17" s="4">
        <v>70073138</v>
      </c>
      <c r="Q17" s="29">
        <f t="shared" si="5"/>
        <v>-7854438</v>
      </c>
    </row>
    <row r="18" spans="1:17" x14ac:dyDescent="0.45">
      <c r="A18" s="3" t="s">
        <v>110</v>
      </c>
      <c r="B18" s="3">
        <v>10923</v>
      </c>
      <c r="C18" s="3" t="s">
        <v>19</v>
      </c>
      <c r="D18" s="4">
        <v>258937.86490099999</v>
      </c>
      <c r="E18" s="4">
        <v>185903.53827200001</v>
      </c>
      <c r="F18" s="4">
        <f t="shared" si="0"/>
        <v>444841.40317299997</v>
      </c>
      <c r="G18" s="4">
        <f t="shared" si="1"/>
        <v>73034.326628999988</v>
      </c>
      <c r="H18" s="4">
        <v>0</v>
      </c>
      <c r="I18" s="4">
        <v>0</v>
      </c>
      <c r="J18" s="4">
        <f t="shared" si="2"/>
        <v>0</v>
      </c>
      <c r="K18" s="4">
        <f t="shared" si="3"/>
        <v>0</v>
      </c>
      <c r="L18" s="4">
        <v>2215453</v>
      </c>
      <c r="M18" s="4">
        <v>2789746</v>
      </c>
      <c r="N18" s="29">
        <f t="shared" si="4"/>
        <v>-574293</v>
      </c>
      <c r="O18" s="4">
        <v>65389</v>
      </c>
      <c r="P18" s="4">
        <v>309093</v>
      </c>
      <c r="Q18" s="29">
        <f t="shared" si="5"/>
        <v>-243704</v>
      </c>
    </row>
    <row r="19" spans="1:17" x14ac:dyDescent="0.45">
      <c r="A19" s="3" t="s">
        <v>114</v>
      </c>
      <c r="B19" s="3">
        <v>10915</v>
      </c>
      <c r="C19" s="3" t="s">
        <v>19</v>
      </c>
      <c r="D19" s="4">
        <v>8386484.5285870004</v>
      </c>
      <c r="E19" s="4">
        <v>8357003.8297859998</v>
      </c>
      <c r="F19" s="4">
        <f t="shared" si="0"/>
        <v>16743488.358373001</v>
      </c>
      <c r="G19" s="4">
        <f t="shared" si="1"/>
        <v>29480.698801000603</v>
      </c>
      <c r="H19" s="4">
        <v>10268.80213</v>
      </c>
      <c r="I19" s="4">
        <v>233404.38543699999</v>
      </c>
      <c r="J19" s="4">
        <f t="shared" si="2"/>
        <v>243673.18756699999</v>
      </c>
      <c r="K19" s="4">
        <f t="shared" si="3"/>
        <v>-223135.58330699999</v>
      </c>
      <c r="L19" s="4">
        <v>18597747</v>
      </c>
      <c r="M19" s="4">
        <v>21522699</v>
      </c>
      <c r="N19" s="29">
        <f t="shared" si="4"/>
        <v>-2924952</v>
      </c>
      <c r="O19" s="4">
        <v>888148</v>
      </c>
      <c r="P19" s="4">
        <v>1256854</v>
      </c>
      <c r="Q19" s="29">
        <f t="shared" si="5"/>
        <v>-368706</v>
      </c>
    </row>
    <row r="20" spans="1:17" x14ac:dyDescent="0.45">
      <c r="A20" s="3" t="s">
        <v>116</v>
      </c>
      <c r="B20" s="3">
        <v>10929</v>
      </c>
      <c r="C20" s="3" t="s">
        <v>19</v>
      </c>
      <c r="D20" s="4">
        <v>365627.87566299998</v>
      </c>
      <c r="E20" s="4">
        <v>36055.157771999999</v>
      </c>
      <c r="F20" s="4">
        <f t="shared" si="0"/>
        <v>401683.03343499999</v>
      </c>
      <c r="G20" s="4">
        <f t="shared" si="1"/>
        <v>329572.71789099998</v>
      </c>
      <c r="H20" s="4">
        <v>0</v>
      </c>
      <c r="I20" s="4">
        <v>0</v>
      </c>
      <c r="J20" s="4">
        <f t="shared" si="2"/>
        <v>0</v>
      </c>
      <c r="K20" s="4">
        <f t="shared" si="3"/>
        <v>0</v>
      </c>
      <c r="L20" s="4">
        <v>4425400</v>
      </c>
      <c r="M20" s="4">
        <v>5098321</v>
      </c>
      <c r="N20" s="29">
        <f t="shared" si="4"/>
        <v>-672921</v>
      </c>
      <c r="O20" s="4">
        <v>387007</v>
      </c>
      <c r="P20" s="4">
        <v>503105</v>
      </c>
      <c r="Q20" s="29">
        <f t="shared" si="5"/>
        <v>-116098</v>
      </c>
    </row>
    <row r="21" spans="1:17" x14ac:dyDescent="0.45">
      <c r="A21" s="3" t="s">
        <v>120</v>
      </c>
      <c r="B21" s="3">
        <v>11008</v>
      </c>
      <c r="C21" s="3" t="s">
        <v>19</v>
      </c>
      <c r="D21" s="4">
        <v>3334963.1197970002</v>
      </c>
      <c r="E21" s="4">
        <v>6471078.0115870005</v>
      </c>
      <c r="F21" s="4">
        <f t="shared" si="0"/>
        <v>9806041.1313840002</v>
      </c>
      <c r="G21" s="4">
        <f t="shared" si="1"/>
        <v>-3136114.8917900003</v>
      </c>
      <c r="H21" s="4">
        <v>298485.06978000002</v>
      </c>
      <c r="I21" s="4">
        <v>541424.70830499998</v>
      </c>
      <c r="J21" s="4">
        <f t="shared" si="2"/>
        <v>839909.778085</v>
      </c>
      <c r="K21" s="4">
        <f t="shared" si="3"/>
        <v>-242939.63852499996</v>
      </c>
      <c r="L21" s="4">
        <v>89782710</v>
      </c>
      <c r="M21" s="4">
        <v>88967746</v>
      </c>
      <c r="N21" s="29">
        <f t="shared" si="4"/>
        <v>814964</v>
      </c>
      <c r="O21" s="4">
        <v>13626523</v>
      </c>
      <c r="P21" s="4">
        <v>10596854</v>
      </c>
      <c r="Q21" s="29">
        <f t="shared" si="5"/>
        <v>3029669</v>
      </c>
    </row>
    <row r="22" spans="1:17" x14ac:dyDescent="0.45">
      <c r="A22" s="3" t="s">
        <v>122</v>
      </c>
      <c r="B22" s="3">
        <v>11014</v>
      </c>
      <c r="C22" s="3" t="s">
        <v>19</v>
      </c>
      <c r="D22" s="4">
        <v>121132.499088</v>
      </c>
      <c r="E22" s="4">
        <v>270118.64866300003</v>
      </c>
      <c r="F22" s="4">
        <f t="shared" si="0"/>
        <v>391251.14775100001</v>
      </c>
      <c r="G22" s="4">
        <f t="shared" si="1"/>
        <v>-148986.14957500005</v>
      </c>
      <c r="H22" s="4">
        <v>27749.000217000001</v>
      </c>
      <c r="I22" s="4">
        <v>44069.519390000001</v>
      </c>
      <c r="J22" s="4">
        <f t="shared" si="2"/>
        <v>71818.519606999995</v>
      </c>
      <c r="K22" s="4">
        <f t="shared" si="3"/>
        <v>-16320.519173000001</v>
      </c>
      <c r="L22" s="4">
        <v>94599</v>
      </c>
      <c r="M22" s="4">
        <v>2411195</v>
      </c>
      <c r="N22" s="29">
        <f t="shared" si="4"/>
        <v>-2316596</v>
      </c>
      <c r="O22" s="4">
        <v>3895</v>
      </c>
      <c r="P22" s="4">
        <v>77115</v>
      </c>
      <c r="Q22" s="29">
        <f t="shared" si="5"/>
        <v>-73220</v>
      </c>
    </row>
    <row r="23" spans="1:17" x14ac:dyDescent="0.45">
      <c r="A23" s="3" t="s">
        <v>124</v>
      </c>
      <c r="B23" s="3">
        <v>11049</v>
      </c>
      <c r="C23" s="3" t="s">
        <v>19</v>
      </c>
      <c r="D23" s="4">
        <v>3481876.6948299999</v>
      </c>
      <c r="E23" s="4">
        <v>1245265.347723</v>
      </c>
      <c r="F23" s="4">
        <f t="shared" si="0"/>
        <v>4727142.0425530002</v>
      </c>
      <c r="G23" s="4">
        <f t="shared" si="1"/>
        <v>2236611.3471069997</v>
      </c>
      <c r="H23" s="4">
        <v>948675.55388100003</v>
      </c>
      <c r="I23" s="4">
        <v>105105.69727</v>
      </c>
      <c r="J23" s="4">
        <f t="shared" si="2"/>
        <v>1053781.2511510001</v>
      </c>
      <c r="K23" s="4">
        <f t="shared" si="3"/>
        <v>843569.85661100002</v>
      </c>
      <c r="L23" s="4">
        <v>72400417</v>
      </c>
      <c r="M23" s="4">
        <v>74520575</v>
      </c>
      <c r="N23" s="29">
        <f t="shared" si="4"/>
        <v>-2120158</v>
      </c>
      <c r="O23" s="4">
        <v>4886945</v>
      </c>
      <c r="P23" s="4">
        <v>7832326</v>
      </c>
      <c r="Q23" s="29">
        <f t="shared" si="5"/>
        <v>-2945381</v>
      </c>
    </row>
    <row r="24" spans="1:17" x14ac:dyDescent="0.45">
      <c r="A24" s="3" t="s">
        <v>128</v>
      </c>
      <c r="B24" s="3">
        <v>11075</v>
      </c>
      <c r="C24" s="3" t="s">
        <v>19</v>
      </c>
      <c r="D24" s="4">
        <v>4471723.6720099999</v>
      </c>
      <c r="E24" s="4">
        <v>1698996.3321730001</v>
      </c>
      <c r="F24" s="4">
        <f t="shared" si="0"/>
        <v>6170720.004183</v>
      </c>
      <c r="G24" s="4">
        <f t="shared" si="1"/>
        <v>2772727.3398369998</v>
      </c>
      <c r="H24" s="4">
        <v>443819.763698</v>
      </c>
      <c r="I24" s="4">
        <v>451807.05424000003</v>
      </c>
      <c r="J24" s="4">
        <f t="shared" si="2"/>
        <v>895626.81793799996</v>
      </c>
      <c r="K24" s="4">
        <f t="shared" si="3"/>
        <v>-7987.2905420000316</v>
      </c>
      <c r="L24" s="4">
        <v>142814588</v>
      </c>
      <c r="M24" s="4">
        <v>105723439</v>
      </c>
      <c r="N24" s="29">
        <f t="shared" si="4"/>
        <v>37091149</v>
      </c>
      <c r="O24" s="4">
        <v>25271695</v>
      </c>
      <c r="P24" s="4">
        <v>17639119</v>
      </c>
      <c r="Q24" s="29">
        <f t="shared" si="5"/>
        <v>7632576</v>
      </c>
    </row>
    <row r="25" spans="1:17" x14ac:dyDescent="0.45">
      <c r="A25" s="3" t="s">
        <v>135</v>
      </c>
      <c r="B25" s="3">
        <v>11090</v>
      </c>
      <c r="C25" s="3" t="s">
        <v>19</v>
      </c>
      <c r="D25" s="4">
        <v>1431205.0337110001</v>
      </c>
      <c r="E25" s="4">
        <v>1818688.7687599999</v>
      </c>
      <c r="F25" s="4">
        <f t="shared" si="0"/>
        <v>3249893.8024709998</v>
      </c>
      <c r="G25" s="4">
        <f t="shared" si="1"/>
        <v>-387483.73504899978</v>
      </c>
      <c r="H25" s="4">
        <v>243707.753367</v>
      </c>
      <c r="I25" s="4">
        <v>46717.945098999997</v>
      </c>
      <c r="J25" s="4">
        <f t="shared" si="2"/>
        <v>290425.69846599997</v>
      </c>
      <c r="K25" s="4">
        <f t="shared" si="3"/>
        <v>196989.80826799999</v>
      </c>
      <c r="L25" s="4">
        <v>31366718</v>
      </c>
      <c r="M25" s="4">
        <v>49198872</v>
      </c>
      <c r="N25" s="29">
        <f t="shared" si="4"/>
        <v>-17832154</v>
      </c>
      <c r="O25" s="4">
        <v>3806820</v>
      </c>
      <c r="P25" s="4">
        <v>5838859</v>
      </c>
      <c r="Q25" s="29">
        <f t="shared" si="5"/>
        <v>-2032039</v>
      </c>
    </row>
    <row r="26" spans="1:17" x14ac:dyDescent="0.45">
      <c r="A26" s="3" t="s">
        <v>139</v>
      </c>
      <c r="B26" s="3">
        <v>11098</v>
      </c>
      <c r="C26" s="3" t="s">
        <v>19</v>
      </c>
      <c r="D26" s="4">
        <v>23236445.692492001</v>
      </c>
      <c r="E26" s="4">
        <v>3228564.1517139999</v>
      </c>
      <c r="F26" s="4">
        <f t="shared" si="0"/>
        <v>26465009.844206002</v>
      </c>
      <c r="G26" s="4">
        <f t="shared" si="1"/>
        <v>20007881.540778</v>
      </c>
      <c r="H26" s="4">
        <v>2236168.5866789999</v>
      </c>
      <c r="I26" s="4">
        <v>170480.12067199999</v>
      </c>
      <c r="J26" s="4">
        <f t="shared" si="2"/>
        <v>2406648.707351</v>
      </c>
      <c r="K26" s="4">
        <f t="shared" si="3"/>
        <v>2065688.4660069998</v>
      </c>
      <c r="L26" s="4">
        <v>769710146</v>
      </c>
      <c r="M26" s="4">
        <v>658486161</v>
      </c>
      <c r="N26" s="29">
        <f t="shared" si="4"/>
        <v>111223985</v>
      </c>
      <c r="O26" s="4">
        <v>67975699</v>
      </c>
      <c r="P26" s="4">
        <v>70140707</v>
      </c>
      <c r="Q26" s="29">
        <f t="shared" si="5"/>
        <v>-2165008</v>
      </c>
    </row>
    <row r="27" spans="1:17" x14ac:dyDescent="0.45">
      <c r="A27" s="3" t="s">
        <v>149</v>
      </c>
      <c r="B27" s="3">
        <v>11142</v>
      </c>
      <c r="C27" s="3" t="s">
        <v>19</v>
      </c>
      <c r="D27" s="4">
        <v>7684334.9658030001</v>
      </c>
      <c r="E27" s="4">
        <v>6794250.8519750005</v>
      </c>
      <c r="F27" s="4">
        <f t="shared" si="0"/>
        <v>14478585.817778001</v>
      </c>
      <c r="G27" s="4">
        <f t="shared" si="1"/>
        <v>890084.11382799968</v>
      </c>
      <c r="H27" s="4">
        <v>0</v>
      </c>
      <c r="I27" s="4">
        <v>1071345.6703679999</v>
      </c>
      <c r="J27" s="4">
        <f t="shared" si="2"/>
        <v>1071345.6703679999</v>
      </c>
      <c r="K27" s="4">
        <f t="shared" si="3"/>
        <v>-1071345.6703679999</v>
      </c>
      <c r="L27" s="4">
        <v>44172146</v>
      </c>
      <c r="M27" s="4">
        <v>60564835</v>
      </c>
      <c r="N27" s="29">
        <f t="shared" si="4"/>
        <v>-16392689</v>
      </c>
      <c r="O27" s="4">
        <v>2159205</v>
      </c>
      <c r="P27" s="4">
        <v>6501611</v>
      </c>
      <c r="Q27" s="29">
        <f t="shared" si="5"/>
        <v>-4342406</v>
      </c>
    </row>
    <row r="28" spans="1:17" x14ac:dyDescent="0.45">
      <c r="A28" s="3" t="s">
        <v>151</v>
      </c>
      <c r="B28" s="3">
        <v>11145</v>
      </c>
      <c r="C28" s="3" t="s">
        <v>19</v>
      </c>
      <c r="D28" s="4">
        <v>10180554.589733999</v>
      </c>
      <c r="E28" s="4">
        <v>2367801.7143720002</v>
      </c>
      <c r="F28" s="4">
        <f t="shared" si="0"/>
        <v>12548356.304105999</v>
      </c>
      <c r="G28" s="4">
        <f t="shared" si="1"/>
        <v>7812752.8753619995</v>
      </c>
      <c r="H28" s="4">
        <v>524646</v>
      </c>
      <c r="I28" s="4">
        <v>83.896383999999998</v>
      </c>
      <c r="J28" s="4">
        <f t="shared" si="2"/>
        <v>524729.89638399996</v>
      </c>
      <c r="K28" s="4">
        <f t="shared" si="3"/>
        <v>524562.10361600004</v>
      </c>
      <c r="L28" s="4">
        <v>245088055</v>
      </c>
      <c r="M28" s="4">
        <v>189873256</v>
      </c>
      <c r="N28" s="29">
        <f t="shared" si="4"/>
        <v>55214799</v>
      </c>
      <c r="O28" s="4">
        <v>34531976</v>
      </c>
      <c r="P28" s="4">
        <v>22130260</v>
      </c>
      <c r="Q28" s="29">
        <f t="shared" si="5"/>
        <v>12401716</v>
      </c>
    </row>
    <row r="29" spans="1:17" x14ac:dyDescent="0.45">
      <c r="A29" s="3" t="s">
        <v>153</v>
      </c>
      <c r="B29" s="3">
        <v>11148</v>
      </c>
      <c r="C29" s="3" t="s">
        <v>19</v>
      </c>
      <c r="D29" s="4">
        <v>355717.377094</v>
      </c>
      <c r="E29" s="4">
        <v>254624.05835199999</v>
      </c>
      <c r="F29" s="4">
        <f t="shared" si="0"/>
        <v>610341.43544599996</v>
      </c>
      <c r="G29" s="4">
        <f t="shared" si="1"/>
        <v>101093.318742</v>
      </c>
      <c r="H29" s="4">
        <v>144762.34906499999</v>
      </c>
      <c r="I29" s="4">
        <v>125691.12041800001</v>
      </c>
      <c r="J29" s="4">
        <f t="shared" si="2"/>
        <v>270453.46948299999</v>
      </c>
      <c r="K29" s="4">
        <f t="shared" si="3"/>
        <v>19071.228646999982</v>
      </c>
      <c r="L29" s="4">
        <v>550954</v>
      </c>
      <c r="M29" s="4">
        <v>689566</v>
      </c>
      <c r="N29" s="29">
        <f t="shared" si="4"/>
        <v>-138612</v>
      </c>
      <c r="O29" s="4">
        <v>11034</v>
      </c>
      <c r="P29" s="4">
        <v>20531</v>
      </c>
      <c r="Q29" s="29">
        <f t="shared" si="5"/>
        <v>-9497</v>
      </c>
    </row>
    <row r="30" spans="1:17" x14ac:dyDescent="0.45">
      <c r="A30" s="3" t="s">
        <v>159</v>
      </c>
      <c r="B30" s="3">
        <v>11158</v>
      </c>
      <c r="C30" s="3" t="s">
        <v>19</v>
      </c>
      <c r="D30" s="4">
        <v>1773622.2946029999</v>
      </c>
      <c r="E30" s="4">
        <v>379829.299245</v>
      </c>
      <c r="F30" s="4">
        <f t="shared" si="0"/>
        <v>2153451.5938479998</v>
      </c>
      <c r="G30" s="4">
        <f t="shared" si="1"/>
        <v>1393792.995358</v>
      </c>
      <c r="H30" s="4">
        <v>3590</v>
      </c>
      <c r="I30" s="4">
        <v>149.954104</v>
      </c>
      <c r="J30" s="4">
        <f t="shared" si="2"/>
        <v>3739.9541039999999</v>
      </c>
      <c r="K30" s="4">
        <f t="shared" si="3"/>
        <v>3440.0458960000001</v>
      </c>
      <c r="L30" s="4">
        <v>16407396</v>
      </c>
      <c r="M30" s="4">
        <v>11611709</v>
      </c>
      <c r="N30" s="29">
        <f t="shared" si="4"/>
        <v>4795687</v>
      </c>
      <c r="O30" s="4">
        <v>5154928</v>
      </c>
      <c r="P30" s="4">
        <v>3541842</v>
      </c>
      <c r="Q30" s="29">
        <f t="shared" si="5"/>
        <v>1613086</v>
      </c>
    </row>
    <row r="31" spans="1:17" x14ac:dyDescent="0.45">
      <c r="A31" s="3" t="s">
        <v>163</v>
      </c>
      <c r="B31" s="3">
        <v>11161</v>
      </c>
      <c r="C31" s="3" t="s">
        <v>19</v>
      </c>
      <c r="D31" s="4">
        <v>2895156.2265420002</v>
      </c>
      <c r="E31" s="4">
        <v>171270.14952199999</v>
      </c>
      <c r="F31" s="4">
        <f t="shared" si="0"/>
        <v>3066426.3760640002</v>
      </c>
      <c r="G31" s="4">
        <f t="shared" si="1"/>
        <v>2723886.0770200002</v>
      </c>
      <c r="H31" s="4">
        <v>247581.286276</v>
      </c>
      <c r="I31" s="4">
        <v>26416.863499999999</v>
      </c>
      <c r="J31" s="4">
        <f t="shared" si="2"/>
        <v>273998.14977600001</v>
      </c>
      <c r="K31" s="4">
        <f t="shared" si="3"/>
        <v>221164.42277599999</v>
      </c>
      <c r="L31" s="4">
        <v>12259262</v>
      </c>
      <c r="M31" s="4">
        <v>9536918</v>
      </c>
      <c r="N31" s="29">
        <f t="shared" si="4"/>
        <v>2722344</v>
      </c>
      <c r="O31" s="4">
        <v>48027</v>
      </c>
      <c r="P31" s="4">
        <v>852168</v>
      </c>
      <c r="Q31" s="29">
        <f t="shared" si="5"/>
        <v>-804141</v>
      </c>
    </row>
    <row r="32" spans="1:17" x14ac:dyDescent="0.45">
      <c r="A32" s="3" t="s">
        <v>165</v>
      </c>
      <c r="B32" s="3">
        <v>11168</v>
      </c>
      <c r="C32" s="3" t="s">
        <v>19</v>
      </c>
      <c r="D32" s="4">
        <v>6813007.6990170004</v>
      </c>
      <c r="E32" s="4">
        <v>1206839.322933</v>
      </c>
      <c r="F32" s="4">
        <f t="shared" si="0"/>
        <v>8019847.0219500009</v>
      </c>
      <c r="G32" s="4">
        <f t="shared" si="1"/>
        <v>5606168.3760839999</v>
      </c>
      <c r="H32" s="4">
        <v>3510965.4743539998</v>
      </c>
      <c r="I32" s="4">
        <v>412784.56809999997</v>
      </c>
      <c r="J32" s="4">
        <f t="shared" si="2"/>
        <v>3923750.0424539996</v>
      </c>
      <c r="K32" s="4">
        <f t="shared" si="3"/>
        <v>3098180.906254</v>
      </c>
      <c r="L32" s="4">
        <v>47534735</v>
      </c>
      <c r="M32" s="4">
        <v>15669739</v>
      </c>
      <c r="N32" s="29">
        <f t="shared" si="4"/>
        <v>31864996</v>
      </c>
      <c r="O32" s="4">
        <v>17619555</v>
      </c>
      <c r="P32" s="4">
        <v>7481007</v>
      </c>
      <c r="Q32" s="29">
        <f t="shared" si="5"/>
        <v>10138548</v>
      </c>
    </row>
    <row r="33" spans="1:17" x14ac:dyDescent="0.45">
      <c r="A33" s="3" t="s">
        <v>182</v>
      </c>
      <c r="B33" s="3">
        <v>11198</v>
      </c>
      <c r="C33" s="3" t="s">
        <v>19</v>
      </c>
      <c r="D33" s="4">
        <v>35572.135366000002</v>
      </c>
      <c r="E33" s="4">
        <v>46714.162413999999</v>
      </c>
      <c r="F33" s="4">
        <f t="shared" si="0"/>
        <v>82286.297779999994</v>
      </c>
      <c r="G33" s="4">
        <f t="shared" si="1"/>
        <v>-11142.027047999996</v>
      </c>
      <c r="H33" s="4">
        <v>4508.3558400000002</v>
      </c>
      <c r="I33" s="4">
        <v>620.95045000000005</v>
      </c>
      <c r="J33" s="4">
        <f t="shared" si="2"/>
        <v>5129.3062900000004</v>
      </c>
      <c r="K33" s="4">
        <f t="shared" si="3"/>
        <v>3887.4053899999999</v>
      </c>
      <c r="L33" s="4">
        <v>1</v>
      </c>
      <c r="M33" s="4">
        <v>4</v>
      </c>
      <c r="N33" s="29">
        <f t="shared" si="4"/>
        <v>-3</v>
      </c>
      <c r="O33" s="4">
        <v>0</v>
      </c>
      <c r="P33" s="4">
        <v>0</v>
      </c>
      <c r="Q33" s="29">
        <f t="shared" si="5"/>
        <v>0</v>
      </c>
    </row>
    <row r="34" spans="1:17" x14ac:dyDescent="0.45">
      <c r="A34" s="3" t="s">
        <v>188</v>
      </c>
      <c r="B34" s="3">
        <v>11217</v>
      </c>
      <c r="C34" s="3" t="s">
        <v>19</v>
      </c>
      <c r="D34" s="4">
        <v>707074.75205400004</v>
      </c>
      <c r="E34" s="4">
        <v>604630.25837499998</v>
      </c>
      <c r="F34" s="4">
        <f t="shared" si="0"/>
        <v>1311705.010429</v>
      </c>
      <c r="G34" s="4">
        <f t="shared" si="1"/>
        <v>102444.49367900006</v>
      </c>
      <c r="H34" s="4">
        <v>17351.514480000002</v>
      </c>
      <c r="I34" s="4">
        <v>15338.835660000001</v>
      </c>
      <c r="J34" s="4">
        <f t="shared" si="2"/>
        <v>32690.350140000002</v>
      </c>
      <c r="K34" s="4">
        <f t="shared" si="3"/>
        <v>2012.678820000001</v>
      </c>
      <c r="L34" s="4">
        <v>34978573</v>
      </c>
      <c r="M34" s="4">
        <v>34619225</v>
      </c>
      <c r="N34" s="29">
        <f t="shared" si="4"/>
        <v>359348</v>
      </c>
      <c r="O34" s="4">
        <v>2320945</v>
      </c>
      <c r="P34" s="4">
        <v>2338093</v>
      </c>
      <c r="Q34" s="29">
        <f t="shared" si="5"/>
        <v>-17148</v>
      </c>
    </row>
    <row r="35" spans="1:17" x14ac:dyDescent="0.45">
      <c r="A35" s="3" t="s">
        <v>198</v>
      </c>
      <c r="B35" s="3">
        <v>11256</v>
      </c>
      <c r="C35" s="3" t="s">
        <v>19</v>
      </c>
      <c r="D35" s="4">
        <v>61387.064349</v>
      </c>
      <c r="E35" s="4">
        <v>54761.457890999998</v>
      </c>
      <c r="F35" s="4">
        <f t="shared" si="0"/>
        <v>116148.52223999999</v>
      </c>
      <c r="G35" s="4">
        <f t="shared" si="1"/>
        <v>6625.606458000002</v>
      </c>
      <c r="H35" s="4">
        <v>5715.0152989999997</v>
      </c>
      <c r="I35" s="4">
        <v>6508.1273700000002</v>
      </c>
      <c r="J35" s="4">
        <f t="shared" si="2"/>
        <v>12223.142669000001</v>
      </c>
      <c r="K35" s="4">
        <f t="shared" si="3"/>
        <v>-793.11207100000047</v>
      </c>
      <c r="L35" s="4">
        <v>24051</v>
      </c>
      <c r="M35" s="4">
        <v>3131</v>
      </c>
      <c r="N35" s="29">
        <f t="shared" si="4"/>
        <v>20920</v>
      </c>
      <c r="O35" s="4">
        <v>4</v>
      </c>
      <c r="P35" s="4">
        <v>6</v>
      </c>
      <c r="Q35" s="29">
        <f t="shared" si="5"/>
        <v>-2</v>
      </c>
    </row>
    <row r="36" spans="1:17" x14ac:dyDescent="0.45">
      <c r="A36" s="3" t="s">
        <v>207</v>
      </c>
      <c r="B36" s="3">
        <v>11277</v>
      </c>
      <c r="C36" s="3" t="s">
        <v>19</v>
      </c>
      <c r="D36" s="4">
        <v>7242106.9376499997</v>
      </c>
      <c r="E36" s="4">
        <v>1282934.780059</v>
      </c>
      <c r="F36" s="4">
        <f t="shared" ref="F36:F67" si="6">E36+D36</f>
        <v>8525041.7177089993</v>
      </c>
      <c r="G36" s="4">
        <f t="shared" ref="G36:G68" si="7">D36-E36</f>
        <v>5959172.1575910002</v>
      </c>
      <c r="H36" s="4">
        <v>438037.68656</v>
      </c>
      <c r="I36" s="4">
        <v>750218.43336899998</v>
      </c>
      <c r="J36" s="4">
        <f t="shared" ref="J36:J67" si="8">I36+H36</f>
        <v>1188256.119929</v>
      </c>
      <c r="K36" s="4">
        <f t="shared" ref="K36:K68" si="9">H36-I36</f>
        <v>-312180.74680899997</v>
      </c>
      <c r="L36" s="4">
        <v>570279598</v>
      </c>
      <c r="M36" s="4">
        <v>414820037</v>
      </c>
      <c r="N36" s="29">
        <f t="shared" ref="N36:N67" si="10">L36-M36</f>
        <v>155459561</v>
      </c>
      <c r="O36" s="4">
        <v>113703398</v>
      </c>
      <c r="P36" s="4">
        <v>116219751</v>
      </c>
      <c r="Q36" s="29">
        <f t="shared" ref="Q36:Q67" si="11">O36-P36</f>
        <v>-2516353</v>
      </c>
    </row>
    <row r="37" spans="1:17" x14ac:dyDescent="0.45">
      <c r="A37" s="3" t="s">
        <v>217</v>
      </c>
      <c r="B37" s="3">
        <v>11290</v>
      </c>
      <c r="C37" s="3" t="s">
        <v>19</v>
      </c>
      <c r="D37" s="4">
        <v>12831.809576</v>
      </c>
      <c r="E37" s="4">
        <v>9784.8834420000003</v>
      </c>
      <c r="F37" s="4">
        <f t="shared" si="6"/>
        <v>22616.693017999998</v>
      </c>
      <c r="G37" s="4">
        <f t="shared" si="7"/>
        <v>3046.9261339999994</v>
      </c>
      <c r="H37" s="4">
        <v>421.53</v>
      </c>
      <c r="I37" s="4">
        <v>22.361599999999999</v>
      </c>
      <c r="J37" s="4">
        <f t="shared" si="8"/>
        <v>443.89159999999998</v>
      </c>
      <c r="K37" s="4">
        <f t="shared" si="9"/>
        <v>399.16839999999996</v>
      </c>
      <c r="L37" s="4">
        <v>0</v>
      </c>
      <c r="M37" s="4">
        <v>0</v>
      </c>
      <c r="N37" s="29">
        <f t="shared" si="10"/>
        <v>0</v>
      </c>
      <c r="O37" s="4">
        <v>0</v>
      </c>
      <c r="P37" s="4">
        <v>0</v>
      </c>
      <c r="Q37" s="29">
        <f t="shared" si="11"/>
        <v>0</v>
      </c>
    </row>
    <row r="38" spans="1:17" x14ac:dyDescent="0.45">
      <c r="A38" s="3" t="s">
        <v>225</v>
      </c>
      <c r="B38" s="3">
        <v>11302</v>
      </c>
      <c r="C38" s="3" t="s">
        <v>19</v>
      </c>
      <c r="D38" s="4">
        <v>2125990.4007660002</v>
      </c>
      <c r="E38" s="4">
        <v>1845306.9555029999</v>
      </c>
      <c r="F38" s="4">
        <f t="shared" si="6"/>
        <v>3971297.3562690001</v>
      </c>
      <c r="G38" s="4">
        <f t="shared" si="7"/>
        <v>280683.44526300021</v>
      </c>
      <c r="H38" s="4">
        <v>224651.43831600001</v>
      </c>
      <c r="I38" s="4">
        <v>44437.154101</v>
      </c>
      <c r="J38" s="4">
        <f t="shared" si="8"/>
        <v>269088.59241700004</v>
      </c>
      <c r="K38" s="4">
        <f t="shared" si="9"/>
        <v>180214.28421500002</v>
      </c>
      <c r="L38" s="4">
        <v>45581300</v>
      </c>
      <c r="M38" s="4">
        <v>28927525</v>
      </c>
      <c r="N38" s="29">
        <f t="shared" si="10"/>
        <v>16653775</v>
      </c>
      <c r="O38" s="4">
        <v>2599481</v>
      </c>
      <c r="P38" s="4">
        <v>5348938</v>
      </c>
      <c r="Q38" s="29">
        <f t="shared" si="11"/>
        <v>-2749457</v>
      </c>
    </row>
    <row r="39" spans="1:17" x14ac:dyDescent="0.45">
      <c r="A39" s="3" t="s">
        <v>243</v>
      </c>
      <c r="B39" s="3">
        <v>11310</v>
      </c>
      <c r="C39" s="3" t="s">
        <v>19</v>
      </c>
      <c r="D39" s="4">
        <v>24237701.356915999</v>
      </c>
      <c r="E39" s="4">
        <v>10054661.316457</v>
      </c>
      <c r="F39" s="4">
        <f t="shared" si="6"/>
        <v>34292362.673372999</v>
      </c>
      <c r="G39" s="4">
        <f t="shared" si="7"/>
        <v>14183040.040459</v>
      </c>
      <c r="H39" s="4">
        <v>2032895.4573969999</v>
      </c>
      <c r="I39" s="4">
        <v>2154886.2257150002</v>
      </c>
      <c r="J39" s="4">
        <f t="shared" si="8"/>
        <v>4187781.6831120001</v>
      </c>
      <c r="K39" s="4">
        <f t="shared" si="9"/>
        <v>-121990.76831800025</v>
      </c>
      <c r="L39" s="4">
        <v>453494887</v>
      </c>
      <c r="M39" s="4">
        <v>295906552</v>
      </c>
      <c r="N39" s="29">
        <f t="shared" si="10"/>
        <v>157588335</v>
      </c>
      <c r="O39" s="4">
        <v>52860358</v>
      </c>
      <c r="P39" s="4">
        <v>33648434</v>
      </c>
      <c r="Q39" s="29">
        <f t="shared" si="11"/>
        <v>19211924</v>
      </c>
    </row>
    <row r="40" spans="1:17" x14ac:dyDescent="0.45">
      <c r="A40" s="3" t="s">
        <v>253</v>
      </c>
      <c r="B40" s="3">
        <v>11338</v>
      </c>
      <c r="C40" s="3" t="s">
        <v>19</v>
      </c>
      <c r="D40" s="4">
        <v>2198523.0444709999</v>
      </c>
      <c r="E40" s="4">
        <v>2639011.6038739998</v>
      </c>
      <c r="F40" s="4">
        <f t="shared" si="6"/>
        <v>4837534.6483449992</v>
      </c>
      <c r="G40" s="4">
        <f t="shared" si="7"/>
        <v>-440488.55940299993</v>
      </c>
      <c r="H40" s="4">
        <v>182919.157649</v>
      </c>
      <c r="I40" s="4">
        <v>748191.59611599997</v>
      </c>
      <c r="J40" s="4">
        <f t="shared" si="8"/>
        <v>931110.75376500003</v>
      </c>
      <c r="K40" s="4">
        <f t="shared" si="9"/>
        <v>-565272.43846699991</v>
      </c>
      <c r="L40" s="4">
        <v>31279342</v>
      </c>
      <c r="M40" s="4">
        <v>23608738</v>
      </c>
      <c r="N40" s="29">
        <f t="shared" si="10"/>
        <v>7670604</v>
      </c>
      <c r="O40" s="4">
        <v>3047400</v>
      </c>
      <c r="P40" s="4">
        <v>2323065</v>
      </c>
      <c r="Q40" s="29">
        <f t="shared" si="11"/>
        <v>724335</v>
      </c>
    </row>
    <row r="41" spans="1:17" x14ac:dyDescent="0.45">
      <c r="A41" s="3" t="s">
        <v>255</v>
      </c>
      <c r="B41" s="3">
        <v>11343</v>
      </c>
      <c r="C41" s="3" t="s">
        <v>19</v>
      </c>
      <c r="D41" s="4">
        <v>10734041.616487</v>
      </c>
      <c r="E41" s="4">
        <v>912663.56474299997</v>
      </c>
      <c r="F41" s="4">
        <f t="shared" si="6"/>
        <v>11646705.181229999</v>
      </c>
      <c r="G41" s="4">
        <f t="shared" si="7"/>
        <v>9821378.051744001</v>
      </c>
      <c r="H41" s="4">
        <v>189041.97651000001</v>
      </c>
      <c r="I41" s="4">
        <v>69331.701891000004</v>
      </c>
      <c r="J41" s="4">
        <f t="shared" si="8"/>
        <v>258373.67840100001</v>
      </c>
      <c r="K41" s="4">
        <f t="shared" si="9"/>
        <v>119710.274619</v>
      </c>
      <c r="L41" s="4">
        <v>150685597</v>
      </c>
      <c r="M41" s="4">
        <v>81338103</v>
      </c>
      <c r="N41" s="29">
        <f t="shared" si="10"/>
        <v>69347494</v>
      </c>
      <c r="O41" s="4">
        <v>17679591</v>
      </c>
      <c r="P41" s="4">
        <v>12955552</v>
      </c>
      <c r="Q41" s="29">
        <f t="shared" si="11"/>
        <v>4724039</v>
      </c>
    </row>
    <row r="42" spans="1:17" x14ac:dyDescent="0.45">
      <c r="A42" s="3" t="s">
        <v>273</v>
      </c>
      <c r="B42" s="3">
        <v>11379</v>
      </c>
      <c r="C42" s="3" t="s">
        <v>19</v>
      </c>
      <c r="D42" s="4">
        <v>0</v>
      </c>
      <c r="E42" s="4">
        <v>32779.317658</v>
      </c>
      <c r="F42" s="4">
        <f t="shared" si="6"/>
        <v>32779.317658</v>
      </c>
      <c r="G42" s="4">
        <f t="shared" si="7"/>
        <v>-32779.317658</v>
      </c>
      <c r="H42" s="4">
        <v>0</v>
      </c>
      <c r="I42" s="4">
        <v>0</v>
      </c>
      <c r="J42" s="4">
        <f t="shared" si="8"/>
        <v>0</v>
      </c>
      <c r="K42" s="4">
        <f t="shared" si="9"/>
        <v>0</v>
      </c>
      <c r="L42" s="4">
        <v>0</v>
      </c>
      <c r="M42" s="4">
        <v>1842300</v>
      </c>
      <c r="N42" s="29">
        <f t="shared" si="10"/>
        <v>-1842300</v>
      </c>
      <c r="O42" s="4">
        <v>0</v>
      </c>
      <c r="P42" s="4">
        <v>139210</v>
      </c>
      <c r="Q42" s="29">
        <f t="shared" si="11"/>
        <v>-139210</v>
      </c>
    </row>
    <row r="43" spans="1:17" x14ac:dyDescent="0.45">
      <c r="A43" s="3" t="s">
        <v>275</v>
      </c>
      <c r="B43" s="3">
        <v>11385</v>
      </c>
      <c r="C43" s="3" t="s">
        <v>19</v>
      </c>
      <c r="D43" s="4">
        <v>8922780.1303720009</v>
      </c>
      <c r="E43" s="4">
        <v>3891382.1197899999</v>
      </c>
      <c r="F43" s="4">
        <f t="shared" si="6"/>
        <v>12814162.250162002</v>
      </c>
      <c r="G43" s="4">
        <f t="shared" si="7"/>
        <v>5031398.0105820009</v>
      </c>
      <c r="H43" s="4">
        <v>244080.70347099999</v>
      </c>
      <c r="I43" s="4">
        <v>233728.32357800001</v>
      </c>
      <c r="J43" s="4">
        <f t="shared" si="8"/>
        <v>477809.02704900003</v>
      </c>
      <c r="K43" s="4">
        <f t="shared" si="9"/>
        <v>10352.379892999976</v>
      </c>
      <c r="L43" s="4">
        <v>99732899</v>
      </c>
      <c r="M43" s="4">
        <v>115196433</v>
      </c>
      <c r="N43" s="29">
        <f t="shared" si="10"/>
        <v>-15463534</v>
      </c>
      <c r="O43" s="4">
        <v>7578249</v>
      </c>
      <c r="P43" s="4">
        <v>9622961</v>
      </c>
      <c r="Q43" s="29">
        <f t="shared" si="11"/>
        <v>-2044712</v>
      </c>
    </row>
    <row r="44" spans="1:17" x14ac:dyDescent="0.45">
      <c r="A44" s="3" t="s">
        <v>283</v>
      </c>
      <c r="B44" s="3">
        <v>11383</v>
      </c>
      <c r="C44" s="3" t="s">
        <v>19</v>
      </c>
      <c r="D44" s="4">
        <v>1872556.4515500001</v>
      </c>
      <c r="E44" s="4">
        <v>3207340.5632190001</v>
      </c>
      <c r="F44" s="4">
        <f t="shared" si="6"/>
        <v>5079897.014769</v>
      </c>
      <c r="G44" s="4">
        <f t="shared" si="7"/>
        <v>-1334784.111669</v>
      </c>
      <c r="H44" s="4">
        <v>69440</v>
      </c>
      <c r="I44" s="4">
        <v>643379.46143999998</v>
      </c>
      <c r="J44" s="4">
        <f t="shared" si="8"/>
        <v>712819.46143999998</v>
      </c>
      <c r="K44" s="4">
        <f t="shared" si="9"/>
        <v>-573939.46143999998</v>
      </c>
      <c r="L44" s="4">
        <v>345184</v>
      </c>
      <c r="M44" s="4">
        <v>8388579</v>
      </c>
      <c r="N44" s="29">
        <f t="shared" si="10"/>
        <v>-8043395</v>
      </c>
      <c r="O44" s="4">
        <v>0</v>
      </c>
      <c r="P44" s="4">
        <v>785671</v>
      </c>
      <c r="Q44" s="29">
        <f t="shared" si="11"/>
        <v>-785671</v>
      </c>
    </row>
    <row r="45" spans="1:17" x14ac:dyDescent="0.45">
      <c r="A45" s="3" t="s">
        <v>285</v>
      </c>
      <c r="B45" s="3">
        <v>11380</v>
      </c>
      <c r="C45" s="3" t="s">
        <v>19</v>
      </c>
      <c r="D45" s="4">
        <v>51966.628622999997</v>
      </c>
      <c r="E45" s="4">
        <v>50833.296313999999</v>
      </c>
      <c r="F45" s="4">
        <f t="shared" si="6"/>
        <v>102799.924937</v>
      </c>
      <c r="G45" s="4">
        <f t="shared" si="7"/>
        <v>1133.3323089999976</v>
      </c>
      <c r="H45" s="4">
        <v>2639.8</v>
      </c>
      <c r="I45" s="4">
        <v>9.2837999999999994</v>
      </c>
      <c r="J45" s="4">
        <f t="shared" si="8"/>
        <v>2649.0838000000003</v>
      </c>
      <c r="K45" s="4">
        <f t="shared" si="9"/>
        <v>2630.5162</v>
      </c>
      <c r="L45" s="4">
        <v>45428</v>
      </c>
      <c r="M45" s="4">
        <v>63404</v>
      </c>
      <c r="N45" s="29">
        <f t="shared" si="10"/>
        <v>-17976</v>
      </c>
      <c r="O45" s="4">
        <v>104</v>
      </c>
      <c r="P45" s="4">
        <v>107</v>
      </c>
      <c r="Q45" s="29">
        <f t="shared" si="11"/>
        <v>-3</v>
      </c>
    </row>
    <row r="46" spans="1:17" x14ac:dyDescent="0.45">
      <c r="A46" s="3" t="s">
        <v>287</v>
      </c>
      <c r="B46" s="3">
        <v>11391</v>
      </c>
      <c r="C46" s="3" t="s">
        <v>19</v>
      </c>
      <c r="D46" s="4">
        <v>22837.500510000002</v>
      </c>
      <c r="E46" s="4">
        <v>57350.918199</v>
      </c>
      <c r="F46" s="4">
        <f t="shared" si="6"/>
        <v>80188.418709000005</v>
      </c>
      <c r="G46" s="4">
        <f t="shared" si="7"/>
        <v>-34513.417688999994</v>
      </c>
      <c r="H46" s="4">
        <v>0</v>
      </c>
      <c r="I46" s="4">
        <v>3973.4587000000001</v>
      </c>
      <c r="J46" s="4">
        <f t="shared" si="8"/>
        <v>3973.4587000000001</v>
      </c>
      <c r="K46" s="4">
        <f t="shared" si="9"/>
        <v>-3973.4587000000001</v>
      </c>
      <c r="L46" s="4">
        <v>151979</v>
      </c>
      <c r="M46" s="4">
        <v>483795</v>
      </c>
      <c r="N46" s="29">
        <f t="shared" si="10"/>
        <v>-331816</v>
      </c>
      <c r="O46" s="4">
        <v>1781</v>
      </c>
      <c r="P46" s="4">
        <v>113884</v>
      </c>
      <c r="Q46" s="29">
        <f t="shared" si="11"/>
        <v>-112103</v>
      </c>
    </row>
    <row r="47" spans="1:17" x14ac:dyDescent="0.45">
      <c r="A47" s="3" t="s">
        <v>291</v>
      </c>
      <c r="B47" s="3">
        <v>11394</v>
      </c>
      <c r="C47" s="3" t="s">
        <v>19</v>
      </c>
      <c r="D47" s="4">
        <v>1251287.2681750001</v>
      </c>
      <c r="E47" s="4">
        <v>64654.512505999999</v>
      </c>
      <c r="F47" s="4">
        <f t="shared" si="6"/>
        <v>1315941.7806810001</v>
      </c>
      <c r="G47" s="4">
        <f t="shared" si="7"/>
        <v>1186632.7556690001</v>
      </c>
      <c r="H47" s="4">
        <v>17715.599999999999</v>
      </c>
      <c r="I47" s="4">
        <v>0</v>
      </c>
      <c r="J47" s="4">
        <f t="shared" si="8"/>
        <v>17715.599999999999</v>
      </c>
      <c r="K47" s="4">
        <f t="shared" si="9"/>
        <v>17715.599999999999</v>
      </c>
      <c r="L47" s="4">
        <v>29172711</v>
      </c>
      <c r="M47" s="4">
        <v>18997293</v>
      </c>
      <c r="N47" s="29">
        <f t="shared" si="10"/>
        <v>10175418</v>
      </c>
      <c r="O47" s="4">
        <v>7903569</v>
      </c>
      <c r="P47" s="4">
        <v>5714683</v>
      </c>
      <c r="Q47" s="29">
        <f t="shared" si="11"/>
        <v>2188886</v>
      </c>
    </row>
    <row r="48" spans="1:17" x14ac:dyDescent="0.45">
      <c r="A48" s="3" t="s">
        <v>293</v>
      </c>
      <c r="B48" s="3">
        <v>11405</v>
      </c>
      <c r="C48" s="3" t="s">
        <v>19</v>
      </c>
      <c r="D48" s="4">
        <v>3455756.97585</v>
      </c>
      <c r="E48" s="4">
        <v>1908301.3565130001</v>
      </c>
      <c r="F48" s="4">
        <f t="shared" si="6"/>
        <v>5364058.3323630001</v>
      </c>
      <c r="G48" s="4">
        <f t="shared" si="7"/>
        <v>1547455.619337</v>
      </c>
      <c r="H48" s="4">
        <v>369346.350684</v>
      </c>
      <c r="I48" s="4">
        <v>6.104222</v>
      </c>
      <c r="J48" s="4">
        <f t="shared" si="8"/>
        <v>369352.454906</v>
      </c>
      <c r="K48" s="4">
        <f t="shared" si="9"/>
        <v>369340.24646200001</v>
      </c>
      <c r="L48" s="4">
        <v>253051474</v>
      </c>
      <c r="M48" s="4">
        <v>136555293</v>
      </c>
      <c r="N48" s="29">
        <f t="shared" si="10"/>
        <v>116496181</v>
      </c>
      <c r="O48" s="4">
        <v>40903667</v>
      </c>
      <c r="P48" s="4">
        <v>19456885</v>
      </c>
      <c r="Q48" s="29">
        <f t="shared" si="11"/>
        <v>21446782</v>
      </c>
    </row>
    <row r="49" spans="1:17" x14ac:dyDescent="0.45">
      <c r="A49" s="3" t="s">
        <v>298</v>
      </c>
      <c r="B49" s="3">
        <v>11411</v>
      </c>
      <c r="C49" s="3" t="s">
        <v>19</v>
      </c>
      <c r="D49" s="4">
        <v>325685.69598399999</v>
      </c>
      <c r="E49" s="4">
        <v>370785.70494800003</v>
      </c>
      <c r="F49" s="4">
        <f t="shared" si="6"/>
        <v>696471.40093200002</v>
      </c>
      <c r="G49" s="4">
        <f t="shared" si="7"/>
        <v>-45100.008964000037</v>
      </c>
      <c r="H49" s="4">
        <v>31961.036479999999</v>
      </c>
      <c r="I49" s="4">
        <v>0</v>
      </c>
      <c r="J49" s="4">
        <f t="shared" si="8"/>
        <v>31961.036479999999</v>
      </c>
      <c r="K49" s="4">
        <f t="shared" si="9"/>
        <v>31961.036479999999</v>
      </c>
      <c r="L49" s="4">
        <v>637255</v>
      </c>
      <c r="M49" s="4">
        <v>492419</v>
      </c>
      <c r="N49" s="29">
        <f t="shared" si="10"/>
        <v>144836</v>
      </c>
      <c r="O49" s="4">
        <v>253452</v>
      </c>
      <c r="P49" s="4">
        <v>11293</v>
      </c>
      <c r="Q49" s="29">
        <f t="shared" si="11"/>
        <v>242159</v>
      </c>
    </row>
    <row r="50" spans="1:17" x14ac:dyDescent="0.45">
      <c r="A50" s="3" t="s">
        <v>301</v>
      </c>
      <c r="B50" s="3">
        <v>11420</v>
      </c>
      <c r="C50" s="3" t="s">
        <v>19</v>
      </c>
      <c r="D50" s="4">
        <v>60310.642921999999</v>
      </c>
      <c r="E50" s="4">
        <v>74745.677385999996</v>
      </c>
      <c r="F50" s="4">
        <f t="shared" si="6"/>
        <v>135056.32030799999</v>
      </c>
      <c r="G50" s="4">
        <f t="shared" si="7"/>
        <v>-14435.034463999997</v>
      </c>
      <c r="H50" s="4">
        <v>11627.560380000001</v>
      </c>
      <c r="I50" s="4">
        <v>8223.8880939999999</v>
      </c>
      <c r="J50" s="4">
        <f t="shared" si="8"/>
        <v>19851.448474000001</v>
      </c>
      <c r="K50" s="4">
        <f t="shared" si="9"/>
        <v>3403.6722860000009</v>
      </c>
      <c r="L50" s="4">
        <v>39219</v>
      </c>
      <c r="M50" s="4">
        <v>161353</v>
      </c>
      <c r="N50" s="29">
        <f t="shared" si="10"/>
        <v>-122134</v>
      </c>
      <c r="O50" s="4">
        <v>19</v>
      </c>
      <c r="P50" s="4">
        <v>1355</v>
      </c>
      <c r="Q50" s="29">
        <f t="shared" si="11"/>
        <v>-1336</v>
      </c>
    </row>
    <row r="51" spans="1:17" x14ac:dyDescent="0.45">
      <c r="A51" s="3" t="s">
        <v>305</v>
      </c>
      <c r="B51" s="3">
        <v>11421</v>
      </c>
      <c r="C51" s="3" t="s">
        <v>19</v>
      </c>
      <c r="D51" s="4">
        <v>890355.58666599996</v>
      </c>
      <c r="E51" s="4">
        <v>739292.24236399995</v>
      </c>
      <c r="F51" s="4">
        <f t="shared" si="6"/>
        <v>1629647.8290299999</v>
      </c>
      <c r="G51" s="4">
        <f t="shared" si="7"/>
        <v>151063.34430200001</v>
      </c>
      <c r="H51" s="4">
        <v>0</v>
      </c>
      <c r="I51" s="4">
        <v>78679.376705999995</v>
      </c>
      <c r="J51" s="4">
        <f t="shared" si="8"/>
        <v>78679.376705999995</v>
      </c>
      <c r="K51" s="4">
        <f t="shared" si="9"/>
        <v>-78679.376705999995</v>
      </c>
      <c r="L51" s="4">
        <v>3021505</v>
      </c>
      <c r="M51" s="4">
        <v>2142264</v>
      </c>
      <c r="N51" s="29">
        <f t="shared" si="10"/>
        <v>879241</v>
      </c>
      <c r="O51" s="4">
        <v>186149</v>
      </c>
      <c r="P51" s="4">
        <v>857757</v>
      </c>
      <c r="Q51" s="29">
        <f t="shared" si="11"/>
        <v>-671608</v>
      </c>
    </row>
    <row r="52" spans="1:17" x14ac:dyDescent="0.45">
      <c r="A52" s="3" t="s">
        <v>309</v>
      </c>
      <c r="B52" s="3">
        <v>11427</v>
      </c>
      <c r="C52" s="3" t="s">
        <v>19</v>
      </c>
      <c r="D52" s="4">
        <v>1330.085108</v>
      </c>
      <c r="E52" s="4">
        <v>1495.0466289999999</v>
      </c>
      <c r="F52" s="4">
        <f t="shared" si="6"/>
        <v>2825.1317369999997</v>
      </c>
      <c r="G52" s="4">
        <f t="shared" si="7"/>
        <v>-164.96152099999995</v>
      </c>
      <c r="H52" s="4">
        <v>0</v>
      </c>
      <c r="I52" s="4">
        <v>552.03147799999999</v>
      </c>
      <c r="J52" s="4">
        <f t="shared" si="8"/>
        <v>552.03147799999999</v>
      </c>
      <c r="K52" s="4">
        <f t="shared" si="9"/>
        <v>-552.03147799999999</v>
      </c>
      <c r="L52" s="4">
        <v>51751</v>
      </c>
      <c r="M52" s="4">
        <v>2374</v>
      </c>
      <c r="N52" s="29">
        <f t="shared" si="10"/>
        <v>49377</v>
      </c>
      <c r="O52" s="4">
        <v>0</v>
      </c>
      <c r="P52" s="4">
        <v>0</v>
      </c>
      <c r="Q52" s="29">
        <f t="shared" si="11"/>
        <v>0</v>
      </c>
    </row>
    <row r="53" spans="1:17" x14ac:dyDescent="0.45">
      <c r="A53" s="3" t="s">
        <v>313</v>
      </c>
      <c r="B53" s="3">
        <v>11442</v>
      </c>
      <c r="C53" s="3" t="s">
        <v>19</v>
      </c>
      <c r="D53" s="4">
        <v>736815.982388</v>
      </c>
      <c r="E53" s="4">
        <v>886123.09968400002</v>
      </c>
      <c r="F53" s="4">
        <f t="shared" si="6"/>
        <v>1622939.082072</v>
      </c>
      <c r="G53" s="4">
        <f t="shared" si="7"/>
        <v>-149307.11729600001</v>
      </c>
      <c r="H53" s="4">
        <v>18116.084373999998</v>
      </c>
      <c r="I53" s="4">
        <v>29625.365299000001</v>
      </c>
      <c r="J53" s="4">
        <f t="shared" si="8"/>
        <v>47741.449672999996</v>
      </c>
      <c r="K53" s="4">
        <f t="shared" si="9"/>
        <v>-11509.280925000003</v>
      </c>
      <c r="L53" s="4">
        <v>477121</v>
      </c>
      <c r="M53" s="4">
        <v>1217839</v>
      </c>
      <c r="N53" s="29">
        <f t="shared" si="10"/>
        <v>-740718</v>
      </c>
      <c r="O53" s="4">
        <v>77269</v>
      </c>
      <c r="P53" s="4">
        <v>129248</v>
      </c>
      <c r="Q53" s="29">
        <f t="shared" si="11"/>
        <v>-51979</v>
      </c>
    </row>
    <row r="54" spans="1:17" x14ac:dyDescent="0.45">
      <c r="A54" s="3" t="s">
        <v>322</v>
      </c>
      <c r="B54" s="3">
        <v>11449</v>
      </c>
      <c r="C54" s="3" t="s">
        <v>19</v>
      </c>
      <c r="D54" s="4">
        <v>637386.58001699997</v>
      </c>
      <c r="E54" s="4">
        <v>302884.739971</v>
      </c>
      <c r="F54" s="4">
        <f t="shared" si="6"/>
        <v>940271.31998799997</v>
      </c>
      <c r="G54" s="4">
        <f t="shared" si="7"/>
        <v>334501.84004599997</v>
      </c>
      <c r="H54" s="4">
        <v>0</v>
      </c>
      <c r="I54" s="4">
        <v>0</v>
      </c>
      <c r="J54" s="4">
        <f t="shared" si="8"/>
        <v>0</v>
      </c>
      <c r="K54" s="4">
        <f t="shared" si="9"/>
        <v>0</v>
      </c>
      <c r="L54" s="4">
        <v>6582346</v>
      </c>
      <c r="M54" s="4">
        <v>4470179</v>
      </c>
      <c r="N54" s="29">
        <f t="shared" si="10"/>
        <v>2112167</v>
      </c>
      <c r="O54" s="4">
        <v>1819215</v>
      </c>
      <c r="P54" s="4">
        <v>703193</v>
      </c>
      <c r="Q54" s="29">
        <f t="shared" si="11"/>
        <v>1116022</v>
      </c>
    </row>
    <row r="55" spans="1:17" x14ac:dyDescent="0.45">
      <c r="A55" s="3" t="s">
        <v>340</v>
      </c>
      <c r="B55" s="3">
        <v>11476</v>
      </c>
      <c r="C55" s="3" t="s">
        <v>19</v>
      </c>
      <c r="D55" s="4">
        <v>111435.91102100001</v>
      </c>
      <c r="E55" s="4">
        <v>57659.955862000003</v>
      </c>
      <c r="F55" s="4">
        <f t="shared" si="6"/>
        <v>169095.86688300001</v>
      </c>
      <c r="G55" s="4">
        <f t="shared" si="7"/>
        <v>53775.955159000005</v>
      </c>
      <c r="H55" s="4">
        <v>0</v>
      </c>
      <c r="I55" s="4">
        <v>3611.2645000000002</v>
      </c>
      <c r="J55" s="4">
        <f t="shared" si="8"/>
        <v>3611.2645000000002</v>
      </c>
      <c r="K55" s="4">
        <f t="shared" si="9"/>
        <v>-3611.2645000000002</v>
      </c>
      <c r="L55" s="4">
        <v>58064</v>
      </c>
      <c r="M55" s="4">
        <v>43608</v>
      </c>
      <c r="N55" s="29">
        <f t="shared" si="10"/>
        <v>14456</v>
      </c>
      <c r="O55" s="4">
        <v>2064</v>
      </c>
      <c r="P55" s="4">
        <v>1475</v>
      </c>
      <c r="Q55" s="29">
        <f t="shared" si="11"/>
        <v>589</v>
      </c>
    </row>
    <row r="56" spans="1:17" x14ac:dyDescent="0.45">
      <c r="A56" s="3" t="s">
        <v>346</v>
      </c>
      <c r="B56" s="3">
        <v>11495</v>
      </c>
      <c r="C56" s="3" t="s">
        <v>19</v>
      </c>
      <c r="D56" s="4">
        <v>1163799.198881</v>
      </c>
      <c r="E56" s="4">
        <v>6897427.1739450004</v>
      </c>
      <c r="F56" s="4">
        <f t="shared" si="6"/>
        <v>8061226.3728260007</v>
      </c>
      <c r="G56" s="4">
        <f t="shared" si="7"/>
        <v>-5733627.9750640001</v>
      </c>
      <c r="H56" s="4">
        <v>132039.524619</v>
      </c>
      <c r="I56" s="4">
        <v>846047.917686</v>
      </c>
      <c r="J56" s="4">
        <f t="shared" si="8"/>
        <v>978087.44230500003</v>
      </c>
      <c r="K56" s="4">
        <f t="shared" si="9"/>
        <v>-714008.39306699997</v>
      </c>
      <c r="L56" s="4">
        <v>15319190</v>
      </c>
      <c r="M56" s="4">
        <v>43754736</v>
      </c>
      <c r="N56" s="29">
        <f t="shared" si="10"/>
        <v>-28435546</v>
      </c>
      <c r="O56" s="4">
        <v>5801063</v>
      </c>
      <c r="P56" s="4">
        <v>7288641</v>
      </c>
      <c r="Q56" s="29">
        <f t="shared" si="11"/>
        <v>-1487578</v>
      </c>
    </row>
    <row r="57" spans="1:17" x14ac:dyDescent="0.45">
      <c r="A57" s="3" t="s">
        <v>351</v>
      </c>
      <c r="B57" s="3">
        <v>11517</v>
      </c>
      <c r="C57" s="3" t="s">
        <v>19</v>
      </c>
      <c r="D57" s="4">
        <v>5538379.8561100001</v>
      </c>
      <c r="E57" s="4">
        <v>3040997.9236750002</v>
      </c>
      <c r="F57" s="4">
        <f t="shared" si="6"/>
        <v>8579377.7797849998</v>
      </c>
      <c r="G57" s="4">
        <f t="shared" si="7"/>
        <v>2497381.9324349998</v>
      </c>
      <c r="H57" s="4">
        <v>3253344.2988900002</v>
      </c>
      <c r="I57" s="4">
        <v>181780.27176</v>
      </c>
      <c r="J57" s="4">
        <f t="shared" si="8"/>
        <v>3435124.5706500001</v>
      </c>
      <c r="K57" s="4">
        <f t="shared" si="9"/>
        <v>3071564.0271300003</v>
      </c>
      <c r="L57" s="4">
        <v>146406576</v>
      </c>
      <c r="M57" s="4">
        <v>91690936</v>
      </c>
      <c r="N57" s="29">
        <f t="shared" si="10"/>
        <v>54715640</v>
      </c>
      <c r="O57" s="4">
        <v>31182634</v>
      </c>
      <c r="P57" s="4">
        <v>12132986</v>
      </c>
      <c r="Q57" s="29">
        <f t="shared" si="11"/>
        <v>19049648</v>
      </c>
    </row>
    <row r="58" spans="1:17" x14ac:dyDescent="0.45">
      <c r="A58" s="3" t="s">
        <v>357</v>
      </c>
      <c r="B58" s="3">
        <v>11521</v>
      </c>
      <c r="C58" s="3" t="s">
        <v>19</v>
      </c>
      <c r="D58" s="4">
        <v>40843.47249</v>
      </c>
      <c r="E58" s="4">
        <v>78945.941147999998</v>
      </c>
      <c r="F58" s="4">
        <f t="shared" si="6"/>
        <v>119789.413638</v>
      </c>
      <c r="G58" s="4">
        <f t="shared" si="7"/>
        <v>-38102.468657999998</v>
      </c>
      <c r="H58" s="4">
        <v>13146</v>
      </c>
      <c r="I58" s="4">
        <v>3.0821000000000001</v>
      </c>
      <c r="J58" s="4">
        <f t="shared" si="8"/>
        <v>13149.0821</v>
      </c>
      <c r="K58" s="4">
        <f t="shared" si="9"/>
        <v>13142.9179</v>
      </c>
      <c r="L58" s="4">
        <v>3629346</v>
      </c>
      <c r="M58" s="4">
        <v>2974201</v>
      </c>
      <c r="N58" s="29">
        <f t="shared" si="10"/>
        <v>655145</v>
      </c>
      <c r="O58" s="4">
        <v>284876</v>
      </c>
      <c r="P58" s="4">
        <v>395172</v>
      </c>
      <c r="Q58" s="29">
        <f t="shared" si="11"/>
        <v>-110296</v>
      </c>
    </row>
    <row r="59" spans="1:17" x14ac:dyDescent="0.45">
      <c r="A59" s="3" t="s">
        <v>366</v>
      </c>
      <c r="B59" s="3">
        <v>11551</v>
      </c>
      <c r="C59" s="3" t="s">
        <v>19</v>
      </c>
      <c r="D59" s="4">
        <v>2585676.4706919999</v>
      </c>
      <c r="E59" s="4">
        <v>2004906.6984580001</v>
      </c>
      <c r="F59" s="4">
        <f t="shared" si="6"/>
        <v>4590583.1691500004</v>
      </c>
      <c r="G59" s="4">
        <f t="shared" si="7"/>
        <v>580769.7722339998</v>
      </c>
      <c r="H59" s="4">
        <v>57625.98</v>
      </c>
      <c r="I59" s="4">
        <v>186555.318639</v>
      </c>
      <c r="J59" s="4">
        <f t="shared" si="8"/>
        <v>244181.29863900002</v>
      </c>
      <c r="K59" s="4">
        <f t="shared" si="9"/>
        <v>-128929.33863899999</v>
      </c>
      <c r="L59" s="4">
        <v>41322038</v>
      </c>
      <c r="M59" s="4">
        <v>46438333</v>
      </c>
      <c r="N59" s="29">
        <f t="shared" si="10"/>
        <v>-5116295</v>
      </c>
      <c r="O59" s="4">
        <v>3207884</v>
      </c>
      <c r="P59" s="4">
        <v>3908374</v>
      </c>
      <c r="Q59" s="29">
        <f t="shared" si="11"/>
        <v>-700490</v>
      </c>
    </row>
    <row r="60" spans="1:17" x14ac:dyDescent="0.45">
      <c r="A60" s="3" t="s">
        <v>368</v>
      </c>
      <c r="B60" s="3">
        <v>11562</v>
      </c>
      <c r="C60" s="3" t="s">
        <v>19</v>
      </c>
      <c r="D60" s="4">
        <v>368663.20618899999</v>
      </c>
      <c r="E60" s="4">
        <v>235518.566812</v>
      </c>
      <c r="F60" s="4">
        <f t="shared" si="6"/>
        <v>604181.77300100005</v>
      </c>
      <c r="G60" s="4">
        <f t="shared" si="7"/>
        <v>133144.63937699998</v>
      </c>
      <c r="H60" s="4">
        <v>0</v>
      </c>
      <c r="I60" s="4">
        <v>62040.064870000002</v>
      </c>
      <c r="J60" s="4">
        <f t="shared" si="8"/>
        <v>62040.064870000002</v>
      </c>
      <c r="K60" s="4">
        <f t="shared" si="9"/>
        <v>-62040.064870000002</v>
      </c>
      <c r="L60" s="4">
        <v>12888058</v>
      </c>
      <c r="M60" s="4">
        <v>10106927</v>
      </c>
      <c r="N60" s="29">
        <f t="shared" si="10"/>
        <v>2781131</v>
      </c>
      <c r="O60" s="4">
        <v>1464279</v>
      </c>
      <c r="P60" s="4">
        <v>1381293</v>
      </c>
      <c r="Q60" s="29">
        <f t="shared" si="11"/>
        <v>82986</v>
      </c>
    </row>
    <row r="61" spans="1:17" x14ac:dyDescent="0.45">
      <c r="A61" s="3" t="s">
        <v>386</v>
      </c>
      <c r="B61" s="3">
        <v>11621</v>
      </c>
      <c r="C61" s="3" t="s">
        <v>19</v>
      </c>
      <c r="D61" s="4">
        <v>403277.92762999999</v>
      </c>
      <c r="E61" s="4">
        <v>578078.30603400001</v>
      </c>
      <c r="F61" s="4">
        <f t="shared" si="6"/>
        <v>981356.23366399994</v>
      </c>
      <c r="G61" s="4">
        <f t="shared" si="7"/>
        <v>-174800.37840400002</v>
      </c>
      <c r="H61" s="4">
        <v>13989.78566</v>
      </c>
      <c r="I61" s="4">
        <v>0</v>
      </c>
      <c r="J61" s="4">
        <f t="shared" si="8"/>
        <v>13989.78566</v>
      </c>
      <c r="K61" s="4">
        <f t="shared" si="9"/>
        <v>13989.78566</v>
      </c>
      <c r="L61" s="4">
        <v>99356</v>
      </c>
      <c r="M61" s="4">
        <v>1225904</v>
      </c>
      <c r="N61" s="29">
        <f t="shared" si="10"/>
        <v>-1126548</v>
      </c>
      <c r="O61" s="4">
        <v>15639</v>
      </c>
      <c r="P61" s="4">
        <v>6226</v>
      </c>
      <c r="Q61" s="29">
        <f t="shared" si="11"/>
        <v>9413</v>
      </c>
    </row>
    <row r="62" spans="1:17" x14ac:dyDescent="0.45">
      <c r="A62" s="3" t="s">
        <v>396</v>
      </c>
      <c r="B62" s="3">
        <v>11661</v>
      </c>
      <c r="C62" s="3" t="s">
        <v>19</v>
      </c>
      <c r="D62" s="4">
        <v>263908.62390300003</v>
      </c>
      <c r="E62" s="4">
        <v>294913.26370399998</v>
      </c>
      <c r="F62" s="4">
        <f t="shared" si="6"/>
        <v>558821.88760700007</v>
      </c>
      <c r="G62" s="4">
        <f t="shared" si="7"/>
        <v>-31004.639800999954</v>
      </c>
      <c r="H62" s="4">
        <v>4900.0949979999996</v>
      </c>
      <c r="I62" s="4">
        <v>6989.4666699999998</v>
      </c>
      <c r="J62" s="4">
        <f t="shared" si="8"/>
        <v>11889.561667999998</v>
      </c>
      <c r="K62" s="4">
        <f t="shared" si="9"/>
        <v>-2089.3716720000002</v>
      </c>
      <c r="L62" s="4">
        <v>126557</v>
      </c>
      <c r="M62" s="4">
        <v>407197</v>
      </c>
      <c r="N62" s="29">
        <f t="shared" si="10"/>
        <v>-280640</v>
      </c>
      <c r="O62" s="4">
        <v>962</v>
      </c>
      <c r="P62" s="4">
        <v>358</v>
      </c>
      <c r="Q62" s="29">
        <f t="shared" si="11"/>
        <v>604</v>
      </c>
    </row>
    <row r="63" spans="1:17" x14ac:dyDescent="0.45">
      <c r="A63" s="3" t="s">
        <v>404</v>
      </c>
      <c r="B63" s="3">
        <v>11665</v>
      </c>
      <c r="C63" s="3" t="s">
        <v>19</v>
      </c>
      <c r="D63" s="4">
        <v>600644.754464</v>
      </c>
      <c r="E63" s="4">
        <v>372002.46131899999</v>
      </c>
      <c r="F63" s="4">
        <f t="shared" si="6"/>
        <v>972647.21578299999</v>
      </c>
      <c r="G63" s="4">
        <f t="shared" si="7"/>
        <v>228642.293145</v>
      </c>
      <c r="H63" s="4">
        <v>118012.74031199999</v>
      </c>
      <c r="I63" s="4">
        <v>51924.524695</v>
      </c>
      <c r="J63" s="4">
        <f t="shared" si="8"/>
        <v>169937.26500700001</v>
      </c>
      <c r="K63" s="4">
        <f t="shared" si="9"/>
        <v>66088.215616999994</v>
      </c>
      <c r="L63" s="4">
        <v>3320297</v>
      </c>
      <c r="M63" s="4">
        <v>2224056</v>
      </c>
      <c r="N63" s="29">
        <f t="shared" si="10"/>
        <v>1096241</v>
      </c>
      <c r="O63" s="4">
        <v>368093</v>
      </c>
      <c r="P63" s="4">
        <v>328000</v>
      </c>
      <c r="Q63" s="29">
        <f t="shared" si="11"/>
        <v>40093</v>
      </c>
    </row>
    <row r="64" spans="1:17" x14ac:dyDescent="0.45">
      <c r="A64" s="3" t="s">
        <v>437</v>
      </c>
      <c r="B64" s="3">
        <v>11701</v>
      </c>
      <c r="C64" s="3" t="s">
        <v>19</v>
      </c>
      <c r="D64" s="4">
        <v>262407.70434699999</v>
      </c>
      <c r="E64" s="4">
        <v>140585.06513</v>
      </c>
      <c r="F64" s="4">
        <f t="shared" si="6"/>
        <v>402992.76947699999</v>
      </c>
      <c r="G64" s="4">
        <f t="shared" si="7"/>
        <v>121822.63921699999</v>
      </c>
      <c r="H64" s="4">
        <v>50519.204736</v>
      </c>
      <c r="I64" s="4">
        <v>4266.3344999999999</v>
      </c>
      <c r="J64" s="4">
        <f t="shared" si="8"/>
        <v>54785.539235999997</v>
      </c>
      <c r="K64" s="4">
        <f t="shared" si="9"/>
        <v>46252.870236000002</v>
      </c>
      <c r="L64" s="4">
        <v>2394969</v>
      </c>
      <c r="M64" s="4">
        <v>1663114</v>
      </c>
      <c r="N64" s="29">
        <f t="shared" si="10"/>
        <v>731855</v>
      </c>
      <c r="O64" s="4">
        <v>302745</v>
      </c>
      <c r="P64" s="4">
        <v>101425</v>
      </c>
      <c r="Q64" s="29">
        <f t="shared" si="11"/>
        <v>201320</v>
      </c>
    </row>
    <row r="65" spans="1:17" x14ac:dyDescent="0.45">
      <c r="A65" s="3" t="s">
        <v>443</v>
      </c>
      <c r="B65" s="3">
        <v>11738</v>
      </c>
      <c r="C65" s="3" t="s">
        <v>19</v>
      </c>
      <c r="D65" s="4">
        <v>511425.25608800002</v>
      </c>
      <c r="E65" s="4">
        <v>280533.02052299998</v>
      </c>
      <c r="F65" s="4">
        <f t="shared" si="6"/>
        <v>791958.27661100007</v>
      </c>
      <c r="G65" s="4">
        <f t="shared" si="7"/>
        <v>230892.23556500004</v>
      </c>
      <c r="H65" s="4">
        <v>67360.256370000003</v>
      </c>
      <c r="I65" s="4">
        <v>33326.806033000001</v>
      </c>
      <c r="J65" s="4">
        <f t="shared" si="8"/>
        <v>100687.062403</v>
      </c>
      <c r="K65" s="4">
        <f t="shared" si="9"/>
        <v>34033.450337000002</v>
      </c>
      <c r="L65" s="4">
        <v>7913647</v>
      </c>
      <c r="M65" s="4">
        <v>6747450</v>
      </c>
      <c r="N65" s="29">
        <f t="shared" si="10"/>
        <v>1166197</v>
      </c>
      <c r="O65" s="4">
        <v>704024</v>
      </c>
      <c r="P65" s="4">
        <v>786896</v>
      </c>
      <c r="Q65" s="29">
        <f t="shared" si="11"/>
        <v>-82872</v>
      </c>
    </row>
    <row r="66" spans="1:17" x14ac:dyDescent="0.45">
      <c r="A66" s="3" t="s">
        <v>446</v>
      </c>
      <c r="B66" s="3">
        <v>11741</v>
      </c>
      <c r="C66" s="3" t="s">
        <v>19</v>
      </c>
      <c r="D66" s="4">
        <v>888741.87436000002</v>
      </c>
      <c r="E66" s="4">
        <v>765122.36826200003</v>
      </c>
      <c r="F66" s="4">
        <f t="shared" si="6"/>
        <v>1653864.2426220002</v>
      </c>
      <c r="G66" s="4">
        <f t="shared" si="7"/>
        <v>123619.50609799998</v>
      </c>
      <c r="H66" s="4">
        <v>93190.920400999996</v>
      </c>
      <c r="I66" s="4">
        <v>85324.321888999999</v>
      </c>
      <c r="J66" s="4">
        <f t="shared" si="8"/>
        <v>178515.24228999999</v>
      </c>
      <c r="K66" s="4">
        <f t="shared" si="9"/>
        <v>7866.5985119999968</v>
      </c>
      <c r="L66" s="4">
        <v>2589628</v>
      </c>
      <c r="M66" s="4">
        <v>3254378</v>
      </c>
      <c r="N66" s="29">
        <f t="shared" si="10"/>
        <v>-664750</v>
      </c>
      <c r="O66" s="4">
        <v>215358</v>
      </c>
      <c r="P66" s="4">
        <v>65655</v>
      </c>
      <c r="Q66" s="29">
        <f t="shared" si="11"/>
        <v>149703</v>
      </c>
    </row>
    <row r="67" spans="1:17" x14ac:dyDescent="0.45">
      <c r="A67" s="3" t="s">
        <v>510</v>
      </c>
      <c r="B67" s="3">
        <v>11756</v>
      </c>
      <c r="C67" s="3" t="s">
        <v>19</v>
      </c>
      <c r="D67" s="4">
        <v>153008.362395</v>
      </c>
      <c r="E67" s="4">
        <v>82965.202711000005</v>
      </c>
      <c r="F67" s="4">
        <f t="shared" si="6"/>
        <v>235973.56510599999</v>
      </c>
      <c r="G67" s="4">
        <f t="shared" si="7"/>
        <v>70043.159683999998</v>
      </c>
      <c r="H67" s="4">
        <v>18157.75878</v>
      </c>
      <c r="I67" s="4">
        <v>24486.550458000002</v>
      </c>
      <c r="J67" s="4">
        <f t="shared" si="8"/>
        <v>42644.309238000002</v>
      </c>
      <c r="K67" s="4">
        <f t="shared" si="9"/>
        <v>-6328.7916780000014</v>
      </c>
      <c r="L67" s="4">
        <v>1153758</v>
      </c>
      <c r="M67" s="4">
        <v>439185</v>
      </c>
      <c r="N67" s="29">
        <f t="shared" si="10"/>
        <v>714573</v>
      </c>
      <c r="O67" s="4">
        <v>67974</v>
      </c>
      <c r="P67" s="4">
        <v>4919</v>
      </c>
      <c r="Q67" s="29">
        <f t="shared" si="11"/>
        <v>63055</v>
      </c>
    </row>
    <row r="68" spans="1:17" x14ac:dyDescent="0.45">
      <c r="A68" s="3" t="s">
        <v>568</v>
      </c>
      <c r="B68" s="3">
        <v>11793</v>
      </c>
      <c r="C68" s="3" t="s">
        <v>19</v>
      </c>
      <c r="D68" s="4">
        <v>620078.81952400005</v>
      </c>
      <c r="E68" s="4">
        <v>44193.915480000003</v>
      </c>
      <c r="F68" s="4">
        <f t="shared" ref="F68:F99" si="12">E68+D68</f>
        <v>664272.73500400002</v>
      </c>
      <c r="G68" s="4">
        <f t="shared" si="7"/>
        <v>575884.90404400008</v>
      </c>
      <c r="H68" s="4">
        <v>285055.523698</v>
      </c>
      <c r="I68" s="4">
        <v>0</v>
      </c>
      <c r="J68" s="4">
        <f t="shared" ref="J68:J99" si="13">I68+H68</f>
        <v>285055.523698</v>
      </c>
      <c r="K68" s="4">
        <f t="shared" si="9"/>
        <v>285055.523698</v>
      </c>
      <c r="L68" s="4">
        <v>3274461</v>
      </c>
      <c r="M68" s="4">
        <v>239158</v>
      </c>
      <c r="N68" s="29">
        <f t="shared" ref="N68:N99" si="14">L68-M68</f>
        <v>3035303</v>
      </c>
      <c r="O68" s="4">
        <v>1268861</v>
      </c>
      <c r="P68" s="4">
        <v>165540</v>
      </c>
      <c r="Q68" s="29">
        <f t="shared" ref="Q68:Q99" si="15">O68-P68</f>
        <v>1103321</v>
      </c>
    </row>
    <row r="69" spans="1:17" x14ac:dyDescent="0.45">
      <c r="A69" s="3" t="s">
        <v>584</v>
      </c>
      <c r="B69" s="3">
        <v>11917</v>
      </c>
      <c r="C69" s="3" t="s">
        <v>19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634718</v>
      </c>
      <c r="M69" s="4">
        <v>120733</v>
      </c>
      <c r="N69" s="29">
        <f t="shared" si="14"/>
        <v>513985</v>
      </c>
      <c r="O69" s="4">
        <v>1112</v>
      </c>
      <c r="P69" s="4">
        <v>72783</v>
      </c>
      <c r="Q69" s="29">
        <f t="shared" si="15"/>
        <v>-71671</v>
      </c>
    </row>
    <row r="70" spans="1:17" x14ac:dyDescent="0.45">
      <c r="A70" s="3" t="s">
        <v>570</v>
      </c>
      <c r="B70" s="3">
        <v>11918</v>
      </c>
      <c r="C70" s="3" t="s">
        <v>19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29">
        <v>0</v>
      </c>
      <c r="O70" s="4">
        <v>0</v>
      </c>
      <c r="P70" s="4">
        <v>0</v>
      </c>
      <c r="Q70" s="29">
        <v>0</v>
      </c>
    </row>
    <row r="71" spans="1:17" x14ac:dyDescent="0.45">
      <c r="A71" s="3" t="s">
        <v>600</v>
      </c>
      <c r="B71" s="3">
        <v>11926</v>
      </c>
      <c r="C71" s="3" t="s">
        <v>19</v>
      </c>
      <c r="D71" s="4">
        <v>9680.9389109999993</v>
      </c>
      <c r="E71" s="4">
        <v>5.7466499999999998</v>
      </c>
      <c r="F71" s="4">
        <f t="shared" ref="F71:F99" si="16">E71+D71</f>
        <v>9686.6855609999984</v>
      </c>
      <c r="G71" s="4">
        <f t="shared" ref="G71:G99" si="17">D71-E71</f>
        <v>9675.1922610000001</v>
      </c>
      <c r="H71" s="4">
        <v>1184</v>
      </c>
      <c r="I71" s="4">
        <v>5.7466499999999998</v>
      </c>
      <c r="J71" s="4">
        <f t="shared" ref="J71:J99" si="18">I71+H71</f>
        <v>1189.74665</v>
      </c>
      <c r="K71" s="4">
        <f t="shared" ref="K71:K99" si="19">H71-I71</f>
        <v>1178.25335</v>
      </c>
      <c r="L71" s="4">
        <v>141583</v>
      </c>
      <c r="M71" s="4">
        <v>11224</v>
      </c>
      <c r="N71" s="29">
        <f t="shared" ref="N71:N101" si="20">L71-M71</f>
        <v>130359</v>
      </c>
      <c r="O71" s="4">
        <v>3186</v>
      </c>
      <c r="P71" s="4">
        <v>4644</v>
      </c>
      <c r="Q71" s="29">
        <f t="shared" ref="Q71:Q101" si="21">O71-P71</f>
        <v>-1458</v>
      </c>
    </row>
    <row r="72" spans="1:17" x14ac:dyDescent="0.45">
      <c r="A72" s="3" t="s">
        <v>112</v>
      </c>
      <c r="B72" s="3">
        <v>10920</v>
      </c>
      <c r="C72" s="3" t="s">
        <v>19</v>
      </c>
      <c r="D72" s="4">
        <v>399885.570144</v>
      </c>
      <c r="E72" s="4">
        <v>155233.42422300001</v>
      </c>
      <c r="F72" s="4">
        <f t="shared" si="16"/>
        <v>555118.99436699995</v>
      </c>
      <c r="G72" s="4">
        <f t="shared" si="17"/>
        <v>244652.14592099999</v>
      </c>
      <c r="H72" s="4">
        <v>0</v>
      </c>
      <c r="I72" s="4">
        <v>0</v>
      </c>
      <c r="J72" s="4">
        <f t="shared" si="18"/>
        <v>0</v>
      </c>
      <c r="K72" s="4">
        <f t="shared" si="19"/>
        <v>0</v>
      </c>
      <c r="L72" s="4">
        <v>6113528</v>
      </c>
      <c r="M72" s="4">
        <v>1058605</v>
      </c>
      <c r="N72" s="29">
        <f t="shared" si="20"/>
        <v>5054923</v>
      </c>
      <c r="O72" s="4">
        <v>0</v>
      </c>
      <c r="P72" s="4">
        <v>0</v>
      </c>
      <c r="Q72" s="29">
        <f t="shared" si="21"/>
        <v>0</v>
      </c>
    </row>
    <row r="73" spans="1:17" x14ac:dyDescent="0.45">
      <c r="A73" s="3" t="s">
        <v>259</v>
      </c>
      <c r="B73" s="3">
        <v>11323</v>
      </c>
      <c r="C73" s="3" t="s">
        <v>19</v>
      </c>
      <c r="D73" s="4">
        <v>653366.72383499995</v>
      </c>
      <c r="E73" s="4">
        <v>504637.59922700003</v>
      </c>
      <c r="F73" s="4">
        <f t="shared" si="16"/>
        <v>1158004.3230619999</v>
      </c>
      <c r="G73" s="4">
        <f t="shared" si="17"/>
        <v>148729.12460799993</v>
      </c>
      <c r="H73" s="4">
        <v>50760.422181000002</v>
      </c>
      <c r="I73" s="4">
        <v>65227.430540000001</v>
      </c>
      <c r="J73" s="4">
        <f t="shared" si="18"/>
        <v>115987.852721</v>
      </c>
      <c r="K73" s="4">
        <f t="shared" si="19"/>
        <v>-14467.008358999999</v>
      </c>
      <c r="L73" s="4">
        <v>433123</v>
      </c>
      <c r="M73" s="4">
        <v>313408</v>
      </c>
      <c r="N73" s="29">
        <f t="shared" si="20"/>
        <v>119715</v>
      </c>
      <c r="O73" s="4">
        <v>365797</v>
      </c>
      <c r="P73" s="4">
        <v>0</v>
      </c>
      <c r="Q73" s="29">
        <f t="shared" si="21"/>
        <v>365797</v>
      </c>
    </row>
    <row r="74" spans="1:17" x14ac:dyDescent="0.45">
      <c r="A74" s="3" t="s">
        <v>263</v>
      </c>
      <c r="B74" s="3">
        <v>11340</v>
      </c>
      <c r="C74" s="3" t="s">
        <v>19</v>
      </c>
      <c r="D74" s="4">
        <v>522215.769332</v>
      </c>
      <c r="E74" s="4">
        <v>700180.86809700006</v>
      </c>
      <c r="F74" s="4">
        <f t="shared" si="16"/>
        <v>1222396.6374290001</v>
      </c>
      <c r="G74" s="4">
        <f t="shared" si="17"/>
        <v>-177965.09876500006</v>
      </c>
      <c r="H74" s="4">
        <v>103663.142771</v>
      </c>
      <c r="I74" s="4">
        <v>75989.034887000002</v>
      </c>
      <c r="J74" s="4">
        <f t="shared" si="18"/>
        <v>179652.177658</v>
      </c>
      <c r="K74" s="4">
        <f t="shared" si="19"/>
        <v>27674.107883999997</v>
      </c>
      <c r="L74" s="4">
        <v>761025</v>
      </c>
      <c r="M74" s="4">
        <v>911025</v>
      </c>
      <c r="N74" s="29">
        <f t="shared" si="20"/>
        <v>-150000</v>
      </c>
      <c r="O74" s="4">
        <v>761025</v>
      </c>
      <c r="P74" s="4">
        <v>760350</v>
      </c>
      <c r="Q74" s="29">
        <f t="shared" si="21"/>
        <v>675</v>
      </c>
    </row>
    <row r="75" spans="1:17" x14ac:dyDescent="0.45">
      <c r="A75" s="3" t="s">
        <v>271</v>
      </c>
      <c r="B75" s="3">
        <v>11367</v>
      </c>
      <c r="C75" s="3" t="s">
        <v>19</v>
      </c>
      <c r="D75" s="4">
        <v>122969.976796</v>
      </c>
      <c r="E75" s="4">
        <v>155397.11947199999</v>
      </c>
      <c r="F75" s="4">
        <f t="shared" si="16"/>
        <v>278367.09626799996</v>
      </c>
      <c r="G75" s="4">
        <f t="shared" si="17"/>
        <v>-32427.142675999989</v>
      </c>
      <c r="H75" s="4">
        <v>13146</v>
      </c>
      <c r="I75" s="4">
        <v>3.0821000000000001</v>
      </c>
      <c r="J75" s="4">
        <f t="shared" si="18"/>
        <v>13149.0821</v>
      </c>
      <c r="K75" s="4">
        <f t="shared" si="19"/>
        <v>13142.9179</v>
      </c>
      <c r="L75" s="4">
        <v>702841</v>
      </c>
      <c r="M75" s="4">
        <v>169033</v>
      </c>
      <c r="N75" s="29">
        <f t="shared" si="20"/>
        <v>533808</v>
      </c>
      <c r="O75" s="4">
        <v>0</v>
      </c>
      <c r="P75" s="4">
        <v>0</v>
      </c>
      <c r="Q75" s="29">
        <f t="shared" si="21"/>
        <v>0</v>
      </c>
    </row>
    <row r="76" spans="1:17" x14ac:dyDescent="0.45">
      <c r="A76" s="3" t="s">
        <v>300</v>
      </c>
      <c r="B76" s="3">
        <v>11409</v>
      </c>
      <c r="C76" s="3" t="s">
        <v>19</v>
      </c>
      <c r="D76" s="4">
        <v>2380943.5704080001</v>
      </c>
      <c r="E76" s="4">
        <v>2254659.7632019999</v>
      </c>
      <c r="F76" s="4">
        <f t="shared" si="16"/>
        <v>4635603.3336100001</v>
      </c>
      <c r="G76" s="4">
        <f t="shared" si="17"/>
        <v>126283.8072060002</v>
      </c>
      <c r="H76" s="4">
        <v>4931.4924279999996</v>
      </c>
      <c r="I76" s="4">
        <v>0</v>
      </c>
      <c r="J76" s="4">
        <f t="shared" si="18"/>
        <v>4931.4924279999996</v>
      </c>
      <c r="K76" s="4">
        <f t="shared" si="19"/>
        <v>4931.4924279999996</v>
      </c>
      <c r="L76" s="4">
        <v>10226679</v>
      </c>
      <c r="M76" s="4">
        <v>11011903</v>
      </c>
      <c r="N76" s="29">
        <f t="shared" si="20"/>
        <v>-785224</v>
      </c>
      <c r="O76" s="4">
        <v>1468753</v>
      </c>
      <c r="P76" s="4">
        <v>314266</v>
      </c>
      <c r="Q76" s="29">
        <f t="shared" si="21"/>
        <v>1154487</v>
      </c>
    </row>
    <row r="77" spans="1:17" x14ac:dyDescent="0.45">
      <c r="A77" s="3" t="s">
        <v>316</v>
      </c>
      <c r="B77" s="3">
        <v>11416</v>
      </c>
      <c r="C77" s="3" t="s">
        <v>19</v>
      </c>
      <c r="D77" s="4">
        <v>1900298.269721</v>
      </c>
      <c r="E77" s="4">
        <v>962118.89586799999</v>
      </c>
      <c r="F77" s="4">
        <f t="shared" si="16"/>
        <v>2862417.1655890001</v>
      </c>
      <c r="G77" s="4">
        <f t="shared" si="17"/>
        <v>938179.373853</v>
      </c>
      <c r="H77" s="4">
        <v>13146</v>
      </c>
      <c r="I77" s="4">
        <v>7654.3100340000001</v>
      </c>
      <c r="J77" s="4">
        <f t="shared" si="18"/>
        <v>20800.310034000002</v>
      </c>
      <c r="K77" s="4">
        <f t="shared" si="19"/>
        <v>5491.6899659999999</v>
      </c>
      <c r="L77" s="4">
        <v>37536615</v>
      </c>
      <c r="M77" s="4">
        <v>13639386</v>
      </c>
      <c r="N77" s="29">
        <f t="shared" si="20"/>
        <v>23897229</v>
      </c>
      <c r="O77" s="4">
        <v>3488061</v>
      </c>
      <c r="P77" s="4">
        <v>352520</v>
      </c>
      <c r="Q77" s="29">
        <f t="shared" si="21"/>
        <v>3135541</v>
      </c>
    </row>
    <row r="78" spans="1:17" x14ac:dyDescent="0.45">
      <c r="A78" s="3" t="s">
        <v>332</v>
      </c>
      <c r="B78" s="3">
        <v>11459</v>
      </c>
      <c r="C78" s="3" t="s">
        <v>19</v>
      </c>
      <c r="D78" s="4">
        <v>5500054.9846829996</v>
      </c>
      <c r="E78" s="4">
        <v>2450126.6433549998</v>
      </c>
      <c r="F78" s="4">
        <f t="shared" si="16"/>
        <v>7950181.6280379994</v>
      </c>
      <c r="G78" s="4">
        <f t="shared" si="17"/>
        <v>3049928.3413279997</v>
      </c>
      <c r="H78" s="4">
        <v>0</v>
      </c>
      <c r="I78" s="4">
        <v>569357.41500599997</v>
      </c>
      <c r="J78" s="4">
        <f t="shared" si="18"/>
        <v>569357.41500599997</v>
      </c>
      <c r="K78" s="4">
        <f t="shared" si="19"/>
        <v>-569357.41500599997</v>
      </c>
      <c r="L78" s="4">
        <v>58841467</v>
      </c>
      <c r="M78" s="4">
        <v>61665426</v>
      </c>
      <c r="N78" s="29">
        <f t="shared" si="20"/>
        <v>-2823959</v>
      </c>
      <c r="O78" s="4">
        <v>4723594</v>
      </c>
      <c r="P78" s="4">
        <v>5454680</v>
      </c>
      <c r="Q78" s="29">
        <f t="shared" si="21"/>
        <v>-731086</v>
      </c>
    </row>
    <row r="79" spans="1:17" x14ac:dyDescent="0.45">
      <c r="A79" s="3" t="s">
        <v>334</v>
      </c>
      <c r="B79" s="3">
        <v>11460</v>
      </c>
      <c r="C79" s="3" t="s">
        <v>19</v>
      </c>
      <c r="D79" s="4">
        <v>3823251.580813</v>
      </c>
      <c r="E79" s="4">
        <v>711639.35630600003</v>
      </c>
      <c r="F79" s="4">
        <f t="shared" si="16"/>
        <v>4534890.9371189997</v>
      </c>
      <c r="G79" s="4">
        <f t="shared" si="17"/>
        <v>3111612.2245069998</v>
      </c>
      <c r="H79" s="4">
        <v>287044.56159100001</v>
      </c>
      <c r="I79" s="4">
        <v>237810.36506000001</v>
      </c>
      <c r="J79" s="4">
        <f t="shared" si="18"/>
        <v>524854.92665100005</v>
      </c>
      <c r="K79" s="4">
        <f t="shared" si="19"/>
        <v>49234.196530999994</v>
      </c>
      <c r="L79" s="4">
        <v>42814924</v>
      </c>
      <c r="M79" s="4">
        <v>63773900</v>
      </c>
      <c r="N79" s="29">
        <f t="shared" si="20"/>
        <v>-20958976</v>
      </c>
      <c r="O79" s="4">
        <v>991889</v>
      </c>
      <c r="P79" s="4">
        <v>1006500</v>
      </c>
      <c r="Q79" s="29">
        <f t="shared" si="21"/>
        <v>-14611</v>
      </c>
    </row>
    <row r="80" spans="1:17" x14ac:dyDescent="0.45">
      <c r="A80" s="3" t="s">
        <v>344</v>
      </c>
      <c r="B80" s="3">
        <v>11499</v>
      </c>
      <c r="C80" s="3" t="s">
        <v>19</v>
      </c>
      <c r="D80" s="4">
        <v>622511.56701400003</v>
      </c>
      <c r="E80" s="4">
        <v>16834.796015</v>
      </c>
      <c r="F80" s="4">
        <f t="shared" si="16"/>
        <v>639346.363029</v>
      </c>
      <c r="G80" s="4">
        <f t="shared" si="17"/>
        <v>605676.77099900006</v>
      </c>
      <c r="H80" s="4">
        <v>9.9999999999999995E-7</v>
      </c>
      <c r="I80" s="4">
        <v>0</v>
      </c>
      <c r="J80" s="4">
        <f t="shared" si="18"/>
        <v>9.9999999999999995E-7</v>
      </c>
      <c r="K80" s="4">
        <f t="shared" si="19"/>
        <v>9.9999999999999995E-7</v>
      </c>
      <c r="L80" s="4">
        <v>4665042</v>
      </c>
      <c r="M80" s="4">
        <v>5304525</v>
      </c>
      <c r="N80" s="29">
        <f t="shared" si="20"/>
        <v>-639483</v>
      </c>
      <c r="O80" s="4">
        <v>0</v>
      </c>
      <c r="P80" s="4">
        <v>200972</v>
      </c>
      <c r="Q80" s="29">
        <f t="shared" si="21"/>
        <v>-200972</v>
      </c>
    </row>
    <row r="81" spans="1:17" x14ac:dyDescent="0.45">
      <c r="A81" s="3" t="s">
        <v>353</v>
      </c>
      <c r="B81" s="3">
        <v>11513</v>
      </c>
      <c r="C81" s="3" t="s">
        <v>19</v>
      </c>
      <c r="D81" s="4">
        <v>5212557.6785690002</v>
      </c>
      <c r="E81" s="4">
        <v>4986487.8766860003</v>
      </c>
      <c r="F81" s="4">
        <f t="shared" si="16"/>
        <v>10199045.555255</v>
      </c>
      <c r="G81" s="4">
        <f t="shared" si="17"/>
        <v>226069.80188299995</v>
      </c>
      <c r="H81" s="4">
        <v>87519.5</v>
      </c>
      <c r="I81" s="4">
        <v>18872</v>
      </c>
      <c r="J81" s="4">
        <f t="shared" si="18"/>
        <v>106391.5</v>
      </c>
      <c r="K81" s="4">
        <f t="shared" si="19"/>
        <v>68647.5</v>
      </c>
      <c r="L81" s="4">
        <v>157439922</v>
      </c>
      <c r="M81" s="4">
        <v>139257997</v>
      </c>
      <c r="N81" s="29">
        <f t="shared" si="20"/>
        <v>18181925</v>
      </c>
      <c r="O81" s="4">
        <v>13871511</v>
      </c>
      <c r="P81" s="4">
        <v>10321563</v>
      </c>
      <c r="Q81" s="29">
        <f t="shared" si="21"/>
        <v>3549948</v>
      </c>
    </row>
    <row r="82" spans="1:17" x14ac:dyDescent="0.45">
      <c r="A82" s="3" t="s">
        <v>362</v>
      </c>
      <c r="B82" s="3">
        <v>11518</v>
      </c>
      <c r="C82" s="3" t="s">
        <v>19</v>
      </c>
      <c r="D82" s="4">
        <v>960235.06415600004</v>
      </c>
      <c r="E82" s="4">
        <v>1176301.3924509999</v>
      </c>
      <c r="F82" s="4">
        <f t="shared" si="16"/>
        <v>2136536.456607</v>
      </c>
      <c r="G82" s="4">
        <f t="shared" si="17"/>
        <v>-216066.3282949999</v>
      </c>
      <c r="H82" s="4">
        <v>0</v>
      </c>
      <c r="I82" s="4">
        <v>0</v>
      </c>
      <c r="J82" s="4">
        <f t="shared" si="18"/>
        <v>0</v>
      </c>
      <c r="K82" s="4">
        <f t="shared" si="19"/>
        <v>0</v>
      </c>
      <c r="L82" s="4">
        <v>6182819</v>
      </c>
      <c r="M82" s="4">
        <v>386547</v>
      </c>
      <c r="N82" s="29">
        <f t="shared" si="20"/>
        <v>5796272</v>
      </c>
      <c r="O82" s="4">
        <v>569180</v>
      </c>
      <c r="P82" s="4">
        <v>0</v>
      </c>
      <c r="Q82" s="29">
        <f t="shared" si="21"/>
        <v>569180</v>
      </c>
    </row>
    <row r="83" spans="1:17" x14ac:dyDescent="0.45">
      <c r="A83" s="3" t="s">
        <v>372</v>
      </c>
      <c r="B83" s="3">
        <v>11569</v>
      </c>
      <c r="C83" s="3" t="s">
        <v>19</v>
      </c>
      <c r="D83" s="4">
        <v>2493489.8949640002</v>
      </c>
      <c r="E83" s="4">
        <v>2339444.3715570001</v>
      </c>
      <c r="F83" s="4">
        <f t="shared" si="16"/>
        <v>4832934.2665210003</v>
      </c>
      <c r="G83" s="4">
        <f t="shared" si="17"/>
        <v>154045.52340700012</v>
      </c>
      <c r="H83" s="4">
        <v>373597.71497899998</v>
      </c>
      <c r="I83" s="4">
        <v>370099.97532299999</v>
      </c>
      <c r="J83" s="4">
        <f t="shared" si="18"/>
        <v>743697.69030199992</v>
      </c>
      <c r="K83" s="4">
        <f t="shared" si="19"/>
        <v>3497.7396559999906</v>
      </c>
      <c r="L83" s="4">
        <v>4235239</v>
      </c>
      <c r="M83" s="4">
        <v>6368765</v>
      </c>
      <c r="N83" s="29">
        <f t="shared" si="20"/>
        <v>-2133526</v>
      </c>
      <c r="O83" s="4">
        <v>39832</v>
      </c>
      <c r="P83" s="4">
        <v>856046</v>
      </c>
      <c r="Q83" s="29">
        <f t="shared" si="21"/>
        <v>-816214</v>
      </c>
    </row>
    <row r="84" spans="1:17" x14ac:dyDescent="0.45">
      <c r="A84" s="3" t="s">
        <v>376</v>
      </c>
      <c r="B84" s="3">
        <v>11588</v>
      </c>
      <c r="C84" s="3" t="s">
        <v>19</v>
      </c>
      <c r="D84" s="4">
        <v>3299455.522285</v>
      </c>
      <c r="E84" s="4">
        <v>1854756.6020750001</v>
      </c>
      <c r="F84" s="4">
        <f t="shared" si="16"/>
        <v>5154212.1243599998</v>
      </c>
      <c r="G84" s="4">
        <f t="shared" si="17"/>
        <v>1444698.9202099999</v>
      </c>
      <c r="H84" s="4">
        <v>211730.39859600001</v>
      </c>
      <c r="I84" s="4">
        <v>137654.03499799999</v>
      </c>
      <c r="J84" s="4">
        <f t="shared" si="18"/>
        <v>349384.433594</v>
      </c>
      <c r="K84" s="4">
        <f t="shared" si="19"/>
        <v>74076.363598000025</v>
      </c>
      <c r="L84" s="4">
        <v>37154737</v>
      </c>
      <c r="M84" s="4">
        <v>33683858</v>
      </c>
      <c r="N84" s="29">
        <f t="shared" si="20"/>
        <v>3470879</v>
      </c>
      <c r="O84" s="4">
        <v>7108116</v>
      </c>
      <c r="P84" s="4">
        <v>602177</v>
      </c>
      <c r="Q84" s="29">
        <f t="shared" si="21"/>
        <v>6505939</v>
      </c>
    </row>
    <row r="85" spans="1:17" x14ac:dyDescent="0.45">
      <c r="A85" s="3" t="s">
        <v>388</v>
      </c>
      <c r="B85" s="3">
        <v>11626</v>
      </c>
      <c r="C85" s="3" t="s">
        <v>19</v>
      </c>
      <c r="D85" s="4">
        <v>2339431.6890119999</v>
      </c>
      <c r="E85" s="4">
        <v>1470950.2369200001</v>
      </c>
      <c r="F85" s="4">
        <f t="shared" si="16"/>
        <v>3810381.9259319999</v>
      </c>
      <c r="G85" s="4">
        <f t="shared" si="17"/>
        <v>868481.45209199982</v>
      </c>
      <c r="H85" s="4">
        <v>406649.47551999998</v>
      </c>
      <c r="I85" s="4">
        <v>78067.257450000005</v>
      </c>
      <c r="J85" s="4">
        <f t="shared" si="18"/>
        <v>484716.73297000001</v>
      </c>
      <c r="K85" s="4">
        <f t="shared" si="19"/>
        <v>328582.21806999994</v>
      </c>
      <c r="L85" s="4">
        <v>5861087</v>
      </c>
      <c r="M85" s="4">
        <v>2711213</v>
      </c>
      <c r="N85" s="29">
        <f t="shared" si="20"/>
        <v>3149874</v>
      </c>
      <c r="O85" s="4">
        <v>1189528</v>
      </c>
      <c r="P85" s="4">
        <v>0</v>
      </c>
      <c r="Q85" s="29">
        <f t="shared" si="21"/>
        <v>1189528</v>
      </c>
    </row>
    <row r="86" spans="1:17" x14ac:dyDescent="0.45">
      <c r="A86" s="3" t="s">
        <v>400</v>
      </c>
      <c r="B86" s="3">
        <v>11660</v>
      </c>
      <c r="C86" s="3" t="s">
        <v>19</v>
      </c>
      <c r="D86" s="4">
        <v>491852.26361299999</v>
      </c>
      <c r="E86" s="4">
        <v>367353.20020700002</v>
      </c>
      <c r="F86" s="4">
        <f t="shared" si="16"/>
        <v>859205.46381999995</v>
      </c>
      <c r="G86" s="4">
        <f t="shared" si="17"/>
        <v>124499.06340599997</v>
      </c>
      <c r="H86" s="4">
        <v>53300</v>
      </c>
      <c r="I86" s="4">
        <v>34620</v>
      </c>
      <c r="J86" s="4">
        <f t="shared" si="18"/>
        <v>87920</v>
      </c>
      <c r="K86" s="4">
        <f t="shared" si="19"/>
        <v>18680</v>
      </c>
      <c r="L86" s="4">
        <v>492832</v>
      </c>
      <c r="M86" s="4">
        <v>351309</v>
      </c>
      <c r="N86" s="29">
        <f t="shared" si="20"/>
        <v>141523</v>
      </c>
      <c r="O86" s="4">
        <v>221358</v>
      </c>
      <c r="P86" s="4">
        <v>0</v>
      </c>
      <c r="Q86" s="29">
        <f t="shared" si="21"/>
        <v>221358</v>
      </c>
    </row>
    <row r="87" spans="1:17" x14ac:dyDescent="0.45">
      <c r="A87" s="3" t="s">
        <v>408</v>
      </c>
      <c r="B87" s="3">
        <v>11673</v>
      </c>
      <c r="C87" s="3" t="s">
        <v>19</v>
      </c>
      <c r="D87" s="4">
        <v>551417.17780800001</v>
      </c>
      <c r="E87" s="4">
        <v>317997.58726100001</v>
      </c>
      <c r="F87" s="4">
        <f t="shared" si="16"/>
        <v>869414.76506899996</v>
      </c>
      <c r="G87" s="4">
        <f t="shared" si="17"/>
        <v>233419.590547</v>
      </c>
      <c r="H87" s="4">
        <v>117361.264996</v>
      </c>
      <c r="I87" s="4">
        <v>3546.32</v>
      </c>
      <c r="J87" s="4">
        <f t="shared" si="18"/>
        <v>120907.58499600001</v>
      </c>
      <c r="K87" s="4">
        <f t="shared" si="19"/>
        <v>113814.94499599999</v>
      </c>
      <c r="L87" s="4">
        <v>2391933</v>
      </c>
      <c r="M87" s="4">
        <v>1811228</v>
      </c>
      <c r="N87" s="29">
        <f t="shared" si="20"/>
        <v>580705</v>
      </c>
      <c r="O87" s="4">
        <v>1834142</v>
      </c>
      <c r="P87" s="4">
        <v>357276</v>
      </c>
      <c r="Q87" s="29">
        <f t="shared" si="21"/>
        <v>1476866</v>
      </c>
    </row>
    <row r="88" spans="1:17" x14ac:dyDescent="0.45">
      <c r="A88" s="3" t="s">
        <v>416</v>
      </c>
      <c r="B88" s="3">
        <v>11692</v>
      </c>
      <c r="C88" s="3" t="s">
        <v>19</v>
      </c>
      <c r="D88" s="4">
        <v>4736327.9441120001</v>
      </c>
      <c r="E88" s="4">
        <v>1429257.37736</v>
      </c>
      <c r="F88" s="4">
        <f t="shared" si="16"/>
        <v>6165585.3214720003</v>
      </c>
      <c r="G88" s="4">
        <f t="shared" si="17"/>
        <v>3307070.5667519998</v>
      </c>
      <c r="H88" s="4">
        <v>205580.20994500001</v>
      </c>
      <c r="I88" s="4">
        <v>191719.34683699999</v>
      </c>
      <c r="J88" s="4">
        <f t="shared" si="18"/>
        <v>397299.556782</v>
      </c>
      <c r="K88" s="4">
        <f t="shared" si="19"/>
        <v>13860.86310800002</v>
      </c>
      <c r="L88" s="4">
        <v>66295787</v>
      </c>
      <c r="M88" s="4">
        <v>44349155</v>
      </c>
      <c r="N88" s="29">
        <f t="shared" si="20"/>
        <v>21946632</v>
      </c>
      <c r="O88" s="4">
        <v>7263753</v>
      </c>
      <c r="P88" s="4">
        <v>9073000</v>
      </c>
      <c r="Q88" s="29">
        <f t="shared" si="21"/>
        <v>-1809247</v>
      </c>
    </row>
    <row r="89" spans="1:17" x14ac:dyDescent="0.45">
      <c r="A89" s="3" t="s">
        <v>418</v>
      </c>
      <c r="B89" s="3">
        <v>11698</v>
      </c>
      <c r="C89" s="3" t="s">
        <v>19</v>
      </c>
      <c r="D89" s="4">
        <v>2558845.480926</v>
      </c>
      <c r="E89" s="4">
        <v>6540450.827153</v>
      </c>
      <c r="F89" s="4">
        <f t="shared" si="16"/>
        <v>9099296.3080790006</v>
      </c>
      <c r="G89" s="4">
        <f t="shared" si="17"/>
        <v>-3981605.346227</v>
      </c>
      <c r="H89" s="4">
        <v>285484.70825999998</v>
      </c>
      <c r="I89" s="4">
        <v>163713.04535299999</v>
      </c>
      <c r="J89" s="4">
        <f t="shared" si="18"/>
        <v>449197.75361299998</v>
      </c>
      <c r="K89" s="4">
        <f t="shared" si="19"/>
        <v>121771.66290699999</v>
      </c>
      <c r="L89" s="4">
        <v>11657990</v>
      </c>
      <c r="M89" s="4">
        <v>22349500</v>
      </c>
      <c r="N89" s="29">
        <f t="shared" si="20"/>
        <v>-10691510</v>
      </c>
      <c r="O89" s="4">
        <v>499410</v>
      </c>
      <c r="P89" s="4">
        <v>4817337</v>
      </c>
      <c r="Q89" s="29">
        <f t="shared" si="21"/>
        <v>-4317927</v>
      </c>
    </row>
    <row r="90" spans="1:17" x14ac:dyDescent="0.45">
      <c r="A90" s="3" t="s">
        <v>435</v>
      </c>
      <c r="B90" s="3">
        <v>11725</v>
      </c>
      <c r="C90" s="3" t="s">
        <v>19</v>
      </c>
      <c r="D90" s="4">
        <v>415152.58201700001</v>
      </c>
      <c r="E90" s="4">
        <v>397217.37503300002</v>
      </c>
      <c r="F90" s="4">
        <f t="shared" si="16"/>
        <v>812369.95705000008</v>
      </c>
      <c r="G90" s="4">
        <f t="shared" si="17"/>
        <v>17935.206983999989</v>
      </c>
      <c r="H90" s="4">
        <v>26960</v>
      </c>
      <c r="I90" s="4">
        <v>1319.2617499999999</v>
      </c>
      <c r="J90" s="4">
        <f t="shared" si="18"/>
        <v>28279.261750000001</v>
      </c>
      <c r="K90" s="4">
        <f t="shared" si="19"/>
        <v>25640.738249999999</v>
      </c>
      <c r="L90" s="4">
        <v>1720361</v>
      </c>
      <c r="M90" s="4">
        <v>2107091</v>
      </c>
      <c r="N90" s="29">
        <f t="shared" si="20"/>
        <v>-386730</v>
      </c>
      <c r="O90" s="4">
        <v>84920</v>
      </c>
      <c r="P90" s="4">
        <v>0</v>
      </c>
      <c r="Q90" s="29">
        <f t="shared" si="21"/>
        <v>84920</v>
      </c>
    </row>
    <row r="91" spans="1:17" x14ac:dyDescent="0.45">
      <c r="A91" s="3" t="s">
        <v>445</v>
      </c>
      <c r="B91" s="3">
        <v>11722</v>
      </c>
      <c r="C91" s="3" t="s">
        <v>19</v>
      </c>
      <c r="D91" s="4">
        <v>5725033.9355490003</v>
      </c>
      <c r="E91" s="4">
        <v>4607869.6726620002</v>
      </c>
      <c r="F91" s="4">
        <f t="shared" si="16"/>
        <v>10332903.608211</v>
      </c>
      <c r="G91" s="4">
        <f t="shared" si="17"/>
        <v>1117164.2628870001</v>
      </c>
      <c r="H91" s="4">
        <v>421017.85610199999</v>
      </c>
      <c r="I91" s="4">
        <v>163063.944854</v>
      </c>
      <c r="J91" s="4">
        <f t="shared" si="18"/>
        <v>584081.80095599999</v>
      </c>
      <c r="K91" s="4">
        <f t="shared" si="19"/>
        <v>257953.91124799999</v>
      </c>
      <c r="L91" s="4">
        <v>10068268</v>
      </c>
      <c r="M91" s="4">
        <v>2183552</v>
      </c>
      <c r="N91" s="29">
        <f t="shared" si="20"/>
        <v>7884716</v>
      </c>
      <c r="O91" s="4">
        <v>2483592</v>
      </c>
      <c r="P91" s="4">
        <v>1034973</v>
      </c>
      <c r="Q91" s="29">
        <f t="shared" si="21"/>
        <v>1448619</v>
      </c>
    </row>
    <row r="92" spans="1:17" x14ac:dyDescent="0.45">
      <c r="A92" s="3" t="s">
        <v>460</v>
      </c>
      <c r="B92" s="3">
        <v>11753</v>
      </c>
      <c r="C92" s="3" t="s">
        <v>19</v>
      </c>
      <c r="D92" s="4">
        <v>418689.033574</v>
      </c>
      <c r="E92" s="4">
        <v>358880.472068</v>
      </c>
      <c r="F92" s="4">
        <f t="shared" si="16"/>
        <v>777569.505642</v>
      </c>
      <c r="G92" s="4">
        <f t="shared" si="17"/>
        <v>59808.561505999998</v>
      </c>
      <c r="H92" s="4">
        <v>109644.42704</v>
      </c>
      <c r="I92" s="4">
        <v>67842.10428</v>
      </c>
      <c r="J92" s="4">
        <f t="shared" si="18"/>
        <v>177486.53132000001</v>
      </c>
      <c r="K92" s="4">
        <f t="shared" si="19"/>
        <v>41802.322759999995</v>
      </c>
      <c r="L92" s="4">
        <v>2688911</v>
      </c>
      <c r="M92" s="4">
        <v>2013197</v>
      </c>
      <c r="N92" s="29">
        <f t="shared" si="20"/>
        <v>675714</v>
      </c>
      <c r="O92" s="4">
        <v>406560</v>
      </c>
      <c r="P92" s="4">
        <v>101260</v>
      </c>
      <c r="Q92" s="29">
        <f t="shared" si="21"/>
        <v>305300</v>
      </c>
    </row>
    <row r="93" spans="1:17" x14ac:dyDescent="0.45">
      <c r="A93" s="3" t="s">
        <v>468</v>
      </c>
      <c r="B93" s="3">
        <v>11776</v>
      </c>
      <c r="C93" s="3" t="s">
        <v>19</v>
      </c>
      <c r="D93" s="4">
        <v>5878837.2732990002</v>
      </c>
      <c r="E93" s="4">
        <v>541727.65209300001</v>
      </c>
      <c r="F93" s="4">
        <f t="shared" si="16"/>
        <v>6420564.925392</v>
      </c>
      <c r="G93" s="4">
        <f t="shared" si="17"/>
        <v>5337109.6212060004</v>
      </c>
      <c r="H93" s="4">
        <v>1561172.3989339999</v>
      </c>
      <c r="I93" s="4">
        <v>15067.62988</v>
      </c>
      <c r="J93" s="4">
        <f t="shared" si="18"/>
        <v>1576240.0288139998</v>
      </c>
      <c r="K93" s="4">
        <f t="shared" si="19"/>
        <v>1546104.769054</v>
      </c>
      <c r="L93" s="4">
        <v>44613355</v>
      </c>
      <c r="M93" s="4">
        <v>25030794</v>
      </c>
      <c r="N93" s="29">
        <f t="shared" si="20"/>
        <v>19582561</v>
      </c>
      <c r="O93" s="4">
        <v>3319620</v>
      </c>
      <c r="P93" s="4">
        <v>2436005</v>
      </c>
      <c r="Q93" s="29">
        <f t="shared" si="21"/>
        <v>883615</v>
      </c>
    </row>
    <row r="94" spans="1:17" x14ac:dyDescent="0.45">
      <c r="A94" s="3" t="s">
        <v>480</v>
      </c>
      <c r="B94" s="3">
        <v>11820</v>
      </c>
      <c r="C94" s="3" t="s">
        <v>19</v>
      </c>
      <c r="D94" s="4">
        <v>11064718.593811</v>
      </c>
      <c r="E94" s="4">
        <v>2378669.8751670001</v>
      </c>
      <c r="F94" s="4">
        <f t="shared" si="16"/>
        <v>13443388.468977999</v>
      </c>
      <c r="G94" s="4">
        <f t="shared" si="17"/>
        <v>8686048.7186440006</v>
      </c>
      <c r="H94" s="4">
        <v>1512581.8539519999</v>
      </c>
      <c r="I94" s="4">
        <v>668183.19138400001</v>
      </c>
      <c r="J94" s="4">
        <f t="shared" si="18"/>
        <v>2180765.0453359997</v>
      </c>
      <c r="K94" s="4">
        <f t="shared" si="19"/>
        <v>844398.66256799991</v>
      </c>
      <c r="L94" s="4">
        <v>81250481</v>
      </c>
      <c r="M94" s="4">
        <v>29183596</v>
      </c>
      <c r="N94" s="29">
        <f t="shared" si="20"/>
        <v>52066885</v>
      </c>
      <c r="O94" s="4">
        <v>7779917</v>
      </c>
      <c r="P94" s="4">
        <v>4514604</v>
      </c>
      <c r="Q94" s="29">
        <f t="shared" si="21"/>
        <v>3265313</v>
      </c>
    </row>
    <row r="95" spans="1:17" x14ac:dyDescent="0.45">
      <c r="A95" s="3" t="s">
        <v>503</v>
      </c>
      <c r="B95" s="3">
        <v>11841</v>
      </c>
      <c r="C95" s="3" t="s">
        <v>19</v>
      </c>
      <c r="D95" s="4">
        <v>466064.91433200001</v>
      </c>
      <c r="E95" s="4">
        <v>382017.381681</v>
      </c>
      <c r="F95" s="4">
        <f t="shared" si="16"/>
        <v>848082.29601299996</v>
      </c>
      <c r="G95" s="4">
        <f t="shared" si="17"/>
        <v>84047.532651000016</v>
      </c>
      <c r="H95" s="4">
        <v>0</v>
      </c>
      <c r="I95" s="4">
        <v>16001.094499999999</v>
      </c>
      <c r="J95" s="4">
        <f t="shared" si="18"/>
        <v>16001.094499999999</v>
      </c>
      <c r="K95" s="4">
        <f t="shared" si="19"/>
        <v>-16001.094499999999</v>
      </c>
      <c r="L95" s="4">
        <v>1215771</v>
      </c>
      <c r="M95" s="4">
        <v>301358</v>
      </c>
      <c r="N95" s="29">
        <f t="shared" si="20"/>
        <v>914413</v>
      </c>
      <c r="O95" s="4">
        <v>0</v>
      </c>
      <c r="P95" s="4">
        <v>0</v>
      </c>
      <c r="Q95" s="29">
        <f t="shared" si="21"/>
        <v>0</v>
      </c>
    </row>
    <row r="96" spans="1:17" x14ac:dyDescent="0.45">
      <c r="A96" s="3" t="s">
        <v>506</v>
      </c>
      <c r="B96" s="3">
        <v>11859</v>
      </c>
      <c r="C96" s="3" t="s">
        <v>19</v>
      </c>
      <c r="D96" s="4">
        <v>263197.90265</v>
      </c>
      <c r="E96" s="4">
        <v>960.93370000000004</v>
      </c>
      <c r="F96" s="4">
        <f t="shared" si="16"/>
        <v>264158.83635</v>
      </c>
      <c r="G96" s="4">
        <f t="shared" si="17"/>
        <v>262236.96895000001</v>
      </c>
      <c r="H96" s="4">
        <v>70038.436914000005</v>
      </c>
      <c r="I96" s="4">
        <v>633.96619999999996</v>
      </c>
      <c r="J96" s="4">
        <f t="shared" si="18"/>
        <v>70672.403114000001</v>
      </c>
      <c r="K96" s="4">
        <f t="shared" si="19"/>
        <v>69404.47071400001</v>
      </c>
      <c r="L96" s="4">
        <v>1835725</v>
      </c>
      <c r="M96" s="4">
        <v>21322</v>
      </c>
      <c r="N96" s="29">
        <f t="shared" si="20"/>
        <v>1814403</v>
      </c>
      <c r="O96" s="4">
        <v>464223</v>
      </c>
      <c r="P96" s="4">
        <v>21322</v>
      </c>
      <c r="Q96" s="29">
        <f t="shared" si="21"/>
        <v>442901</v>
      </c>
    </row>
    <row r="97" spans="1:17" x14ac:dyDescent="0.45">
      <c r="A97" s="3" t="s">
        <v>508</v>
      </c>
      <c r="B97" s="3">
        <v>11874</v>
      </c>
      <c r="C97" s="3" t="s">
        <v>19</v>
      </c>
      <c r="D97" s="4">
        <v>1137145.8805</v>
      </c>
      <c r="E97" s="4">
        <v>72841.256653999997</v>
      </c>
      <c r="F97" s="4">
        <f t="shared" si="16"/>
        <v>1209987.1371539999</v>
      </c>
      <c r="G97" s="4">
        <f t="shared" si="17"/>
        <v>1064304.6238460001</v>
      </c>
      <c r="H97" s="4">
        <v>107395.7466</v>
      </c>
      <c r="I97" s="4">
        <v>67698.429820000005</v>
      </c>
      <c r="J97" s="4">
        <f t="shared" si="18"/>
        <v>175094.17642</v>
      </c>
      <c r="K97" s="4">
        <f t="shared" si="19"/>
        <v>39697.316779999994</v>
      </c>
      <c r="L97" s="4">
        <v>21488974</v>
      </c>
      <c r="M97" s="4">
        <v>7206635</v>
      </c>
      <c r="N97" s="29">
        <f t="shared" si="20"/>
        <v>14282339</v>
      </c>
      <c r="O97" s="4">
        <v>4373321</v>
      </c>
      <c r="P97" s="4">
        <v>2007430</v>
      </c>
      <c r="Q97" s="29">
        <f t="shared" si="21"/>
        <v>2365891</v>
      </c>
    </row>
    <row r="98" spans="1:17" x14ac:dyDescent="0.45">
      <c r="A98" s="3" t="s">
        <v>576</v>
      </c>
      <c r="B98" s="3">
        <v>11916</v>
      </c>
      <c r="C98" s="3" t="s">
        <v>19</v>
      </c>
      <c r="D98" s="4">
        <v>304302.96496000001</v>
      </c>
      <c r="E98" s="4">
        <v>166048.33679999999</v>
      </c>
      <c r="F98" s="4">
        <f t="shared" si="16"/>
        <v>470351.30176</v>
      </c>
      <c r="G98" s="4">
        <f t="shared" si="17"/>
        <v>138254.62816000002</v>
      </c>
      <c r="H98" s="4">
        <v>296099.5</v>
      </c>
      <c r="I98" s="4">
        <v>166048.33679999999</v>
      </c>
      <c r="J98" s="4">
        <f t="shared" si="18"/>
        <v>462147.83679999999</v>
      </c>
      <c r="K98" s="4">
        <f t="shared" si="19"/>
        <v>130051.16320000001</v>
      </c>
      <c r="L98" s="4">
        <v>1053350</v>
      </c>
      <c r="M98" s="4">
        <v>131077</v>
      </c>
      <c r="N98" s="29">
        <f t="shared" si="20"/>
        <v>922273</v>
      </c>
      <c r="O98" s="4">
        <v>475742</v>
      </c>
      <c r="P98" s="4">
        <v>131077</v>
      </c>
      <c r="Q98" s="29">
        <f t="shared" si="21"/>
        <v>344665</v>
      </c>
    </row>
    <row r="99" spans="1:17" x14ac:dyDescent="0.45">
      <c r="A99" s="3" t="s">
        <v>582</v>
      </c>
      <c r="B99" s="3">
        <v>11920</v>
      </c>
      <c r="C99" s="3" t="s">
        <v>19</v>
      </c>
      <c r="D99" s="4">
        <v>519857.12609999999</v>
      </c>
      <c r="E99" s="4">
        <v>97378.281868999999</v>
      </c>
      <c r="F99" s="4">
        <f t="shared" si="16"/>
        <v>617235.40796900005</v>
      </c>
      <c r="G99" s="4">
        <f t="shared" si="17"/>
        <v>422478.844231</v>
      </c>
      <c r="H99" s="4">
        <v>419541.93810000003</v>
      </c>
      <c r="I99" s="4">
        <v>97378.281868999999</v>
      </c>
      <c r="J99" s="4">
        <f t="shared" si="18"/>
        <v>516920.21996900003</v>
      </c>
      <c r="K99" s="4">
        <f t="shared" si="19"/>
        <v>322163.65623100003</v>
      </c>
      <c r="L99" s="4">
        <v>10484864</v>
      </c>
      <c r="M99" s="4">
        <v>705151</v>
      </c>
      <c r="N99" s="29">
        <f t="shared" si="20"/>
        <v>9779713</v>
      </c>
      <c r="O99" s="4">
        <v>1524425</v>
      </c>
      <c r="P99" s="4">
        <v>564227</v>
      </c>
      <c r="Q99" s="29">
        <f t="shared" si="21"/>
        <v>960198</v>
      </c>
    </row>
    <row r="100" spans="1:17" x14ac:dyDescent="0.45">
      <c r="A100" s="3" t="s">
        <v>603</v>
      </c>
      <c r="B100" s="3">
        <v>11955</v>
      </c>
      <c r="C100" s="3" t="s">
        <v>19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1627667</v>
      </c>
      <c r="M100" s="4">
        <v>538564</v>
      </c>
      <c r="N100" s="29">
        <f t="shared" si="20"/>
        <v>1089103</v>
      </c>
      <c r="O100" s="4">
        <v>625167</v>
      </c>
      <c r="P100" s="4">
        <v>538564</v>
      </c>
      <c r="Q100" s="29">
        <f t="shared" si="21"/>
        <v>86603</v>
      </c>
    </row>
    <row r="101" spans="1:17" x14ac:dyDescent="0.45">
      <c r="A101" s="3" t="s">
        <v>607</v>
      </c>
      <c r="B101" s="3">
        <v>11667</v>
      </c>
      <c r="C101" s="3" t="s">
        <v>19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1019100</v>
      </c>
      <c r="M101" s="4">
        <v>0</v>
      </c>
      <c r="N101" s="29">
        <f t="shared" si="20"/>
        <v>1019100</v>
      </c>
      <c r="O101" s="4">
        <v>0</v>
      </c>
      <c r="P101" s="4">
        <v>0</v>
      </c>
      <c r="Q101" s="29">
        <f t="shared" si="21"/>
        <v>0</v>
      </c>
    </row>
    <row r="102" spans="1:17" x14ac:dyDescent="0.45">
      <c r="A102" s="3" t="s">
        <v>612</v>
      </c>
      <c r="B102" s="3">
        <v>11969</v>
      </c>
      <c r="C102" s="3" t="s">
        <v>614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29">
        <v>0</v>
      </c>
      <c r="O102" s="4">
        <v>0</v>
      </c>
      <c r="P102" s="4">
        <v>0</v>
      </c>
      <c r="Q102" s="29">
        <v>0</v>
      </c>
    </row>
    <row r="103" spans="1:17" x14ac:dyDescent="0.45">
      <c r="A103" s="3" t="s">
        <v>615</v>
      </c>
      <c r="B103" s="3">
        <v>11959</v>
      </c>
      <c r="C103" s="3" t="s">
        <v>614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29">
        <v>0</v>
      </c>
      <c r="O103" s="4">
        <v>0</v>
      </c>
      <c r="P103" s="4">
        <v>0</v>
      </c>
      <c r="Q103" s="29">
        <v>0</v>
      </c>
    </row>
    <row r="104" spans="1:17" x14ac:dyDescent="0.45">
      <c r="A104" s="3" t="s">
        <v>244</v>
      </c>
      <c r="B104" s="3">
        <v>11315</v>
      </c>
      <c r="C104" s="3" t="s">
        <v>246</v>
      </c>
      <c r="D104" s="4">
        <v>8785500.7703249995</v>
      </c>
      <c r="E104" s="4">
        <v>1339664.8176279999</v>
      </c>
      <c r="F104" s="4">
        <f t="shared" ref="F104:F135" si="22">E104+D104</f>
        <v>10125165.587952999</v>
      </c>
      <c r="G104" s="4">
        <f t="shared" ref="G104:G135" si="23">D104-E104</f>
        <v>7445835.9526969995</v>
      </c>
      <c r="H104" s="4">
        <v>0</v>
      </c>
      <c r="I104" s="4">
        <v>39078.013751999999</v>
      </c>
      <c r="J104" s="4">
        <f t="shared" ref="J104:J135" si="24">I104+H104</f>
        <v>39078.013751999999</v>
      </c>
      <c r="K104" s="4">
        <f t="shared" ref="K104:K135" si="25">H104-I104</f>
        <v>-39078.013751999999</v>
      </c>
      <c r="L104" s="4">
        <v>55436355</v>
      </c>
      <c r="M104" s="4">
        <v>29324971</v>
      </c>
      <c r="N104" s="29">
        <f t="shared" ref="N104:N135" si="26">L104-M104</f>
        <v>26111384</v>
      </c>
      <c r="O104" s="4">
        <v>10985521</v>
      </c>
      <c r="P104" s="4">
        <v>5844397</v>
      </c>
      <c r="Q104" s="29">
        <f t="shared" ref="Q104:Q135" si="27">O104-P104</f>
        <v>5141124</v>
      </c>
    </row>
    <row r="105" spans="1:17" x14ac:dyDescent="0.45">
      <c r="A105" s="3" t="s">
        <v>342</v>
      </c>
      <c r="B105" s="3">
        <v>11500</v>
      </c>
      <c r="C105" s="3" t="s">
        <v>246</v>
      </c>
      <c r="D105" s="4">
        <v>2772837.480583</v>
      </c>
      <c r="E105" s="4">
        <v>696558.71665099997</v>
      </c>
      <c r="F105" s="4">
        <f t="shared" si="22"/>
        <v>3469396.1972340001</v>
      </c>
      <c r="G105" s="4">
        <f t="shared" si="23"/>
        <v>2076278.7639319999</v>
      </c>
      <c r="H105" s="4">
        <v>113171.45299999999</v>
      </c>
      <c r="I105" s="4">
        <v>350460.89724800002</v>
      </c>
      <c r="J105" s="4">
        <f t="shared" si="24"/>
        <v>463632.350248</v>
      </c>
      <c r="K105" s="4">
        <f t="shared" si="25"/>
        <v>-237289.44424800004</v>
      </c>
      <c r="L105" s="4">
        <v>44201010</v>
      </c>
      <c r="M105" s="4">
        <v>310514</v>
      </c>
      <c r="N105" s="29">
        <f t="shared" si="26"/>
        <v>43890496</v>
      </c>
      <c r="O105" s="4">
        <v>10041000</v>
      </c>
      <c r="P105" s="4">
        <v>0</v>
      </c>
      <c r="Q105" s="29">
        <f t="shared" si="27"/>
        <v>10041000</v>
      </c>
    </row>
    <row r="106" spans="1:17" x14ac:dyDescent="0.45">
      <c r="A106" s="3" t="s">
        <v>499</v>
      </c>
      <c r="B106" s="3">
        <v>11838</v>
      </c>
      <c r="C106" s="3" t="s">
        <v>246</v>
      </c>
      <c r="D106" s="4">
        <v>417998.56276900001</v>
      </c>
      <c r="E106" s="4">
        <v>60488.642018999999</v>
      </c>
      <c r="F106" s="4">
        <f t="shared" si="22"/>
        <v>478487.20478800003</v>
      </c>
      <c r="G106" s="4">
        <f t="shared" si="23"/>
        <v>357509.92074999999</v>
      </c>
      <c r="H106" s="4">
        <v>0</v>
      </c>
      <c r="I106" s="4">
        <v>9.2837999999999994</v>
      </c>
      <c r="J106" s="4">
        <f t="shared" si="24"/>
        <v>9.2837999999999994</v>
      </c>
      <c r="K106" s="4">
        <f t="shared" si="25"/>
        <v>-9.2837999999999994</v>
      </c>
      <c r="L106" s="4">
        <v>5428191</v>
      </c>
      <c r="M106" s="4">
        <v>1188709</v>
      </c>
      <c r="N106" s="29">
        <f t="shared" si="26"/>
        <v>4239482</v>
      </c>
      <c r="O106" s="4">
        <v>49144</v>
      </c>
      <c r="P106" s="4">
        <v>245450</v>
      </c>
      <c r="Q106" s="29">
        <f t="shared" si="27"/>
        <v>-196306</v>
      </c>
    </row>
    <row r="107" spans="1:17" x14ac:dyDescent="0.45">
      <c r="A107" s="3" t="s">
        <v>501</v>
      </c>
      <c r="B107" s="3">
        <v>11767</v>
      </c>
      <c r="C107" s="3" t="s">
        <v>246</v>
      </c>
      <c r="D107" s="4">
        <v>32229.072682000002</v>
      </c>
      <c r="E107" s="4">
        <v>45252.671841000003</v>
      </c>
      <c r="F107" s="4">
        <f t="shared" si="22"/>
        <v>77481.744523000001</v>
      </c>
      <c r="G107" s="4">
        <f t="shared" si="23"/>
        <v>-13023.599159000001</v>
      </c>
      <c r="H107" s="4">
        <v>2525</v>
      </c>
      <c r="I107" s="4">
        <v>1720</v>
      </c>
      <c r="J107" s="4">
        <f t="shared" si="24"/>
        <v>4245</v>
      </c>
      <c r="K107" s="4">
        <f t="shared" si="25"/>
        <v>805</v>
      </c>
      <c r="L107" s="4">
        <v>22244741</v>
      </c>
      <c r="M107" s="4">
        <v>622934</v>
      </c>
      <c r="N107" s="29">
        <f t="shared" si="26"/>
        <v>21621807</v>
      </c>
      <c r="O107" s="4">
        <v>2906046</v>
      </c>
      <c r="P107" s="4">
        <v>190000</v>
      </c>
      <c r="Q107" s="29">
        <f t="shared" si="27"/>
        <v>2716046</v>
      </c>
    </row>
    <row r="108" spans="1:17" x14ac:dyDescent="0.45">
      <c r="A108" s="3" t="s">
        <v>517</v>
      </c>
      <c r="B108" s="3">
        <v>11883</v>
      </c>
      <c r="C108" s="3" t="s">
        <v>246</v>
      </c>
      <c r="D108" s="4">
        <v>51150.469704000003</v>
      </c>
      <c r="E108" s="4">
        <v>3597.86375</v>
      </c>
      <c r="F108" s="4">
        <f t="shared" si="22"/>
        <v>54748.333454</v>
      </c>
      <c r="G108" s="4">
        <f t="shared" si="23"/>
        <v>47552.605954000006</v>
      </c>
      <c r="H108" s="4">
        <v>13146</v>
      </c>
      <c r="I108" s="4">
        <v>3597.86375</v>
      </c>
      <c r="J108" s="4">
        <f t="shared" si="24"/>
        <v>16743.86375</v>
      </c>
      <c r="K108" s="4">
        <f t="shared" si="25"/>
        <v>9548.1362499999996</v>
      </c>
      <c r="L108" s="4">
        <v>51523324</v>
      </c>
      <c r="M108" s="4">
        <v>15577323</v>
      </c>
      <c r="N108" s="29">
        <f t="shared" si="26"/>
        <v>35946001</v>
      </c>
      <c r="O108" s="4">
        <v>8002768</v>
      </c>
      <c r="P108" s="4">
        <v>4920088</v>
      </c>
      <c r="Q108" s="29">
        <f t="shared" si="27"/>
        <v>3082680</v>
      </c>
    </row>
    <row r="109" spans="1:17" x14ac:dyDescent="0.45">
      <c r="A109" s="3" t="s">
        <v>20</v>
      </c>
      <c r="B109" s="3">
        <v>10589</v>
      </c>
      <c r="C109" s="3" t="s">
        <v>22</v>
      </c>
      <c r="D109" s="4">
        <v>2296690.8910989999</v>
      </c>
      <c r="E109" s="4">
        <v>2519204.881664</v>
      </c>
      <c r="F109" s="4">
        <f t="shared" si="22"/>
        <v>4815895.7727629999</v>
      </c>
      <c r="G109" s="4">
        <f t="shared" si="23"/>
        <v>-222513.9905650001</v>
      </c>
      <c r="H109" s="4">
        <v>973443.25877900003</v>
      </c>
      <c r="I109" s="4">
        <v>1131266.658697</v>
      </c>
      <c r="J109" s="4">
        <f t="shared" si="24"/>
        <v>2104709.9174760003</v>
      </c>
      <c r="K109" s="4">
        <f t="shared" si="25"/>
        <v>-157823.39991799998</v>
      </c>
      <c r="L109" s="4">
        <v>160099</v>
      </c>
      <c r="M109" s="4">
        <v>417585</v>
      </c>
      <c r="N109" s="29">
        <f t="shared" si="26"/>
        <v>-257486</v>
      </c>
      <c r="O109" s="4">
        <v>0</v>
      </c>
      <c r="P109" s="4">
        <v>23172</v>
      </c>
      <c r="Q109" s="29">
        <f t="shared" si="27"/>
        <v>-23172</v>
      </c>
    </row>
    <row r="110" spans="1:17" x14ac:dyDescent="0.45">
      <c r="A110" s="3" t="s">
        <v>23</v>
      </c>
      <c r="B110" s="3">
        <v>10591</v>
      </c>
      <c r="C110" s="3" t="s">
        <v>22</v>
      </c>
      <c r="D110" s="4">
        <v>2350462.4871459999</v>
      </c>
      <c r="E110" s="4">
        <v>2845174.929788</v>
      </c>
      <c r="F110" s="4">
        <f t="shared" si="22"/>
        <v>5195637.4169340003</v>
      </c>
      <c r="G110" s="4">
        <f t="shared" si="23"/>
        <v>-494712.44264200004</v>
      </c>
      <c r="H110" s="4">
        <v>412432.42457099998</v>
      </c>
      <c r="I110" s="4">
        <v>189271.55747</v>
      </c>
      <c r="J110" s="4">
        <f t="shared" si="24"/>
        <v>601703.98204099992</v>
      </c>
      <c r="K110" s="4">
        <f t="shared" si="25"/>
        <v>223160.86710099998</v>
      </c>
      <c r="L110" s="4">
        <v>257247</v>
      </c>
      <c r="M110" s="4">
        <v>606032</v>
      </c>
      <c r="N110" s="29">
        <f t="shared" si="26"/>
        <v>-348785</v>
      </c>
      <c r="O110" s="4">
        <v>4442</v>
      </c>
      <c r="P110" s="4">
        <v>40993</v>
      </c>
      <c r="Q110" s="29">
        <f t="shared" si="27"/>
        <v>-36551</v>
      </c>
    </row>
    <row r="111" spans="1:17" x14ac:dyDescent="0.45">
      <c r="A111" s="3" t="s">
        <v>24</v>
      </c>
      <c r="B111" s="3">
        <v>10596</v>
      </c>
      <c r="C111" s="3" t="s">
        <v>22</v>
      </c>
      <c r="D111" s="4">
        <v>2103608.9616299998</v>
      </c>
      <c r="E111" s="4">
        <v>2424488.974963</v>
      </c>
      <c r="F111" s="4">
        <f t="shared" si="22"/>
        <v>4528097.9365929998</v>
      </c>
      <c r="G111" s="4">
        <f t="shared" si="23"/>
        <v>-320880.01333300024</v>
      </c>
      <c r="H111" s="4">
        <v>464829.95944200002</v>
      </c>
      <c r="I111" s="4">
        <v>347859.36569200002</v>
      </c>
      <c r="J111" s="4">
        <f t="shared" si="24"/>
        <v>812689.32513400004</v>
      </c>
      <c r="K111" s="4">
        <f t="shared" si="25"/>
        <v>116970.59375</v>
      </c>
      <c r="L111" s="4">
        <v>425853</v>
      </c>
      <c r="M111" s="4">
        <v>907484</v>
      </c>
      <c r="N111" s="29">
        <f t="shared" si="26"/>
        <v>-481631</v>
      </c>
      <c r="O111" s="4">
        <v>202522</v>
      </c>
      <c r="P111" s="4">
        <v>116770</v>
      </c>
      <c r="Q111" s="29">
        <f t="shared" si="27"/>
        <v>85752</v>
      </c>
    </row>
    <row r="112" spans="1:17" x14ac:dyDescent="0.45">
      <c r="A112" s="3" t="s">
        <v>26</v>
      </c>
      <c r="B112" s="3">
        <v>10600</v>
      </c>
      <c r="C112" s="3" t="s">
        <v>22</v>
      </c>
      <c r="D112" s="4">
        <v>13923085.391119</v>
      </c>
      <c r="E112" s="4">
        <v>2215883.7425799998</v>
      </c>
      <c r="F112" s="4">
        <f t="shared" si="22"/>
        <v>16138969.133699</v>
      </c>
      <c r="G112" s="4">
        <f t="shared" si="23"/>
        <v>11707201.648538999</v>
      </c>
      <c r="H112" s="4">
        <v>1885442.655941</v>
      </c>
      <c r="I112" s="4">
        <v>282375.30469000002</v>
      </c>
      <c r="J112" s="4">
        <f t="shared" si="24"/>
        <v>2167817.9606309999</v>
      </c>
      <c r="K112" s="4">
        <f t="shared" si="25"/>
        <v>1603067.3512510001</v>
      </c>
      <c r="L112" s="4">
        <v>22910662</v>
      </c>
      <c r="M112" s="4">
        <v>9961838</v>
      </c>
      <c r="N112" s="29">
        <f t="shared" si="26"/>
        <v>12948824</v>
      </c>
      <c r="O112" s="4">
        <v>2012393</v>
      </c>
      <c r="P112" s="4">
        <v>2026048</v>
      </c>
      <c r="Q112" s="29">
        <f t="shared" si="27"/>
        <v>-13655</v>
      </c>
    </row>
    <row r="113" spans="1:17" x14ac:dyDescent="0.45">
      <c r="A113" s="3" t="s">
        <v>28</v>
      </c>
      <c r="B113" s="3">
        <v>10616</v>
      </c>
      <c r="C113" s="3" t="s">
        <v>22</v>
      </c>
      <c r="D113" s="4">
        <v>2705158.5192010002</v>
      </c>
      <c r="E113" s="4">
        <v>5121343.0746940002</v>
      </c>
      <c r="F113" s="4">
        <f t="shared" si="22"/>
        <v>7826501.5938950004</v>
      </c>
      <c r="G113" s="4">
        <f t="shared" si="23"/>
        <v>-2416184.555493</v>
      </c>
      <c r="H113" s="4">
        <v>18584.78586</v>
      </c>
      <c r="I113" s="4">
        <v>320288.50381999998</v>
      </c>
      <c r="J113" s="4">
        <f t="shared" si="24"/>
        <v>338873.28967999999</v>
      </c>
      <c r="K113" s="4">
        <f t="shared" si="25"/>
        <v>-301703.71795999998</v>
      </c>
      <c r="L113" s="4">
        <v>1674242</v>
      </c>
      <c r="M113" s="4">
        <v>4438569</v>
      </c>
      <c r="N113" s="29">
        <f t="shared" si="26"/>
        <v>-2764327</v>
      </c>
      <c r="O113" s="4">
        <v>81858</v>
      </c>
      <c r="P113" s="4">
        <v>627470</v>
      </c>
      <c r="Q113" s="29">
        <f t="shared" si="27"/>
        <v>-545612</v>
      </c>
    </row>
    <row r="114" spans="1:17" x14ac:dyDescent="0.45">
      <c r="A114" s="3" t="s">
        <v>33</v>
      </c>
      <c r="B114" s="3">
        <v>10630</v>
      </c>
      <c r="C114" s="3" t="s">
        <v>22</v>
      </c>
      <c r="D114" s="4">
        <v>375533.10701099999</v>
      </c>
      <c r="E114" s="4">
        <v>412135.543748</v>
      </c>
      <c r="F114" s="4">
        <f t="shared" si="22"/>
        <v>787668.65075899998</v>
      </c>
      <c r="G114" s="4">
        <f t="shared" si="23"/>
        <v>-36602.436737000011</v>
      </c>
      <c r="H114" s="4">
        <v>19831.990000000002</v>
      </c>
      <c r="I114" s="4">
        <v>10047.745790000001</v>
      </c>
      <c r="J114" s="4">
        <f t="shared" si="24"/>
        <v>29879.735790000002</v>
      </c>
      <c r="K114" s="4">
        <f t="shared" si="25"/>
        <v>9784.2442100000007</v>
      </c>
      <c r="L114" s="4">
        <v>9428</v>
      </c>
      <c r="M114" s="4">
        <v>82406</v>
      </c>
      <c r="N114" s="29">
        <f t="shared" si="26"/>
        <v>-72978</v>
      </c>
      <c r="O114" s="4">
        <v>13</v>
      </c>
      <c r="P114" s="4">
        <v>36816</v>
      </c>
      <c r="Q114" s="29">
        <f t="shared" si="27"/>
        <v>-36803</v>
      </c>
    </row>
    <row r="115" spans="1:17" x14ac:dyDescent="0.45">
      <c r="A115" s="3" t="s">
        <v>37</v>
      </c>
      <c r="B115" s="3">
        <v>10706</v>
      </c>
      <c r="C115" s="3" t="s">
        <v>22</v>
      </c>
      <c r="D115" s="4">
        <v>11791756.162277</v>
      </c>
      <c r="E115" s="4">
        <v>14765256.529426999</v>
      </c>
      <c r="F115" s="4">
        <f t="shared" si="22"/>
        <v>26557012.691703998</v>
      </c>
      <c r="G115" s="4">
        <f t="shared" si="23"/>
        <v>-2973500.3671499994</v>
      </c>
      <c r="H115" s="4">
        <v>1660624.0083689999</v>
      </c>
      <c r="I115" s="4">
        <v>1459116.574543</v>
      </c>
      <c r="J115" s="4">
        <f t="shared" si="24"/>
        <v>3119740.5829119999</v>
      </c>
      <c r="K115" s="4">
        <f t="shared" si="25"/>
        <v>201507.43382599996</v>
      </c>
      <c r="L115" s="4">
        <v>2067259</v>
      </c>
      <c r="M115" s="4">
        <v>6706236</v>
      </c>
      <c r="N115" s="29">
        <f t="shared" si="26"/>
        <v>-4638977</v>
      </c>
      <c r="O115" s="4">
        <v>158702</v>
      </c>
      <c r="P115" s="4">
        <v>828681</v>
      </c>
      <c r="Q115" s="29">
        <f t="shared" si="27"/>
        <v>-669979</v>
      </c>
    </row>
    <row r="116" spans="1:17" x14ac:dyDescent="0.45">
      <c r="A116" s="3" t="s">
        <v>41</v>
      </c>
      <c r="B116" s="3">
        <v>10719</v>
      </c>
      <c r="C116" s="3" t="s">
        <v>22</v>
      </c>
      <c r="D116" s="4">
        <v>215647.65876399999</v>
      </c>
      <c r="E116" s="4">
        <v>989044.08383699995</v>
      </c>
      <c r="F116" s="4">
        <f t="shared" si="22"/>
        <v>1204691.742601</v>
      </c>
      <c r="G116" s="4">
        <f t="shared" si="23"/>
        <v>-773396.4250729999</v>
      </c>
      <c r="H116" s="4">
        <v>34570.898487999999</v>
      </c>
      <c r="I116" s="4">
        <v>137929.117853</v>
      </c>
      <c r="J116" s="4">
        <f t="shared" si="24"/>
        <v>172500.01634100001</v>
      </c>
      <c r="K116" s="4">
        <f t="shared" si="25"/>
        <v>-103358.219365</v>
      </c>
      <c r="L116" s="4">
        <v>6646</v>
      </c>
      <c r="M116" s="4">
        <v>913679</v>
      </c>
      <c r="N116" s="29">
        <f t="shared" si="26"/>
        <v>-907033</v>
      </c>
      <c r="O116" s="4">
        <v>0</v>
      </c>
      <c r="P116" s="4">
        <v>73450</v>
      </c>
      <c r="Q116" s="29">
        <f t="shared" si="27"/>
        <v>-73450</v>
      </c>
    </row>
    <row r="117" spans="1:17" x14ac:dyDescent="0.45">
      <c r="A117" s="3" t="s">
        <v>43</v>
      </c>
      <c r="B117" s="3">
        <v>10743</v>
      </c>
      <c r="C117" s="3" t="s">
        <v>22</v>
      </c>
      <c r="D117" s="4">
        <v>9935813.7902090009</v>
      </c>
      <c r="E117" s="4">
        <v>10906107.419975</v>
      </c>
      <c r="F117" s="4">
        <f t="shared" si="22"/>
        <v>20841921.210184</v>
      </c>
      <c r="G117" s="4">
        <f t="shared" si="23"/>
        <v>-970293.62976599857</v>
      </c>
      <c r="H117" s="4">
        <v>289612.10192599997</v>
      </c>
      <c r="I117" s="4">
        <v>877033.77661099995</v>
      </c>
      <c r="J117" s="4">
        <f t="shared" si="24"/>
        <v>1166645.8785369999</v>
      </c>
      <c r="K117" s="4">
        <f t="shared" si="25"/>
        <v>-587421.67468499998</v>
      </c>
      <c r="L117" s="4">
        <v>1816739</v>
      </c>
      <c r="M117" s="4">
        <v>3261259</v>
      </c>
      <c r="N117" s="29">
        <f t="shared" si="26"/>
        <v>-1444520</v>
      </c>
      <c r="O117" s="4">
        <v>24774</v>
      </c>
      <c r="P117" s="4">
        <v>409533</v>
      </c>
      <c r="Q117" s="29">
        <f t="shared" si="27"/>
        <v>-384759</v>
      </c>
    </row>
    <row r="118" spans="1:17" x14ac:dyDescent="0.45">
      <c r="A118" s="3" t="s">
        <v>49</v>
      </c>
      <c r="B118" s="3">
        <v>10753</v>
      </c>
      <c r="C118" s="3" t="s">
        <v>22</v>
      </c>
      <c r="D118" s="4">
        <v>950429.77190199995</v>
      </c>
      <c r="E118" s="4">
        <v>953330.22960399999</v>
      </c>
      <c r="F118" s="4">
        <f t="shared" si="22"/>
        <v>1903760.0015059998</v>
      </c>
      <c r="G118" s="4">
        <f t="shared" si="23"/>
        <v>-2900.4577020000434</v>
      </c>
      <c r="H118" s="4">
        <v>100474.14865</v>
      </c>
      <c r="I118" s="4">
        <v>152899.57859200001</v>
      </c>
      <c r="J118" s="4">
        <f t="shared" si="24"/>
        <v>253373.72724199999</v>
      </c>
      <c r="K118" s="4">
        <f t="shared" si="25"/>
        <v>-52425.429942000002</v>
      </c>
      <c r="L118" s="4">
        <v>123556</v>
      </c>
      <c r="M118" s="4">
        <v>115391</v>
      </c>
      <c r="N118" s="29">
        <f t="shared" si="26"/>
        <v>8165</v>
      </c>
      <c r="O118" s="4">
        <v>2287</v>
      </c>
      <c r="P118" s="4">
        <v>10994</v>
      </c>
      <c r="Q118" s="29">
        <f t="shared" si="27"/>
        <v>-8707</v>
      </c>
    </row>
    <row r="119" spans="1:17" x14ac:dyDescent="0.45">
      <c r="A119" s="3" t="s">
        <v>51</v>
      </c>
      <c r="B119" s="3">
        <v>10782</v>
      </c>
      <c r="C119" s="3" t="s">
        <v>22</v>
      </c>
      <c r="D119" s="4">
        <v>544840.35033299995</v>
      </c>
      <c r="E119" s="4">
        <v>1026411.765141</v>
      </c>
      <c r="F119" s="4">
        <f t="shared" si="22"/>
        <v>1571252.1154740001</v>
      </c>
      <c r="G119" s="4">
        <f t="shared" si="23"/>
        <v>-481571.41480800009</v>
      </c>
      <c r="H119" s="4">
        <v>0</v>
      </c>
      <c r="I119" s="4">
        <v>21072.797849999999</v>
      </c>
      <c r="J119" s="4">
        <f t="shared" si="24"/>
        <v>21072.797849999999</v>
      </c>
      <c r="K119" s="4">
        <f t="shared" si="25"/>
        <v>-21072.797849999999</v>
      </c>
      <c r="L119" s="4">
        <v>127809</v>
      </c>
      <c r="M119" s="4">
        <v>675702</v>
      </c>
      <c r="N119" s="29">
        <f t="shared" si="26"/>
        <v>-547893</v>
      </c>
      <c r="O119" s="4">
        <v>56</v>
      </c>
      <c r="P119" s="4">
        <v>34689</v>
      </c>
      <c r="Q119" s="29">
        <f t="shared" si="27"/>
        <v>-34633</v>
      </c>
    </row>
    <row r="120" spans="1:17" x14ac:dyDescent="0.45">
      <c r="A120" s="3" t="s">
        <v>54</v>
      </c>
      <c r="B120" s="3">
        <v>10764</v>
      </c>
      <c r="C120" s="3" t="s">
        <v>22</v>
      </c>
      <c r="D120" s="4">
        <v>2551058.205631</v>
      </c>
      <c r="E120" s="4">
        <v>1808277.2459100001</v>
      </c>
      <c r="F120" s="4">
        <f t="shared" si="22"/>
        <v>4359335.451541</v>
      </c>
      <c r="G120" s="4">
        <f t="shared" si="23"/>
        <v>742780.95972099993</v>
      </c>
      <c r="H120" s="4">
        <v>190761.15395400001</v>
      </c>
      <c r="I120" s="4">
        <v>96212.707014</v>
      </c>
      <c r="J120" s="4">
        <f t="shared" si="24"/>
        <v>286973.86096800002</v>
      </c>
      <c r="K120" s="4">
        <f t="shared" si="25"/>
        <v>94548.446940000009</v>
      </c>
      <c r="L120" s="4">
        <v>635801</v>
      </c>
      <c r="M120" s="4">
        <v>41267</v>
      </c>
      <c r="N120" s="29">
        <f t="shared" si="26"/>
        <v>594534</v>
      </c>
      <c r="O120" s="4">
        <v>1252</v>
      </c>
      <c r="P120" s="4">
        <v>945</v>
      </c>
      <c r="Q120" s="29">
        <f t="shared" si="27"/>
        <v>307</v>
      </c>
    </row>
    <row r="121" spans="1:17" x14ac:dyDescent="0.45">
      <c r="A121" s="3" t="s">
        <v>57</v>
      </c>
      <c r="B121" s="3">
        <v>10771</v>
      </c>
      <c r="C121" s="3" t="s">
        <v>22</v>
      </c>
      <c r="D121" s="4">
        <v>145887.81454399999</v>
      </c>
      <c r="E121" s="4">
        <v>464376.87260499998</v>
      </c>
      <c r="F121" s="4">
        <f t="shared" si="22"/>
        <v>610264.687149</v>
      </c>
      <c r="G121" s="4">
        <f t="shared" si="23"/>
        <v>-318489.05806099996</v>
      </c>
      <c r="H121" s="4">
        <v>0</v>
      </c>
      <c r="I121" s="4">
        <v>8626.2014299999992</v>
      </c>
      <c r="J121" s="4">
        <f t="shared" si="24"/>
        <v>8626.2014299999992</v>
      </c>
      <c r="K121" s="4">
        <f t="shared" si="25"/>
        <v>-8626.2014299999992</v>
      </c>
      <c r="L121" s="4">
        <v>63748</v>
      </c>
      <c r="M121" s="4">
        <v>407360</v>
      </c>
      <c r="N121" s="29">
        <f t="shared" si="26"/>
        <v>-343612</v>
      </c>
      <c r="O121" s="4">
        <v>2221</v>
      </c>
      <c r="P121" s="4">
        <v>1399</v>
      </c>
      <c r="Q121" s="29">
        <f t="shared" si="27"/>
        <v>822</v>
      </c>
    </row>
    <row r="122" spans="1:17" x14ac:dyDescent="0.45">
      <c r="A122" s="3" t="s">
        <v>64</v>
      </c>
      <c r="B122" s="3">
        <v>10781</v>
      </c>
      <c r="C122" s="3" t="s">
        <v>22</v>
      </c>
      <c r="D122" s="4">
        <v>2027851.5089469999</v>
      </c>
      <c r="E122" s="4">
        <v>2974411.9282829999</v>
      </c>
      <c r="F122" s="4">
        <f t="shared" si="22"/>
        <v>5002263.4372300003</v>
      </c>
      <c r="G122" s="4">
        <f t="shared" si="23"/>
        <v>-946560.41933599999</v>
      </c>
      <c r="H122" s="4">
        <v>151415.21316300001</v>
      </c>
      <c r="I122" s="4">
        <v>301291.99068699998</v>
      </c>
      <c r="J122" s="4">
        <f t="shared" si="24"/>
        <v>452707.20384999999</v>
      </c>
      <c r="K122" s="4">
        <f t="shared" si="25"/>
        <v>-149876.77752399998</v>
      </c>
      <c r="L122" s="4">
        <v>292677</v>
      </c>
      <c r="M122" s="4">
        <v>1717198</v>
      </c>
      <c r="N122" s="29">
        <f t="shared" si="26"/>
        <v>-1424521</v>
      </c>
      <c r="O122" s="4">
        <v>8138</v>
      </c>
      <c r="P122" s="4">
        <v>191710</v>
      </c>
      <c r="Q122" s="29">
        <f t="shared" si="27"/>
        <v>-183572</v>
      </c>
    </row>
    <row r="123" spans="1:17" x14ac:dyDescent="0.45">
      <c r="A123" s="3" t="s">
        <v>68</v>
      </c>
      <c r="B123" s="3">
        <v>10789</v>
      </c>
      <c r="C123" s="3" t="s">
        <v>22</v>
      </c>
      <c r="D123" s="4">
        <v>2189080.9701550002</v>
      </c>
      <c r="E123" s="4">
        <v>2592068.778928</v>
      </c>
      <c r="F123" s="4">
        <f t="shared" si="22"/>
        <v>4781149.7490830002</v>
      </c>
      <c r="G123" s="4">
        <f t="shared" si="23"/>
        <v>-402987.80877299979</v>
      </c>
      <c r="H123" s="4">
        <v>98194.384909</v>
      </c>
      <c r="I123" s="4">
        <v>0</v>
      </c>
      <c r="J123" s="4">
        <f t="shared" si="24"/>
        <v>98194.384909</v>
      </c>
      <c r="K123" s="4">
        <f t="shared" si="25"/>
        <v>98194.384909</v>
      </c>
      <c r="L123" s="4">
        <v>767967</v>
      </c>
      <c r="M123" s="4">
        <v>702821</v>
      </c>
      <c r="N123" s="29">
        <f t="shared" si="26"/>
        <v>65146</v>
      </c>
      <c r="O123" s="4">
        <v>40064</v>
      </c>
      <c r="P123" s="4">
        <v>35287</v>
      </c>
      <c r="Q123" s="29">
        <f t="shared" si="27"/>
        <v>4777</v>
      </c>
    </row>
    <row r="124" spans="1:17" x14ac:dyDescent="0.45">
      <c r="A124" s="3" t="s">
        <v>70</v>
      </c>
      <c r="B124" s="3">
        <v>10787</v>
      </c>
      <c r="C124" s="3" t="s">
        <v>22</v>
      </c>
      <c r="D124" s="4">
        <v>3223130.9484310001</v>
      </c>
      <c r="E124" s="4">
        <v>8225169.347325</v>
      </c>
      <c r="F124" s="4">
        <f t="shared" si="22"/>
        <v>11448300.295756001</v>
      </c>
      <c r="G124" s="4">
        <f t="shared" si="23"/>
        <v>-5002038.3988939999</v>
      </c>
      <c r="H124" s="4">
        <v>173586.59971000001</v>
      </c>
      <c r="I124" s="4">
        <v>364340.19102299999</v>
      </c>
      <c r="J124" s="4">
        <f t="shared" si="24"/>
        <v>537926.79073300003</v>
      </c>
      <c r="K124" s="4">
        <f t="shared" si="25"/>
        <v>-190753.59131299998</v>
      </c>
      <c r="L124" s="4">
        <v>514395</v>
      </c>
      <c r="M124" s="4">
        <v>6698554</v>
      </c>
      <c r="N124" s="29">
        <f t="shared" si="26"/>
        <v>-6184159</v>
      </c>
      <c r="O124" s="4">
        <v>6386</v>
      </c>
      <c r="P124" s="4">
        <v>212858</v>
      </c>
      <c r="Q124" s="29">
        <f t="shared" si="27"/>
        <v>-206472</v>
      </c>
    </row>
    <row r="125" spans="1:17" x14ac:dyDescent="0.45">
      <c r="A125" s="3" t="s">
        <v>72</v>
      </c>
      <c r="B125" s="3">
        <v>10801</v>
      </c>
      <c r="C125" s="3" t="s">
        <v>22</v>
      </c>
      <c r="D125" s="4">
        <v>345869.62978199997</v>
      </c>
      <c r="E125" s="4">
        <v>395229.627201</v>
      </c>
      <c r="F125" s="4">
        <f t="shared" si="22"/>
        <v>741099.25698299997</v>
      </c>
      <c r="G125" s="4">
        <f t="shared" si="23"/>
        <v>-49359.997419000021</v>
      </c>
      <c r="H125" s="4">
        <v>6905.389373</v>
      </c>
      <c r="I125" s="4">
        <v>2540.3317059999999</v>
      </c>
      <c r="J125" s="4">
        <f t="shared" si="24"/>
        <v>9445.721078999999</v>
      </c>
      <c r="K125" s="4">
        <f t="shared" si="25"/>
        <v>4365.057667</v>
      </c>
      <c r="L125" s="4">
        <v>458845</v>
      </c>
      <c r="M125" s="4">
        <v>448016</v>
      </c>
      <c r="N125" s="29">
        <f t="shared" si="26"/>
        <v>10829</v>
      </c>
      <c r="O125" s="4">
        <v>101398</v>
      </c>
      <c r="P125" s="4">
        <v>15463</v>
      </c>
      <c r="Q125" s="29">
        <f t="shared" si="27"/>
        <v>85935</v>
      </c>
    </row>
    <row r="126" spans="1:17" x14ac:dyDescent="0.45">
      <c r="A126" s="3" t="s">
        <v>74</v>
      </c>
      <c r="B126" s="3">
        <v>10825</v>
      </c>
      <c r="C126" s="3" t="s">
        <v>22</v>
      </c>
      <c r="D126" s="4">
        <v>868366.32381900004</v>
      </c>
      <c r="E126" s="4">
        <v>821009.28627299995</v>
      </c>
      <c r="F126" s="4">
        <f t="shared" si="22"/>
        <v>1689375.6100920001</v>
      </c>
      <c r="G126" s="4">
        <f t="shared" si="23"/>
        <v>47357.037546000094</v>
      </c>
      <c r="H126" s="4">
        <v>27359.668969999999</v>
      </c>
      <c r="I126" s="4">
        <v>27267.807511999999</v>
      </c>
      <c r="J126" s="4">
        <f t="shared" si="24"/>
        <v>54627.476481999998</v>
      </c>
      <c r="K126" s="4">
        <f t="shared" si="25"/>
        <v>91.861457999999402</v>
      </c>
      <c r="L126" s="4">
        <v>121997</v>
      </c>
      <c r="M126" s="4">
        <v>106168</v>
      </c>
      <c r="N126" s="29">
        <f t="shared" si="26"/>
        <v>15829</v>
      </c>
      <c r="O126" s="4">
        <v>0</v>
      </c>
      <c r="P126" s="4">
        <v>2461</v>
      </c>
      <c r="Q126" s="29">
        <f t="shared" si="27"/>
        <v>-2461</v>
      </c>
    </row>
    <row r="127" spans="1:17" x14ac:dyDescent="0.45">
      <c r="A127" s="3" t="s">
        <v>76</v>
      </c>
      <c r="B127" s="3">
        <v>10830</v>
      </c>
      <c r="C127" s="3" t="s">
        <v>22</v>
      </c>
      <c r="D127" s="4">
        <v>2063474.0878920001</v>
      </c>
      <c r="E127" s="4">
        <v>2577681.716004</v>
      </c>
      <c r="F127" s="4">
        <f t="shared" si="22"/>
        <v>4641155.8038960006</v>
      </c>
      <c r="G127" s="4">
        <f t="shared" si="23"/>
        <v>-514207.62811199995</v>
      </c>
      <c r="H127" s="4">
        <v>374420.35736999998</v>
      </c>
      <c r="I127" s="4">
        <v>186704.03131600001</v>
      </c>
      <c r="J127" s="4">
        <f t="shared" si="24"/>
        <v>561124.38868600002</v>
      </c>
      <c r="K127" s="4">
        <f t="shared" si="25"/>
        <v>187716.32605399998</v>
      </c>
      <c r="L127" s="4">
        <v>293933</v>
      </c>
      <c r="M127" s="4">
        <v>761973</v>
      </c>
      <c r="N127" s="29">
        <f t="shared" si="26"/>
        <v>-468040</v>
      </c>
      <c r="O127" s="4">
        <v>5745</v>
      </c>
      <c r="P127" s="4">
        <v>52384</v>
      </c>
      <c r="Q127" s="29">
        <f t="shared" si="27"/>
        <v>-46639</v>
      </c>
    </row>
    <row r="128" spans="1:17" x14ac:dyDescent="0.45">
      <c r="A128" s="3" t="s">
        <v>78</v>
      </c>
      <c r="B128" s="3">
        <v>10835</v>
      </c>
      <c r="C128" s="3" t="s">
        <v>22</v>
      </c>
      <c r="D128" s="4">
        <v>1974553.4298729999</v>
      </c>
      <c r="E128" s="4">
        <v>2261650.3367679999</v>
      </c>
      <c r="F128" s="4">
        <f t="shared" si="22"/>
        <v>4236203.7666410003</v>
      </c>
      <c r="G128" s="4">
        <f t="shared" si="23"/>
        <v>-287096.90689500002</v>
      </c>
      <c r="H128" s="4">
        <v>34582.259319999997</v>
      </c>
      <c r="I128" s="4">
        <v>31533.702948999999</v>
      </c>
      <c r="J128" s="4">
        <f t="shared" si="24"/>
        <v>66115.962268999996</v>
      </c>
      <c r="K128" s="4">
        <f t="shared" si="25"/>
        <v>3048.5563709999988</v>
      </c>
      <c r="L128" s="4">
        <v>2105239</v>
      </c>
      <c r="M128" s="4">
        <v>2452019</v>
      </c>
      <c r="N128" s="29">
        <f t="shared" si="26"/>
        <v>-346780</v>
      </c>
      <c r="O128" s="4">
        <v>412674</v>
      </c>
      <c r="P128" s="4">
        <v>422982</v>
      </c>
      <c r="Q128" s="29">
        <f t="shared" si="27"/>
        <v>-10308</v>
      </c>
    </row>
    <row r="129" spans="1:17" x14ac:dyDescent="0.45">
      <c r="A129" s="3" t="s">
        <v>84</v>
      </c>
      <c r="B129" s="3">
        <v>10843</v>
      </c>
      <c r="C129" s="3" t="s">
        <v>22</v>
      </c>
      <c r="D129" s="4">
        <v>2914260.3174419999</v>
      </c>
      <c r="E129" s="4">
        <v>2623855.1131759998</v>
      </c>
      <c r="F129" s="4">
        <f t="shared" si="22"/>
        <v>5538115.4306179993</v>
      </c>
      <c r="G129" s="4">
        <f t="shared" si="23"/>
        <v>290405.20426600007</v>
      </c>
      <c r="H129" s="4">
        <v>199535.045594</v>
      </c>
      <c r="I129" s="4">
        <v>225042.66149900001</v>
      </c>
      <c r="J129" s="4">
        <f t="shared" si="24"/>
        <v>424577.707093</v>
      </c>
      <c r="K129" s="4">
        <f t="shared" si="25"/>
        <v>-25507.615905000013</v>
      </c>
      <c r="L129" s="4">
        <v>958289</v>
      </c>
      <c r="M129" s="4">
        <v>744031</v>
      </c>
      <c r="N129" s="29">
        <f t="shared" si="26"/>
        <v>214258</v>
      </c>
      <c r="O129" s="4">
        <v>4905</v>
      </c>
      <c r="P129" s="4">
        <v>28616</v>
      </c>
      <c r="Q129" s="29">
        <f t="shared" si="27"/>
        <v>-23711</v>
      </c>
    </row>
    <row r="130" spans="1:17" x14ac:dyDescent="0.45">
      <c r="A130" s="3" t="s">
        <v>86</v>
      </c>
      <c r="B130" s="3">
        <v>10851</v>
      </c>
      <c r="C130" s="3" t="s">
        <v>22</v>
      </c>
      <c r="D130" s="4">
        <v>4636093.616622</v>
      </c>
      <c r="E130" s="4">
        <v>3636285.3821080001</v>
      </c>
      <c r="F130" s="4">
        <f t="shared" si="22"/>
        <v>8272378.9987300001</v>
      </c>
      <c r="G130" s="4">
        <f t="shared" si="23"/>
        <v>999808.23451399989</v>
      </c>
      <c r="H130" s="4">
        <v>82933.064469999998</v>
      </c>
      <c r="I130" s="4">
        <v>332935.663658</v>
      </c>
      <c r="J130" s="4">
        <f t="shared" si="24"/>
        <v>415868.72812799999</v>
      </c>
      <c r="K130" s="4">
        <f t="shared" si="25"/>
        <v>-250002.59918800002</v>
      </c>
      <c r="L130" s="4">
        <v>9188269</v>
      </c>
      <c r="M130" s="4">
        <v>10139471</v>
      </c>
      <c r="N130" s="29">
        <f t="shared" si="26"/>
        <v>-951202</v>
      </c>
      <c r="O130" s="4">
        <v>255002</v>
      </c>
      <c r="P130" s="4">
        <v>1744844</v>
      </c>
      <c r="Q130" s="29">
        <f t="shared" si="27"/>
        <v>-1489842</v>
      </c>
    </row>
    <row r="131" spans="1:17" x14ac:dyDescent="0.45">
      <c r="A131" s="3" t="s">
        <v>88</v>
      </c>
      <c r="B131" s="3">
        <v>10855</v>
      </c>
      <c r="C131" s="3" t="s">
        <v>22</v>
      </c>
      <c r="D131" s="4">
        <v>1065520.7782950001</v>
      </c>
      <c r="E131" s="4">
        <v>2262425.4764109999</v>
      </c>
      <c r="F131" s="4">
        <f t="shared" si="22"/>
        <v>3327946.254706</v>
      </c>
      <c r="G131" s="4">
        <f t="shared" si="23"/>
        <v>-1196904.6981159998</v>
      </c>
      <c r="H131" s="4">
        <v>13146</v>
      </c>
      <c r="I131" s="4">
        <v>309648.04169400001</v>
      </c>
      <c r="J131" s="4">
        <f t="shared" si="24"/>
        <v>322794.04169400001</v>
      </c>
      <c r="K131" s="4">
        <f t="shared" si="25"/>
        <v>-296502.04169400001</v>
      </c>
      <c r="L131" s="4">
        <v>304356</v>
      </c>
      <c r="M131" s="4">
        <v>1679293</v>
      </c>
      <c r="N131" s="29">
        <f t="shared" si="26"/>
        <v>-1374937</v>
      </c>
      <c r="O131" s="4">
        <v>3441</v>
      </c>
      <c r="P131" s="4">
        <v>230018</v>
      </c>
      <c r="Q131" s="29">
        <f t="shared" si="27"/>
        <v>-226577</v>
      </c>
    </row>
    <row r="132" spans="1:17" x14ac:dyDescent="0.45">
      <c r="A132" s="3" t="s">
        <v>90</v>
      </c>
      <c r="B132" s="3">
        <v>10864</v>
      </c>
      <c r="C132" s="3" t="s">
        <v>22</v>
      </c>
      <c r="D132" s="4">
        <v>90888.653548000002</v>
      </c>
      <c r="E132" s="4">
        <v>467027.45348000003</v>
      </c>
      <c r="F132" s="4">
        <f t="shared" si="22"/>
        <v>557916.10702800006</v>
      </c>
      <c r="G132" s="4">
        <f t="shared" si="23"/>
        <v>-376138.79993199999</v>
      </c>
      <c r="H132" s="4">
        <v>0</v>
      </c>
      <c r="I132" s="4">
        <v>3.0821000000000001</v>
      </c>
      <c r="J132" s="4">
        <f t="shared" si="24"/>
        <v>3.0821000000000001</v>
      </c>
      <c r="K132" s="4">
        <f t="shared" si="25"/>
        <v>-3.0821000000000001</v>
      </c>
      <c r="L132" s="4">
        <v>2619</v>
      </c>
      <c r="M132" s="4">
        <v>289699</v>
      </c>
      <c r="N132" s="29">
        <f t="shared" si="26"/>
        <v>-287080</v>
      </c>
      <c r="O132" s="4">
        <v>0</v>
      </c>
      <c r="P132" s="4">
        <v>30108</v>
      </c>
      <c r="Q132" s="29">
        <f t="shared" si="27"/>
        <v>-30108</v>
      </c>
    </row>
    <row r="133" spans="1:17" x14ac:dyDescent="0.45">
      <c r="A133" s="3" t="s">
        <v>92</v>
      </c>
      <c r="B133" s="3">
        <v>10869</v>
      </c>
      <c r="C133" s="3" t="s">
        <v>22</v>
      </c>
      <c r="D133" s="4">
        <v>540345.55669100001</v>
      </c>
      <c r="E133" s="4">
        <v>652232.31463699997</v>
      </c>
      <c r="F133" s="4">
        <f t="shared" si="22"/>
        <v>1192577.871328</v>
      </c>
      <c r="G133" s="4">
        <f t="shared" si="23"/>
        <v>-111886.75794599997</v>
      </c>
      <c r="H133" s="4">
        <v>23308.112850000001</v>
      </c>
      <c r="I133" s="4">
        <v>17913.184079999999</v>
      </c>
      <c r="J133" s="4">
        <f t="shared" si="24"/>
        <v>41221.296929999997</v>
      </c>
      <c r="K133" s="4">
        <f t="shared" si="25"/>
        <v>5394.9287700000023</v>
      </c>
      <c r="L133" s="4">
        <v>22060</v>
      </c>
      <c r="M133" s="4">
        <v>196152</v>
      </c>
      <c r="N133" s="29">
        <f t="shared" si="26"/>
        <v>-174092</v>
      </c>
      <c r="O133" s="4">
        <v>0</v>
      </c>
      <c r="P133" s="4">
        <v>3715</v>
      </c>
      <c r="Q133" s="29">
        <f t="shared" si="27"/>
        <v>-3715</v>
      </c>
    </row>
    <row r="134" spans="1:17" x14ac:dyDescent="0.45">
      <c r="A134" s="3" t="s">
        <v>94</v>
      </c>
      <c r="B134" s="3">
        <v>10872</v>
      </c>
      <c r="C134" s="3" t="s">
        <v>22</v>
      </c>
      <c r="D134" s="4">
        <v>2210561.8893639999</v>
      </c>
      <c r="E134" s="4">
        <v>2603441.5213370002</v>
      </c>
      <c r="F134" s="4">
        <f t="shared" si="22"/>
        <v>4814003.4107010001</v>
      </c>
      <c r="G134" s="4">
        <f t="shared" si="23"/>
        <v>-392879.63197300024</v>
      </c>
      <c r="H134" s="4">
        <v>349963.86835</v>
      </c>
      <c r="I134" s="4">
        <v>341424.17322</v>
      </c>
      <c r="J134" s="4">
        <f t="shared" si="24"/>
        <v>691388.04157</v>
      </c>
      <c r="K134" s="4">
        <f t="shared" si="25"/>
        <v>8539.6951300000073</v>
      </c>
      <c r="L134" s="4">
        <v>179821</v>
      </c>
      <c r="M134" s="4">
        <v>704467</v>
      </c>
      <c r="N134" s="29">
        <f t="shared" si="26"/>
        <v>-524646</v>
      </c>
      <c r="O134" s="4">
        <v>18172</v>
      </c>
      <c r="P134" s="4">
        <v>84472</v>
      </c>
      <c r="Q134" s="29">
        <f t="shared" si="27"/>
        <v>-66300</v>
      </c>
    </row>
    <row r="135" spans="1:17" x14ac:dyDescent="0.45">
      <c r="A135" s="3" t="s">
        <v>104</v>
      </c>
      <c r="B135" s="3">
        <v>10896</v>
      </c>
      <c r="C135" s="3" t="s">
        <v>22</v>
      </c>
      <c r="D135" s="4">
        <v>5727532.4190440001</v>
      </c>
      <c r="E135" s="4">
        <v>5441370.1998500004</v>
      </c>
      <c r="F135" s="4">
        <f t="shared" si="22"/>
        <v>11168902.618894</v>
      </c>
      <c r="G135" s="4">
        <f t="shared" si="23"/>
        <v>286162.21919399966</v>
      </c>
      <c r="H135" s="4">
        <v>959036.07884600002</v>
      </c>
      <c r="I135" s="4">
        <v>762549.07983099995</v>
      </c>
      <c r="J135" s="4">
        <f t="shared" si="24"/>
        <v>1721585.1586770001</v>
      </c>
      <c r="K135" s="4">
        <f t="shared" si="25"/>
        <v>196486.99901500007</v>
      </c>
      <c r="L135" s="4">
        <v>988284</v>
      </c>
      <c r="M135" s="4">
        <v>917405</v>
      </c>
      <c r="N135" s="29">
        <f t="shared" si="26"/>
        <v>70879</v>
      </c>
      <c r="O135" s="4">
        <v>342547</v>
      </c>
      <c r="P135" s="4">
        <v>401591</v>
      </c>
      <c r="Q135" s="29">
        <f t="shared" si="27"/>
        <v>-59044</v>
      </c>
    </row>
    <row r="136" spans="1:17" x14ac:dyDescent="0.45">
      <c r="A136" s="3" t="s">
        <v>126</v>
      </c>
      <c r="B136" s="3">
        <v>11055</v>
      </c>
      <c r="C136" s="3" t="s">
        <v>22</v>
      </c>
      <c r="D136" s="4">
        <v>1658843.1995029999</v>
      </c>
      <c r="E136" s="4">
        <v>2145769.8883620002</v>
      </c>
      <c r="F136" s="4">
        <f t="shared" ref="F136:F167" si="28">E136+D136</f>
        <v>3804613.0878650001</v>
      </c>
      <c r="G136" s="4">
        <f t="shared" ref="G136:G167" si="29">D136-E136</f>
        <v>-486926.68885900034</v>
      </c>
      <c r="H136" s="4">
        <v>76199.981622000007</v>
      </c>
      <c r="I136" s="4">
        <v>138073.96152499999</v>
      </c>
      <c r="J136" s="4">
        <f t="shared" ref="J136:J167" si="30">I136+H136</f>
        <v>214273.94314699998</v>
      </c>
      <c r="K136" s="4">
        <f t="shared" ref="K136:K163" si="31">H136-I136</f>
        <v>-61873.979902999985</v>
      </c>
      <c r="L136" s="4">
        <v>130749</v>
      </c>
      <c r="M136" s="4">
        <v>861938</v>
      </c>
      <c r="N136" s="29">
        <f t="shared" ref="N136:N167" si="32">L136-M136</f>
        <v>-731189</v>
      </c>
      <c r="O136" s="4">
        <v>5994</v>
      </c>
      <c r="P136" s="4">
        <v>95806</v>
      </c>
      <c r="Q136" s="29">
        <f t="shared" ref="Q136:Q167" si="33">O136-P136</f>
        <v>-89812</v>
      </c>
    </row>
    <row r="137" spans="1:17" x14ac:dyDescent="0.45">
      <c r="A137" s="3" t="s">
        <v>130</v>
      </c>
      <c r="B137" s="3">
        <v>11087</v>
      </c>
      <c r="C137" s="3" t="s">
        <v>22</v>
      </c>
      <c r="D137" s="4">
        <v>1086057.126832</v>
      </c>
      <c r="E137" s="4">
        <v>644346.49456300004</v>
      </c>
      <c r="F137" s="4">
        <f t="shared" si="28"/>
        <v>1730403.621395</v>
      </c>
      <c r="G137" s="4">
        <f t="shared" si="29"/>
        <v>441710.63226899994</v>
      </c>
      <c r="H137" s="4">
        <v>2317.5</v>
      </c>
      <c r="I137" s="4">
        <v>198624.498995</v>
      </c>
      <c r="J137" s="4">
        <f t="shared" si="30"/>
        <v>200941.998995</v>
      </c>
      <c r="K137" s="4">
        <f t="shared" si="31"/>
        <v>-196306.998995</v>
      </c>
      <c r="L137" s="4">
        <v>1884282</v>
      </c>
      <c r="M137" s="4">
        <v>1540869</v>
      </c>
      <c r="N137" s="29">
        <f t="shared" si="32"/>
        <v>343413</v>
      </c>
      <c r="O137" s="4">
        <v>39819</v>
      </c>
      <c r="P137" s="4">
        <v>301949</v>
      </c>
      <c r="Q137" s="29">
        <f t="shared" si="33"/>
        <v>-262130</v>
      </c>
    </row>
    <row r="138" spans="1:17" x14ac:dyDescent="0.45">
      <c r="A138" s="3" t="s">
        <v>137</v>
      </c>
      <c r="B138" s="3">
        <v>11095</v>
      </c>
      <c r="C138" s="3" t="s">
        <v>22</v>
      </c>
      <c r="D138" s="4">
        <v>2832422.3951949999</v>
      </c>
      <c r="E138" s="4">
        <v>2782607.0747349998</v>
      </c>
      <c r="F138" s="4">
        <f t="shared" si="28"/>
        <v>5615029.4699299997</v>
      </c>
      <c r="G138" s="4">
        <f t="shared" si="29"/>
        <v>49815.320460000075</v>
      </c>
      <c r="H138" s="4">
        <v>333342.90515599999</v>
      </c>
      <c r="I138" s="4">
        <v>228490.860048</v>
      </c>
      <c r="J138" s="4">
        <f t="shared" si="30"/>
        <v>561833.76520400005</v>
      </c>
      <c r="K138" s="4">
        <f t="shared" si="31"/>
        <v>104852.04510799999</v>
      </c>
      <c r="L138" s="4">
        <v>1372839</v>
      </c>
      <c r="M138" s="4">
        <v>1380801</v>
      </c>
      <c r="N138" s="29">
        <f t="shared" si="32"/>
        <v>-7962</v>
      </c>
      <c r="O138" s="4">
        <v>49636</v>
      </c>
      <c r="P138" s="4">
        <v>115626</v>
      </c>
      <c r="Q138" s="29">
        <f t="shared" si="33"/>
        <v>-65990</v>
      </c>
    </row>
    <row r="139" spans="1:17" x14ac:dyDescent="0.45">
      <c r="A139" s="3" t="s">
        <v>141</v>
      </c>
      <c r="B139" s="3">
        <v>11099</v>
      </c>
      <c r="C139" s="3" t="s">
        <v>22</v>
      </c>
      <c r="D139" s="4">
        <v>6797377.8019869998</v>
      </c>
      <c r="E139" s="4">
        <v>9295939.2259979993</v>
      </c>
      <c r="F139" s="4">
        <f t="shared" si="28"/>
        <v>16093317.027984999</v>
      </c>
      <c r="G139" s="4">
        <f t="shared" si="29"/>
        <v>-2498561.4240109995</v>
      </c>
      <c r="H139" s="4">
        <v>791175.55795299995</v>
      </c>
      <c r="I139" s="4">
        <v>861340.99173899996</v>
      </c>
      <c r="J139" s="4">
        <f t="shared" si="30"/>
        <v>1652516.5496919998</v>
      </c>
      <c r="K139" s="4">
        <f t="shared" si="31"/>
        <v>-70165.433786000009</v>
      </c>
      <c r="L139" s="4">
        <v>2623243</v>
      </c>
      <c r="M139" s="4">
        <v>5334045</v>
      </c>
      <c r="N139" s="29">
        <f t="shared" si="32"/>
        <v>-2710802</v>
      </c>
      <c r="O139" s="4">
        <v>61072</v>
      </c>
      <c r="P139" s="4">
        <v>524937</v>
      </c>
      <c r="Q139" s="29">
        <f t="shared" si="33"/>
        <v>-463865</v>
      </c>
    </row>
    <row r="140" spans="1:17" x14ac:dyDescent="0.45">
      <c r="A140" s="3" t="s">
        <v>145</v>
      </c>
      <c r="B140" s="3">
        <v>11132</v>
      </c>
      <c r="C140" s="3" t="s">
        <v>22</v>
      </c>
      <c r="D140" s="4">
        <v>3977190.9387429999</v>
      </c>
      <c r="E140" s="4">
        <v>5098603.5482510002</v>
      </c>
      <c r="F140" s="4">
        <f t="shared" si="28"/>
        <v>9075794.4869940002</v>
      </c>
      <c r="G140" s="4">
        <f t="shared" si="29"/>
        <v>-1121412.6095080003</v>
      </c>
      <c r="H140" s="4">
        <v>156999.92141000001</v>
      </c>
      <c r="I140" s="4">
        <v>210104.46674999999</v>
      </c>
      <c r="J140" s="4">
        <f t="shared" si="30"/>
        <v>367104.38815999997</v>
      </c>
      <c r="K140" s="4">
        <f t="shared" si="31"/>
        <v>-53104.545339999982</v>
      </c>
      <c r="L140" s="4">
        <v>4369894</v>
      </c>
      <c r="M140" s="4">
        <v>5065699</v>
      </c>
      <c r="N140" s="29">
        <f t="shared" si="32"/>
        <v>-695805</v>
      </c>
      <c r="O140" s="4">
        <v>413376</v>
      </c>
      <c r="P140" s="4">
        <v>608596</v>
      </c>
      <c r="Q140" s="29">
        <f t="shared" si="33"/>
        <v>-195220</v>
      </c>
    </row>
    <row r="141" spans="1:17" x14ac:dyDescent="0.45">
      <c r="A141" s="3" t="s">
        <v>147</v>
      </c>
      <c r="B141" s="3">
        <v>11141</v>
      </c>
      <c r="C141" s="3" t="s">
        <v>22</v>
      </c>
      <c r="D141" s="4">
        <v>660106.89890499995</v>
      </c>
      <c r="E141" s="4">
        <v>688837.36732299998</v>
      </c>
      <c r="F141" s="4">
        <f t="shared" si="28"/>
        <v>1348944.2662279999</v>
      </c>
      <c r="G141" s="4">
        <f t="shared" si="29"/>
        <v>-28730.468418000033</v>
      </c>
      <c r="H141" s="4">
        <v>50035.880709999998</v>
      </c>
      <c r="I141" s="4">
        <v>60329.952110999999</v>
      </c>
      <c r="J141" s="4">
        <f t="shared" si="30"/>
        <v>110365.83282099999</v>
      </c>
      <c r="K141" s="4">
        <f t="shared" si="31"/>
        <v>-10294.071401000001</v>
      </c>
      <c r="L141" s="4">
        <v>507</v>
      </c>
      <c r="M141" s="4">
        <v>116499</v>
      </c>
      <c r="N141" s="29">
        <f t="shared" si="32"/>
        <v>-115992</v>
      </c>
      <c r="O141" s="4">
        <v>0</v>
      </c>
      <c r="P141" s="4">
        <v>17728</v>
      </c>
      <c r="Q141" s="29">
        <f t="shared" si="33"/>
        <v>-17728</v>
      </c>
    </row>
    <row r="142" spans="1:17" x14ac:dyDescent="0.45">
      <c r="A142" s="3" t="s">
        <v>155</v>
      </c>
      <c r="B142" s="3">
        <v>11149</v>
      </c>
      <c r="C142" s="3" t="s">
        <v>22</v>
      </c>
      <c r="D142" s="4">
        <v>1419900.99453</v>
      </c>
      <c r="E142" s="4">
        <v>1732154.8348739999</v>
      </c>
      <c r="F142" s="4">
        <f t="shared" si="28"/>
        <v>3152055.8294040002</v>
      </c>
      <c r="G142" s="4">
        <f t="shared" si="29"/>
        <v>-312253.84034399991</v>
      </c>
      <c r="H142" s="4">
        <v>10771.2</v>
      </c>
      <c r="I142" s="4">
        <v>128737.494786</v>
      </c>
      <c r="J142" s="4">
        <f t="shared" si="30"/>
        <v>139508.69478600001</v>
      </c>
      <c r="K142" s="4">
        <f t="shared" si="31"/>
        <v>-117966.294786</v>
      </c>
      <c r="L142" s="4">
        <v>325479</v>
      </c>
      <c r="M142" s="4">
        <v>606603</v>
      </c>
      <c r="N142" s="29">
        <f t="shared" si="32"/>
        <v>-281124</v>
      </c>
      <c r="O142" s="4">
        <v>0</v>
      </c>
      <c r="P142" s="4">
        <v>127218</v>
      </c>
      <c r="Q142" s="29">
        <f t="shared" si="33"/>
        <v>-127218</v>
      </c>
    </row>
    <row r="143" spans="1:17" x14ac:dyDescent="0.45">
      <c r="A143" s="3" t="s">
        <v>161</v>
      </c>
      <c r="B143" s="3">
        <v>11173</v>
      </c>
      <c r="C143" s="3" t="s">
        <v>22</v>
      </c>
      <c r="D143" s="4">
        <v>547360.96145199996</v>
      </c>
      <c r="E143" s="4">
        <v>450341.96117000002</v>
      </c>
      <c r="F143" s="4">
        <f t="shared" si="28"/>
        <v>997702.92262199998</v>
      </c>
      <c r="G143" s="4">
        <f t="shared" si="29"/>
        <v>97019.000281999935</v>
      </c>
      <c r="H143" s="4">
        <v>20161.004369999999</v>
      </c>
      <c r="I143" s="4">
        <v>0</v>
      </c>
      <c r="J143" s="4">
        <f t="shared" si="30"/>
        <v>20161.004369999999</v>
      </c>
      <c r="K143" s="4">
        <f t="shared" si="31"/>
        <v>20161.004369999999</v>
      </c>
      <c r="L143" s="4">
        <v>395135</v>
      </c>
      <c r="M143" s="4">
        <v>360167</v>
      </c>
      <c r="N143" s="29">
        <f t="shared" si="32"/>
        <v>34968</v>
      </c>
      <c r="O143" s="4">
        <v>0</v>
      </c>
      <c r="P143" s="4">
        <v>6734</v>
      </c>
      <c r="Q143" s="29">
        <f t="shared" si="33"/>
        <v>-6734</v>
      </c>
    </row>
    <row r="144" spans="1:17" s="28" customFormat="1" x14ac:dyDescent="0.45">
      <c r="A144" s="3" t="s">
        <v>169</v>
      </c>
      <c r="B144" s="3">
        <v>11182</v>
      </c>
      <c r="C144" s="3" t="s">
        <v>22</v>
      </c>
      <c r="D144" s="4">
        <v>2598541.4831440002</v>
      </c>
      <c r="E144" s="4">
        <v>3296249.3798190001</v>
      </c>
      <c r="F144" s="4">
        <f t="shared" si="28"/>
        <v>5894790.8629630003</v>
      </c>
      <c r="G144" s="4">
        <f t="shared" si="29"/>
        <v>-697707.89667499997</v>
      </c>
      <c r="H144" s="4">
        <v>498250.526786</v>
      </c>
      <c r="I144" s="4">
        <v>382520.657007</v>
      </c>
      <c r="J144" s="4">
        <f t="shared" si="30"/>
        <v>880771.18379299995</v>
      </c>
      <c r="K144" s="4">
        <f t="shared" si="31"/>
        <v>115729.869779</v>
      </c>
      <c r="L144" s="4">
        <v>550646</v>
      </c>
      <c r="M144" s="4">
        <v>1479056</v>
      </c>
      <c r="N144" s="29">
        <f t="shared" si="32"/>
        <v>-928410</v>
      </c>
      <c r="O144" s="4">
        <v>208187</v>
      </c>
      <c r="P144" s="4">
        <v>132020</v>
      </c>
      <c r="Q144" s="29">
        <f t="shared" si="33"/>
        <v>76167</v>
      </c>
    </row>
    <row r="145" spans="1:17" x14ac:dyDescent="0.45">
      <c r="A145" s="30" t="s">
        <v>185</v>
      </c>
      <c r="B145" s="30">
        <v>11220</v>
      </c>
      <c r="C145" s="30" t="s">
        <v>22</v>
      </c>
      <c r="D145" s="4">
        <v>552276.47122399998</v>
      </c>
      <c r="E145" s="4">
        <v>694349.84157299995</v>
      </c>
      <c r="F145" s="4">
        <f t="shared" si="28"/>
        <v>1246626.3127969999</v>
      </c>
      <c r="G145" s="4">
        <f t="shared" si="29"/>
        <v>-142073.37034899998</v>
      </c>
      <c r="H145" s="4">
        <v>46300.320764999997</v>
      </c>
      <c r="I145" s="4">
        <v>66759.252460999996</v>
      </c>
      <c r="J145" s="4">
        <f t="shared" si="30"/>
        <v>113059.57322599999</v>
      </c>
      <c r="K145" s="4">
        <f t="shared" si="31"/>
        <v>-20458.931696</v>
      </c>
      <c r="L145" s="4">
        <v>80557</v>
      </c>
      <c r="M145" s="4">
        <v>214220</v>
      </c>
      <c r="N145" s="29">
        <f t="shared" si="32"/>
        <v>-133663</v>
      </c>
      <c r="O145" s="4">
        <v>122</v>
      </c>
      <c r="P145" s="4">
        <v>21127</v>
      </c>
      <c r="Q145" s="29">
        <f t="shared" si="33"/>
        <v>-21005</v>
      </c>
    </row>
    <row r="146" spans="1:17" x14ac:dyDescent="0.45">
      <c r="A146" s="3" t="s">
        <v>190</v>
      </c>
      <c r="B146" s="3">
        <v>11235</v>
      </c>
      <c r="C146" s="3" t="s">
        <v>22</v>
      </c>
      <c r="D146" s="4">
        <v>3876449.534461</v>
      </c>
      <c r="E146" s="4">
        <v>5161035.6691070003</v>
      </c>
      <c r="F146" s="4">
        <f t="shared" si="28"/>
        <v>9037485.2035680003</v>
      </c>
      <c r="G146" s="4">
        <f t="shared" si="29"/>
        <v>-1284586.1346460003</v>
      </c>
      <c r="H146" s="4">
        <v>539989.64887999999</v>
      </c>
      <c r="I146" s="4">
        <v>687301.81979500002</v>
      </c>
      <c r="J146" s="4">
        <f t="shared" si="30"/>
        <v>1227291.4686750001</v>
      </c>
      <c r="K146" s="4">
        <f t="shared" si="31"/>
        <v>-147312.17091500002</v>
      </c>
      <c r="L146" s="4">
        <v>250756</v>
      </c>
      <c r="M146" s="4">
        <v>1047419</v>
      </c>
      <c r="N146" s="29">
        <f t="shared" si="32"/>
        <v>-796663</v>
      </c>
      <c r="O146" s="4">
        <v>5501</v>
      </c>
      <c r="P146" s="4">
        <v>93813</v>
      </c>
      <c r="Q146" s="29">
        <f t="shared" si="33"/>
        <v>-88312</v>
      </c>
    </row>
    <row r="147" spans="1:17" x14ac:dyDescent="0.45">
      <c r="A147" s="3" t="s">
        <v>192</v>
      </c>
      <c r="B147" s="3">
        <v>11234</v>
      </c>
      <c r="C147" s="3" t="s">
        <v>22</v>
      </c>
      <c r="D147" s="4">
        <v>2269026.3713659998</v>
      </c>
      <c r="E147" s="4">
        <v>2395217.9201710001</v>
      </c>
      <c r="F147" s="4">
        <f t="shared" si="28"/>
        <v>4664244.2915369999</v>
      </c>
      <c r="G147" s="4">
        <f t="shared" si="29"/>
        <v>-126191.54880500026</v>
      </c>
      <c r="H147" s="4">
        <v>268835.81164600002</v>
      </c>
      <c r="I147" s="4">
        <v>231739.70292899999</v>
      </c>
      <c r="J147" s="4">
        <f t="shared" si="30"/>
        <v>500575.51457500004</v>
      </c>
      <c r="K147" s="4">
        <f t="shared" si="31"/>
        <v>37096.108717000025</v>
      </c>
      <c r="L147" s="4">
        <v>2422595</v>
      </c>
      <c r="M147" s="4">
        <v>3394097</v>
      </c>
      <c r="N147" s="29">
        <f t="shared" si="32"/>
        <v>-971502</v>
      </c>
      <c r="O147" s="4">
        <v>25184</v>
      </c>
      <c r="P147" s="4">
        <v>243699</v>
      </c>
      <c r="Q147" s="29">
        <f t="shared" si="33"/>
        <v>-218515</v>
      </c>
    </row>
    <row r="148" spans="1:17" x14ac:dyDescent="0.45">
      <c r="A148" s="3" t="s">
        <v>194</v>
      </c>
      <c r="B148" s="3">
        <v>11223</v>
      </c>
      <c r="C148" s="3" t="s">
        <v>22</v>
      </c>
      <c r="D148" s="4">
        <v>2904668.8234799998</v>
      </c>
      <c r="E148" s="4">
        <v>3165959.382032</v>
      </c>
      <c r="F148" s="4">
        <f t="shared" si="28"/>
        <v>6070628.2055120002</v>
      </c>
      <c r="G148" s="4">
        <f t="shared" si="29"/>
        <v>-261290.55855200021</v>
      </c>
      <c r="H148" s="4">
        <v>418057.11125399999</v>
      </c>
      <c r="I148" s="4">
        <v>406941.92164999997</v>
      </c>
      <c r="J148" s="4">
        <f t="shared" si="30"/>
        <v>824999.03290400002</v>
      </c>
      <c r="K148" s="4">
        <f t="shared" si="31"/>
        <v>11115.189604000014</v>
      </c>
      <c r="L148" s="4">
        <v>861027</v>
      </c>
      <c r="M148" s="4">
        <v>2333957</v>
      </c>
      <c r="N148" s="29">
        <f t="shared" si="32"/>
        <v>-1472930</v>
      </c>
      <c r="O148" s="4">
        <v>115872</v>
      </c>
      <c r="P148" s="4">
        <v>168817</v>
      </c>
      <c r="Q148" s="29">
        <f t="shared" si="33"/>
        <v>-52945</v>
      </c>
    </row>
    <row r="149" spans="1:17" x14ac:dyDescent="0.45">
      <c r="A149" s="3" t="s">
        <v>201</v>
      </c>
      <c r="B149" s="3">
        <v>11268</v>
      </c>
      <c r="C149" s="3" t="s">
        <v>22</v>
      </c>
      <c r="D149" s="4">
        <v>1840437.603745</v>
      </c>
      <c r="E149" s="4">
        <v>2092435.2179419999</v>
      </c>
      <c r="F149" s="4">
        <f t="shared" si="28"/>
        <v>3932872.8216869999</v>
      </c>
      <c r="G149" s="4">
        <f t="shared" si="29"/>
        <v>-251997.61419699993</v>
      </c>
      <c r="H149" s="4">
        <v>251497.46099299999</v>
      </c>
      <c r="I149" s="4">
        <v>143706.05504400001</v>
      </c>
      <c r="J149" s="4">
        <f t="shared" si="30"/>
        <v>395203.51603699999</v>
      </c>
      <c r="K149" s="4">
        <f t="shared" si="31"/>
        <v>107791.40594899998</v>
      </c>
      <c r="L149" s="4">
        <v>103089</v>
      </c>
      <c r="M149" s="4">
        <v>430372</v>
      </c>
      <c r="N149" s="29">
        <f t="shared" si="32"/>
        <v>-327283</v>
      </c>
      <c r="O149" s="4">
        <v>167</v>
      </c>
      <c r="P149" s="4">
        <v>7877</v>
      </c>
      <c r="Q149" s="29">
        <f t="shared" si="33"/>
        <v>-7710</v>
      </c>
    </row>
    <row r="150" spans="1:17" x14ac:dyDescent="0.45">
      <c r="A150" s="3" t="s">
        <v>203</v>
      </c>
      <c r="B150" s="3">
        <v>11273</v>
      </c>
      <c r="C150" s="3" t="s">
        <v>22</v>
      </c>
      <c r="D150" s="4">
        <v>2070249.3919269999</v>
      </c>
      <c r="E150" s="4">
        <v>3263104.133566</v>
      </c>
      <c r="F150" s="4">
        <f t="shared" si="28"/>
        <v>5333353.5254929997</v>
      </c>
      <c r="G150" s="4">
        <f t="shared" si="29"/>
        <v>-1192854.7416390001</v>
      </c>
      <c r="H150" s="4">
        <v>13146</v>
      </c>
      <c r="I150" s="4">
        <v>354164.15080399998</v>
      </c>
      <c r="J150" s="4">
        <f t="shared" si="30"/>
        <v>367310.15080399998</v>
      </c>
      <c r="K150" s="4">
        <f t="shared" si="31"/>
        <v>-341018.15080399998</v>
      </c>
      <c r="L150" s="4">
        <v>1227417</v>
      </c>
      <c r="M150" s="4">
        <v>1677684</v>
      </c>
      <c r="N150" s="29">
        <f t="shared" si="32"/>
        <v>-450267</v>
      </c>
      <c r="O150" s="4">
        <v>9401</v>
      </c>
      <c r="P150" s="4">
        <v>180533</v>
      </c>
      <c r="Q150" s="29">
        <f t="shared" si="33"/>
        <v>-171132</v>
      </c>
    </row>
    <row r="151" spans="1:17" x14ac:dyDescent="0.45">
      <c r="A151" s="3" t="s">
        <v>209</v>
      </c>
      <c r="B151" s="3">
        <v>11280</v>
      </c>
      <c r="C151" s="3" t="s">
        <v>22</v>
      </c>
      <c r="D151" s="4">
        <v>141465.59479199999</v>
      </c>
      <c r="E151" s="4">
        <v>432577.25016599998</v>
      </c>
      <c r="F151" s="4">
        <f t="shared" si="28"/>
        <v>574042.844958</v>
      </c>
      <c r="G151" s="4">
        <f t="shared" si="29"/>
        <v>-291111.65537399997</v>
      </c>
      <c r="H151" s="4">
        <v>0</v>
      </c>
      <c r="I151" s="4">
        <v>45468.610765999998</v>
      </c>
      <c r="J151" s="4">
        <f t="shared" si="30"/>
        <v>45468.610765999998</v>
      </c>
      <c r="K151" s="4">
        <f t="shared" si="31"/>
        <v>-45468.610765999998</v>
      </c>
      <c r="L151" s="4">
        <v>139306</v>
      </c>
      <c r="M151" s="4">
        <v>555360</v>
      </c>
      <c r="N151" s="29">
        <f t="shared" si="32"/>
        <v>-416054</v>
      </c>
      <c r="O151" s="4">
        <v>8316</v>
      </c>
      <c r="P151" s="4">
        <v>54088</v>
      </c>
      <c r="Q151" s="29">
        <f t="shared" si="33"/>
        <v>-45772</v>
      </c>
    </row>
    <row r="152" spans="1:17" x14ac:dyDescent="0.45">
      <c r="A152" s="3" t="s">
        <v>219</v>
      </c>
      <c r="B152" s="3">
        <v>11285</v>
      </c>
      <c r="C152" s="3" t="s">
        <v>22</v>
      </c>
      <c r="D152" s="4">
        <v>2747956.2490460002</v>
      </c>
      <c r="E152" s="4">
        <v>3988128.8689850001</v>
      </c>
      <c r="F152" s="4">
        <f t="shared" si="28"/>
        <v>6736085.1180310007</v>
      </c>
      <c r="G152" s="4">
        <f t="shared" si="29"/>
        <v>-1240172.6199389999</v>
      </c>
      <c r="H152" s="4">
        <v>23620.244139999999</v>
      </c>
      <c r="I152" s="4">
        <v>321836.93753200001</v>
      </c>
      <c r="J152" s="4">
        <f t="shared" si="30"/>
        <v>345457.18167200004</v>
      </c>
      <c r="K152" s="4">
        <f t="shared" si="31"/>
        <v>-298216.69339199999</v>
      </c>
      <c r="L152" s="4">
        <v>5152766</v>
      </c>
      <c r="M152" s="4">
        <v>6474458</v>
      </c>
      <c r="N152" s="29">
        <f t="shared" si="32"/>
        <v>-1321692</v>
      </c>
      <c r="O152" s="4">
        <v>551946</v>
      </c>
      <c r="P152" s="4">
        <v>488054</v>
      </c>
      <c r="Q152" s="29">
        <f t="shared" si="33"/>
        <v>63892</v>
      </c>
    </row>
    <row r="153" spans="1:17" x14ac:dyDescent="0.45">
      <c r="A153" s="3" t="s">
        <v>223</v>
      </c>
      <c r="B153" s="3">
        <v>11297</v>
      </c>
      <c r="C153" s="3" t="s">
        <v>22</v>
      </c>
      <c r="D153" s="4">
        <v>3606739.5743399998</v>
      </c>
      <c r="E153" s="4">
        <v>4337675.5621959995</v>
      </c>
      <c r="F153" s="4">
        <f t="shared" si="28"/>
        <v>7944415.1365359994</v>
      </c>
      <c r="G153" s="4">
        <f t="shared" si="29"/>
        <v>-730935.98785599973</v>
      </c>
      <c r="H153" s="4">
        <v>28577.315849999999</v>
      </c>
      <c r="I153" s="4">
        <v>175812.59073500001</v>
      </c>
      <c r="J153" s="4">
        <f t="shared" si="30"/>
        <v>204389.90658499999</v>
      </c>
      <c r="K153" s="4">
        <f t="shared" si="31"/>
        <v>-147235.27488500002</v>
      </c>
      <c r="L153" s="4">
        <v>1893762</v>
      </c>
      <c r="M153" s="4">
        <v>2985427</v>
      </c>
      <c r="N153" s="29">
        <f t="shared" si="32"/>
        <v>-1091665</v>
      </c>
      <c r="O153" s="4">
        <v>17110</v>
      </c>
      <c r="P153" s="4">
        <v>211765</v>
      </c>
      <c r="Q153" s="29">
        <f t="shared" si="33"/>
        <v>-194655</v>
      </c>
    </row>
    <row r="154" spans="1:17" x14ac:dyDescent="0.45">
      <c r="A154" s="3" t="s">
        <v>237</v>
      </c>
      <c r="B154" s="3">
        <v>11314</v>
      </c>
      <c r="C154" s="3" t="s">
        <v>22</v>
      </c>
      <c r="D154" s="4">
        <v>291387.78602499998</v>
      </c>
      <c r="E154" s="4">
        <v>283594.62751199998</v>
      </c>
      <c r="F154" s="4">
        <f t="shared" si="28"/>
        <v>574982.41353699996</v>
      </c>
      <c r="G154" s="4">
        <f t="shared" si="29"/>
        <v>7793.1585130000021</v>
      </c>
      <c r="H154" s="4">
        <v>14473</v>
      </c>
      <c r="I154" s="4">
        <v>9081.5936870000005</v>
      </c>
      <c r="J154" s="4">
        <f t="shared" si="30"/>
        <v>23554.593687000001</v>
      </c>
      <c r="K154" s="4">
        <f t="shared" si="31"/>
        <v>5391.4063129999995</v>
      </c>
      <c r="L154" s="4">
        <v>1860</v>
      </c>
      <c r="M154" s="4">
        <v>0</v>
      </c>
      <c r="N154" s="29">
        <f t="shared" si="32"/>
        <v>1860</v>
      </c>
      <c r="O154" s="4">
        <v>0</v>
      </c>
      <c r="P154" s="4">
        <v>0</v>
      </c>
      <c r="Q154" s="29">
        <f t="shared" si="33"/>
        <v>0</v>
      </c>
    </row>
    <row r="155" spans="1:17" x14ac:dyDescent="0.45">
      <c r="A155" s="3" t="s">
        <v>241</v>
      </c>
      <c r="B155" s="3">
        <v>11309</v>
      </c>
      <c r="C155" s="3" t="s">
        <v>22</v>
      </c>
      <c r="D155" s="4">
        <v>2450748.5290720002</v>
      </c>
      <c r="E155" s="4">
        <v>3104510.1674779998</v>
      </c>
      <c r="F155" s="4">
        <f t="shared" si="28"/>
        <v>5555258.6965500005</v>
      </c>
      <c r="G155" s="4">
        <f t="shared" si="29"/>
        <v>-653761.63840599963</v>
      </c>
      <c r="H155" s="4">
        <v>276433.57624999998</v>
      </c>
      <c r="I155" s="4">
        <v>409368.64552800002</v>
      </c>
      <c r="J155" s="4">
        <f t="shared" si="30"/>
        <v>685802.22177800001</v>
      </c>
      <c r="K155" s="4">
        <f t="shared" si="31"/>
        <v>-132935.06927800004</v>
      </c>
      <c r="L155" s="4">
        <v>1261925</v>
      </c>
      <c r="M155" s="4">
        <v>1766372</v>
      </c>
      <c r="N155" s="29">
        <f t="shared" si="32"/>
        <v>-504447</v>
      </c>
      <c r="O155" s="4">
        <v>56424</v>
      </c>
      <c r="P155" s="4">
        <v>222076</v>
      </c>
      <c r="Q155" s="29">
        <f t="shared" si="33"/>
        <v>-165652</v>
      </c>
    </row>
    <row r="156" spans="1:17" x14ac:dyDescent="0.45">
      <c r="A156" s="3" t="s">
        <v>251</v>
      </c>
      <c r="B156" s="3">
        <v>11334</v>
      </c>
      <c r="C156" s="3" t="s">
        <v>22</v>
      </c>
      <c r="D156" s="4">
        <v>1649531.485083</v>
      </c>
      <c r="E156" s="4">
        <v>1849447.333013</v>
      </c>
      <c r="F156" s="4">
        <f t="shared" si="28"/>
        <v>3498978.8180959998</v>
      </c>
      <c r="G156" s="4">
        <f t="shared" si="29"/>
        <v>-199915.84792999993</v>
      </c>
      <c r="H156" s="4">
        <v>210888.96833199999</v>
      </c>
      <c r="I156" s="4">
        <v>201156.757923</v>
      </c>
      <c r="J156" s="4">
        <f t="shared" si="30"/>
        <v>412045.72625499999</v>
      </c>
      <c r="K156" s="4">
        <f t="shared" si="31"/>
        <v>9732.2104089999921</v>
      </c>
      <c r="L156" s="4">
        <v>308024</v>
      </c>
      <c r="M156" s="4">
        <v>512929</v>
      </c>
      <c r="N156" s="29">
        <f t="shared" si="32"/>
        <v>-204905</v>
      </c>
      <c r="O156" s="4">
        <v>0</v>
      </c>
      <c r="P156" s="4">
        <v>29799</v>
      </c>
      <c r="Q156" s="29">
        <f t="shared" si="33"/>
        <v>-29799</v>
      </c>
    </row>
    <row r="157" spans="1:17" x14ac:dyDescent="0.45">
      <c r="A157" s="3" t="s">
        <v>277</v>
      </c>
      <c r="B157" s="3">
        <v>11384</v>
      </c>
      <c r="C157" s="3" t="s">
        <v>22</v>
      </c>
      <c r="D157" s="4">
        <v>1316776.1272559999</v>
      </c>
      <c r="E157" s="4">
        <v>1499769.8189699999</v>
      </c>
      <c r="F157" s="4">
        <f t="shared" si="28"/>
        <v>2816545.9462259999</v>
      </c>
      <c r="G157" s="4">
        <f t="shared" si="29"/>
        <v>-182993.69171399996</v>
      </c>
      <c r="H157" s="4">
        <v>40715.211793000002</v>
      </c>
      <c r="I157" s="4">
        <v>34117.049790999998</v>
      </c>
      <c r="J157" s="4">
        <f t="shared" si="30"/>
        <v>74832.261583999993</v>
      </c>
      <c r="K157" s="4">
        <f t="shared" si="31"/>
        <v>6598.1620020000046</v>
      </c>
      <c r="L157" s="4">
        <v>103272</v>
      </c>
      <c r="M157" s="4">
        <v>312048</v>
      </c>
      <c r="N157" s="29">
        <f t="shared" si="32"/>
        <v>-208776</v>
      </c>
      <c r="O157" s="4">
        <v>18301</v>
      </c>
      <c r="P157" s="4">
        <v>39981</v>
      </c>
      <c r="Q157" s="29">
        <f t="shared" si="33"/>
        <v>-21680</v>
      </c>
    </row>
    <row r="158" spans="1:17" x14ac:dyDescent="0.45">
      <c r="A158" s="3" t="s">
        <v>326</v>
      </c>
      <c r="B158" s="3">
        <v>11463</v>
      </c>
      <c r="C158" s="3" t="s">
        <v>22</v>
      </c>
      <c r="D158" s="4">
        <v>860959.73919899995</v>
      </c>
      <c r="E158" s="4">
        <v>637186.99087600003</v>
      </c>
      <c r="F158" s="4">
        <f t="shared" si="28"/>
        <v>1498146.7300749999</v>
      </c>
      <c r="G158" s="4">
        <f t="shared" si="29"/>
        <v>223772.74832299992</v>
      </c>
      <c r="H158" s="4">
        <v>96725.906570000006</v>
      </c>
      <c r="I158" s="4">
        <v>55327.69472</v>
      </c>
      <c r="J158" s="4">
        <f t="shared" si="30"/>
        <v>152053.60129000002</v>
      </c>
      <c r="K158" s="4">
        <f t="shared" si="31"/>
        <v>41398.211850000007</v>
      </c>
      <c r="L158" s="4">
        <v>457876</v>
      </c>
      <c r="M158" s="4">
        <v>227214</v>
      </c>
      <c r="N158" s="29">
        <f t="shared" si="32"/>
        <v>230662</v>
      </c>
      <c r="O158" s="4">
        <v>101208</v>
      </c>
      <c r="P158" s="4">
        <v>51564</v>
      </c>
      <c r="Q158" s="29">
        <f t="shared" si="33"/>
        <v>49644</v>
      </c>
    </row>
    <row r="159" spans="1:17" x14ac:dyDescent="0.45">
      <c r="A159" s="3" t="s">
        <v>328</v>
      </c>
      <c r="B159" s="3">
        <v>11461</v>
      </c>
      <c r="C159" s="3" t="s">
        <v>22</v>
      </c>
      <c r="D159" s="4">
        <v>2330689.5587459998</v>
      </c>
      <c r="E159" s="4">
        <v>2252279.610353</v>
      </c>
      <c r="F159" s="4">
        <f t="shared" si="28"/>
        <v>4582969.1690989994</v>
      </c>
      <c r="G159" s="4">
        <f t="shared" si="29"/>
        <v>78409.948392999824</v>
      </c>
      <c r="H159" s="4">
        <v>172207.42786699999</v>
      </c>
      <c r="I159" s="4">
        <v>291552.86872299999</v>
      </c>
      <c r="J159" s="4">
        <f t="shared" si="30"/>
        <v>463760.29658999998</v>
      </c>
      <c r="K159" s="4">
        <f t="shared" si="31"/>
        <v>-119345.440856</v>
      </c>
      <c r="L159" s="4">
        <v>612960</v>
      </c>
      <c r="M159" s="4">
        <v>728175</v>
      </c>
      <c r="N159" s="29">
        <f t="shared" si="32"/>
        <v>-115215</v>
      </c>
      <c r="O159" s="4">
        <v>328</v>
      </c>
      <c r="P159" s="4">
        <v>158338</v>
      </c>
      <c r="Q159" s="29">
        <f t="shared" si="33"/>
        <v>-158010</v>
      </c>
    </row>
    <row r="160" spans="1:17" x14ac:dyDescent="0.45">
      <c r="A160" s="3" t="s">
        <v>336</v>
      </c>
      <c r="B160" s="3">
        <v>11454</v>
      </c>
      <c r="C160" s="3" t="s">
        <v>22</v>
      </c>
      <c r="D160" s="4">
        <v>2440595.1311240001</v>
      </c>
      <c r="E160" s="4">
        <v>2624348.6237440002</v>
      </c>
      <c r="F160" s="4">
        <f t="shared" si="28"/>
        <v>5064943.7548680007</v>
      </c>
      <c r="G160" s="4">
        <f t="shared" si="29"/>
        <v>-183753.49262000015</v>
      </c>
      <c r="H160" s="4">
        <v>235656.04462999999</v>
      </c>
      <c r="I160" s="4">
        <v>219654.49798399999</v>
      </c>
      <c r="J160" s="4">
        <f t="shared" si="30"/>
        <v>455310.54261399998</v>
      </c>
      <c r="K160" s="4">
        <f t="shared" si="31"/>
        <v>16001.546646000003</v>
      </c>
      <c r="L160" s="4">
        <v>955935</v>
      </c>
      <c r="M160" s="4">
        <v>1144159</v>
      </c>
      <c r="N160" s="29">
        <f t="shared" si="32"/>
        <v>-188224</v>
      </c>
      <c r="O160" s="4">
        <v>52077</v>
      </c>
      <c r="P160" s="4">
        <v>79981</v>
      </c>
      <c r="Q160" s="29">
        <f t="shared" si="33"/>
        <v>-27904</v>
      </c>
    </row>
    <row r="161" spans="1:17" x14ac:dyDescent="0.45">
      <c r="A161" s="3" t="s">
        <v>338</v>
      </c>
      <c r="B161" s="3">
        <v>11477</v>
      </c>
      <c r="C161" s="3" t="s">
        <v>22</v>
      </c>
      <c r="D161" s="4">
        <v>1718563.7285440001</v>
      </c>
      <c r="E161" s="4">
        <v>1828341.293873</v>
      </c>
      <c r="F161" s="4">
        <f t="shared" si="28"/>
        <v>3546905.022417</v>
      </c>
      <c r="G161" s="4">
        <f t="shared" si="29"/>
        <v>-109777.56532899989</v>
      </c>
      <c r="H161" s="4">
        <v>0</v>
      </c>
      <c r="I161" s="4">
        <v>430605.66512000002</v>
      </c>
      <c r="J161" s="4">
        <f t="shared" si="30"/>
        <v>430605.66512000002</v>
      </c>
      <c r="K161" s="4">
        <f t="shared" si="31"/>
        <v>-430605.66512000002</v>
      </c>
      <c r="L161" s="4">
        <v>2211732</v>
      </c>
      <c r="M161" s="4">
        <v>2761003</v>
      </c>
      <c r="N161" s="29">
        <f t="shared" si="32"/>
        <v>-549271</v>
      </c>
      <c r="O161" s="4">
        <v>40859</v>
      </c>
      <c r="P161" s="4">
        <v>543751</v>
      </c>
      <c r="Q161" s="29">
        <f t="shared" si="33"/>
        <v>-502892</v>
      </c>
    </row>
    <row r="162" spans="1:17" x14ac:dyDescent="0.45">
      <c r="A162" s="30" t="s">
        <v>422</v>
      </c>
      <c r="B162" s="30">
        <v>11706</v>
      </c>
      <c r="C162" s="30" t="s">
        <v>22</v>
      </c>
      <c r="D162" s="4">
        <v>524696.66761799995</v>
      </c>
      <c r="E162" s="4">
        <v>765257.35651900002</v>
      </c>
      <c r="F162" s="4">
        <f t="shared" si="28"/>
        <v>1289954.0241370001</v>
      </c>
      <c r="G162" s="4">
        <f t="shared" si="29"/>
        <v>-240560.68890100007</v>
      </c>
      <c r="H162" s="4">
        <v>12784.87694</v>
      </c>
      <c r="I162" s="4">
        <v>65179.365931</v>
      </c>
      <c r="J162" s="4">
        <f t="shared" si="30"/>
        <v>77964.242870999995</v>
      </c>
      <c r="K162" s="4">
        <f t="shared" si="31"/>
        <v>-52394.488990999998</v>
      </c>
      <c r="L162" s="4">
        <v>628120</v>
      </c>
      <c r="M162" s="4">
        <v>876052</v>
      </c>
      <c r="N162" s="29">
        <f t="shared" si="32"/>
        <v>-247932</v>
      </c>
      <c r="O162" s="4">
        <v>11992</v>
      </c>
      <c r="P162" s="4">
        <v>51560</v>
      </c>
      <c r="Q162" s="29">
        <f t="shared" si="33"/>
        <v>-39568</v>
      </c>
    </row>
    <row r="163" spans="1:17" x14ac:dyDescent="0.45">
      <c r="A163" s="3" t="s">
        <v>504</v>
      </c>
      <c r="B163" s="3">
        <v>11853</v>
      </c>
      <c r="C163" s="3" t="s">
        <v>22</v>
      </c>
      <c r="D163" s="4">
        <v>1296410.2134400001</v>
      </c>
      <c r="E163" s="4">
        <v>578168.17758500006</v>
      </c>
      <c r="F163" s="4">
        <f t="shared" si="28"/>
        <v>1874578.3910250003</v>
      </c>
      <c r="G163" s="4">
        <f t="shared" si="29"/>
        <v>718242.03585500002</v>
      </c>
      <c r="H163" s="4">
        <v>126581.56935999999</v>
      </c>
      <c r="I163" s="4">
        <v>27610.273969999998</v>
      </c>
      <c r="J163" s="4">
        <f t="shared" si="30"/>
        <v>154191.84333</v>
      </c>
      <c r="K163" s="4">
        <f t="shared" si="31"/>
        <v>98971.295389999999</v>
      </c>
      <c r="L163" s="4">
        <v>1629080</v>
      </c>
      <c r="M163" s="4">
        <v>475734</v>
      </c>
      <c r="N163" s="29">
        <f t="shared" si="32"/>
        <v>1153346</v>
      </c>
      <c r="O163" s="4">
        <v>254010</v>
      </c>
      <c r="P163" s="4">
        <v>55304</v>
      </c>
      <c r="Q163" s="29">
        <f t="shared" si="33"/>
        <v>198706</v>
      </c>
    </row>
    <row r="164" spans="1:17" x14ac:dyDescent="0.45">
      <c r="A164" s="3" t="s">
        <v>172</v>
      </c>
      <c r="B164" s="3">
        <v>11186</v>
      </c>
      <c r="C164" s="3" t="s">
        <v>22</v>
      </c>
      <c r="D164" s="4">
        <v>225455.817465</v>
      </c>
      <c r="E164" s="4">
        <v>348953.89867899998</v>
      </c>
      <c r="F164" s="4">
        <f t="shared" si="28"/>
        <v>574409.71614399995</v>
      </c>
      <c r="G164" s="4">
        <f t="shared" si="29"/>
        <v>-123498.08121399998</v>
      </c>
      <c r="H164" s="4">
        <v>0</v>
      </c>
      <c r="I164" s="4">
        <v>0</v>
      </c>
      <c r="J164" s="4">
        <v>0</v>
      </c>
      <c r="K164" s="4">
        <v>0</v>
      </c>
      <c r="L164" s="4">
        <v>986</v>
      </c>
      <c r="M164" s="4">
        <v>11828</v>
      </c>
      <c r="N164" s="29">
        <f t="shared" si="32"/>
        <v>-10842</v>
      </c>
      <c r="O164" s="4">
        <v>0</v>
      </c>
      <c r="P164" s="4">
        <v>0</v>
      </c>
      <c r="Q164" s="29">
        <v>0</v>
      </c>
    </row>
    <row r="165" spans="1:17" x14ac:dyDescent="0.45">
      <c r="A165" s="3" t="s">
        <v>171</v>
      </c>
      <c r="B165" s="3">
        <v>11183</v>
      </c>
      <c r="C165" s="3" t="s">
        <v>22</v>
      </c>
      <c r="D165" s="4">
        <v>2291909.6787419999</v>
      </c>
      <c r="E165" s="4">
        <v>3047492.2705780002</v>
      </c>
      <c r="F165" s="4">
        <f t="shared" si="28"/>
        <v>5339401.9493199997</v>
      </c>
      <c r="G165" s="4">
        <f t="shared" si="29"/>
        <v>-755582.59183600033</v>
      </c>
      <c r="H165" s="4">
        <v>383183.07179900003</v>
      </c>
      <c r="I165" s="4">
        <v>389532.761084</v>
      </c>
      <c r="J165" s="4">
        <f t="shared" ref="J165:J197" si="34">I165+H165</f>
        <v>772715.83288300002</v>
      </c>
      <c r="K165" s="4">
        <f t="shared" ref="K165:K197" si="35">H165-I165</f>
        <v>-6349.6892849999713</v>
      </c>
      <c r="L165" s="4">
        <v>149116</v>
      </c>
      <c r="M165" s="4">
        <v>1256269</v>
      </c>
      <c r="N165" s="29">
        <f t="shared" si="32"/>
        <v>-1107153</v>
      </c>
      <c r="O165" s="4">
        <v>0</v>
      </c>
      <c r="P165" s="4">
        <v>0</v>
      </c>
      <c r="Q165" s="29">
        <f t="shared" ref="Q165:Q197" si="36">O165-P165</f>
        <v>0</v>
      </c>
    </row>
    <row r="166" spans="1:17" x14ac:dyDescent="0.45">
      <c r="A166" s="3" t="s">
        <v>176</v>
      </c>
      <c r="B166" s="3">
        <v>11197</v>
      </c>
      <c r="C166" s="3" t="s">
        <v>22</v>
      </c>
      <c r="D166" s="4">
        <v>3743290.9238610002</v>
      </c>
      <c r="E166" s="4">
        <v>3357498.1325090001</v>
      </c>
      <c r="F166" s="4">
        <f t="shared" si="28"/>
        <v>7100789.0563700004</v>
      </c>
      <c r="G166" s="4">
        <f t="shared" si="29"/>
        <v>385792.79135200009</v>
      </c>
      <c r="H166" s="4">
        <v>371982.24383599998</v>
      </c>
      <c r="I166" s="4">
        <v>431504.22209900001</v>
      </c>
      <c r="J166" s="4">
        <f t="shared" si="34"/>
        <v>803486.46593499999</v>
      </c>
      <c r="K166" s="4">
        <f t="shared" si="35"/>
        <v>-59521.978263000026</v>
      </c>
      <c r="L166" s="4">
        <v>699720</v>
      </c>
      <c r="M166" s="4">
        <v>147440</v>
      </c>
      <c r="N166" s="29">
        <f t="shared" si="32"/>
        <v>552280</v>
      </c>
      <c r="O166" s="4">
        <v>0</v>
      </c>
      <c r="P166" s="4">
        <v>0</v>
      </c>
      <c r="Q166" s="29">
        <f t="shared" si="36"/>
        <v>0</v>
      </c>
    </row>
    <row r="167" spans="1:17" x14ac:dyDescent="0.45">
      <c r="A167" s="3" t="s">
        <v>178</v>
      </c>
      <c r="B167" s="3">
        <v>11195</v>
      </c>
      <c r="C167" s="3" t="s">
        <v>22</v>
      </c>
      <c r="D167" s="4">
        <v>3448987.6145899999</v>
      </c>
      <c r="E167" s="4">
        <v>3920125.5341730001</v>
      </c>
      <c r="F167" s="4">
        <f t="shared" si="28"/>
        <v>7369113.148763</v>
      </c>
      <c r="G167" s="4">
        <f t="shared" si="29"/>
        <v>-471137.91958300024</v>
      </c>
      <c r="H167" s="4">
        <v>211836.83858099999</v>
      </c>
      <c r="I167" s="4">
        <v>445768.29979800002</v>
      </c>
      <c r="J167" s="4">
        <f t="shared" si="34"/>
        <v>657605.13837900001</v>
      </c>
      <c r="K167" s="4">
        <f t="shared" si="35"/>
        <v>-233931.46121700003</v>
      </c>
      <c r="L167" s="4">
        <v>0</v>
      </c>
      <c r="M167" s="4">
        <v>576266</v>
      </c>
      <c r="N167" s="29">
        <f t="shared" si="32"/>
        <v>-576266</v>
      </c>
      <c r="O167" s="4">
        <v>0</v>
      </c>
      <c r="P167" s="4">
        <v>0</v>
      </c>
      <c r="Q167" s="29">
        <f t="shared" si="36"/>
        <v>0</v>
      </c>
    </row>
    <row r="168" spans="1:17" x14ac:dyDescent="0.45">
      <c r="A168" s="3" t="s">
        <v>180</v>
      </c>
      <c r="B168" s="3">
        <v>11215</v>
      </c>
      <c r="C168" s="3" t="s">
        <v>22</v>
      </c>
      <c r="D168" s="4">
        <v>5971003.4088399997</v>
      </c>
      <c r="E168" s="4">
        <v>2372573.814644</v>
      </c>
      <c r="F168" s="4">
        <f t="shared" ref="F168:F199" si="37">E168+D168</f>
        <v>8343577.2234840002</v>
      </c>
      <c r="G168" s="4">
        <f t="shared" ref="G168:G197" si="38">D168-E168</f>
        <v>3598429.5941959997</v>
      </c>
      <c r="H168" s="4">
        <v>114414.288417</v>
      </c>
      <c r="I168" s="4">
        <v>154410.15822000001</v>
      </c>
      <c r="J168" s="4">
        <f t="shared" si="34"/>
        <v>268824.44663700002</v>
      </c>
      <c r="K168" s="4">
        <f t="shared" si="35"/>
        <v>-39995.869803000009</v>
      </c>
      <c r="L168" s="4">
        <v>6268836</v>
      </c>
      <c r="M168" s="4">
        <v>2600739</v>
      </c>
      <c r="N168" s="29">
        <f t="shared" ref="N168:N199" si="39">L168-M168</f>
        <v>3668097</v>
      </c>
      <c r="O168" s="4">
        <v>201112</v>
      </c>
      <c r="P168" s="4">
        <v>437466</v>
      </c>
      <c r="Q168" s="29">
        <f t="shared" si="36"/>
        <v>-236354</v>
      </c>
    </row>
    <row r="169" spans="1:17" x14ac:dyDescent="0.45">
      <c r="A169" s="3" t="s">
        <v>205</v>
      </c>
      <c r="B169" s="3">
        <v>11260</v>
      </c>
      <c r="C169" s="3" t="s">
        <v>22</v>
      </c>
      <c r="D169" s="4">
        <v>2562133.3776150001</v>
      </c>
      <c r="E169" s="4">
        <v>2547824.4459210001</v>
      </c>
      <c r="F169" s="4">
        <f t="shared" si="37"/>
        <v>5109957.8235360002</v>
      </c>
      <c r="G169" s="4">
        <f t="shared" si="38"/>
        <v>14308.931694000028</v>
      </c>
      <c r="H169" s="4">
        <v>182950.682393</v>
      </c>
      <c r="I169" s="4">
        <v>194159.27288</v>
      </c>
      <c r="J169" s="4">
        <f t="shared" si="34"/>
        <v>377109.955273</v>
      </c>
      <c r="K169" s="4">
        <f t="shared" si="35"/>
        <v>-11208.590487000009</v>
      </c>
      <c r="L169" s="4">
        <v>78736</v>
      </c>
      <c r="M169" s="4">
        <v>0</v>
      </c>
      <c r="N169" s="29">
        <f t="shared" si="39"/>
        <v>78736</v>
      </c>
      <c r="O169" s="4">
        <v>0</v>
      </c>
      <c r="P169" s="4">
        <v>0</v>
      </c>
      <c r="Q169" s="29">
        <f t="shared" si="36"/>
        <v>0</v>
      </c>
    </row>
    <row r="170" spans="1:17" x14ac:dyDescent="0.45">
      <c r="A170" s="3" t="s">
        <v>233</v>
      </c>
      <c r="B170" s="3">
        <v>11308</v>
      </c>
      <c r="C170" s="3" t="s">
        <v>22</v>
      </c>
      <c r="D170" s="4">
        <v>1331289.820174</v>
      </c>
      <c r="E170" s="4">
        <v>1847369.999211</v>
      </c>
      <c r="F170" s="4">
        <f t="shared" si="37"/>
        <v>3178659.819385</v>
      </c>
      <c r="G170" s="4">
        <f t="shared" si="38"/>
        <v>-516080.17903700005</v>
      </c>
      <c r="H170" s="4">
        <v>105915.46928</v>
      </c>
      <c r="I170" s="4">
        <v>99075.880195000005</v>
      </c>
      <c r="J170" s="4">
        <f t="shared" si="34"/>
        <v>204991.349475</v>
      </c>
      <c r="K170" s="4">
        <f t="shared" si="35"/>
        <v>6839.5890849999996</v>
      </c>
      <c r="L170" s="4">
        <v>0</v>
      </c>
      <c r="M170" s="4">
        <v>292699</v>
      </c>
      <c r="N170" s="29">
        <f t="shared" si="39"/>
        <v>-292699</v>
      </c>
      <c r="O170" s="4">
        <v>0</v>
      </c>
      <c r="P170" s="4">
        <v>0</v>
      </c>
      <c r="Q170" s="29">
        <f t="shared" si="36"/>
        <v>0</v>
      </c>
    </row>
    <row r="171" spans="1:17" x14ac:dyDescent="0.45">
      <c r="A171" s="3" t="s">
        <v>242</v>
      </c>
      <c r="B171" s="3">
        <v>11312</v>
      </c>
      <c r="C171" s="3" t="s">
        <v>22</v>
      </c>
      <c r="D171" s="4">
        <v>3884777.8244659998</v>
      </c>
      <c r="E171" s="4">
        <v>3189296.7006859998</v>
      </c>
      <c r="F171" s="4">
        <f t="shared" si="37"/>
        <v>7074074.5251519997</v>
      </c>
      <c r="G171" s="4">
        <f t="shared" si="38"/>
        <v>695481.12378000002</v>
      </c>
      <c r="H171" s="4">
        <v>582038.57653800002</v>
      </c>
      <c r="I171" s="4">
        <v>532007.85693400004</v>
      </c>
      <c r="J171" s="4">
        <f t="shared" si="34"/>
        <v>1114046.4334720001</v>
      </c>
      <c r="K171" s="4">
        <f t="shared" si="35"/>
        <v>50030.719603999984</v>
      </c>
      <c r="L171" s="4">
        <v>839152</v>
      </c>
      <c r="M171" s="4">
        <v>266285</v>
      </c>
      <c r="N171" s="29">
        <f t="shared" si="39"/>
        <v>572867</v>
      </c>
      <c r="O171" s="4">
        <v>0</v>
      </c>
      <c r="P171" s="4">
        <v>0</v>
      </c>
      <c r="Q171" s="29">
        <f t="shared" si="36"/>
        <v>0</v>
      </c>
    </row>
    <row r="172" spans="1:17" x14ac:dyDescent="0.45">
      <c r="A172" s="3" t="s">
        <v>270</v>
      </c>
      <c r="B172" s="3">
        <v>11327</v>
      </c>
      <c r="C172" s="3" t="s">
        <v>22</v>
      </c>
      <c r="D172" s="4">
        <v>2499990.9063840001</v>
      </c>
      <c r="E172" s="4">
        <v>998647.37611199997</v>
      </c>
      <c r="F172" s="4">
        <f t="shared" si="37"/>
        <v>3498638.2824960002</v>
      </c>
      <c r="G172" s="4">
        <f t="shared" si="38"/>
        <v>1501343.530272</v>
      </c>
      <c r="H172" s="4">
        <v>155574.05888299999</v>
      </c>
      <c r="I172" s="4">
        <v>0</v>
      </c>
      <c r="J172" s="4">
        <f t="shared" si="34"/>
        <v>155574.05888299999</v>
      </c>
      <c r="K172" s="4">
        <f t="shared" si="35"/>
        <v>155574.05888299999</v>
      </c>
      <c r="L172" s="4">
        <v>1671595</v>
      </c>
      <c r="M172" s="4">
        <v>140841</v>
      </c>
      <c r="N172" s="29">
        <f t="shared" si="39"/>
        <v>1530754</v>
      </c>
      <c r="O172" s="4">
        <v>234400</v>
      </c>
      <c r="P172" s="4">
        <v>0</v>
      </c>
      <c r="Q172" s="29">
        <f t="shared" si="36"/>
        <v>234400</v>
      </c>
    </row>
    <row r="173" spans="1:17" x14ac:dyDescent="0.45">
      <c r="A173" s="3" t="s">
        <v>279</v>
      </c>
      <c r="B173" s="3">
        <v>11341</v>
      </c>
      <c r="C173" s="3" t="s">
        <v>22</v>
      </c>
      <c r="D173" s="4">
        <v>6480780.6089789998</v>
      </c>
      <c r="E173" s="4">
        <v>4614873.2253620001</v>
      </c>
      <c r="F173" s="4">
        <f t="shared" si="37"/>
        <v>11095653.834341001</v>
      </c>
      <c r="G173" s="4">
        <f t="shared" si="38"/>
        <v>1865907.3836169997</v>
      </c>
      <c r="H173" s="4">
        <v>158576.73303</v>
      </c>
      <c r="I173" s="4">
        <v>114375.33358000001</v>
      </c>
      <c r="J173" s="4">
        <f t="shared" si="34"/>
        <v>272952.06660999998</v>
      </c>
      <c r="K173" s="4">
        <f t="shared" si="35"/>
        <v>44201.399449999997</v>
      </c>
      <c r="L173" s="4">
        <v>4874185</v>
      </c>
      <c r="M173" s="4">
        <v>1716230</v>
      </c>
      <c r="N173" s="29">
        <f t="shared" si="39"/>
        <v>3157955</v>
      </c>
      <c r="O173" s="4">
        <v>123447</v>
      </c>
      <c r="P173" s="4">
        <v>0</v>
      </c>
      <c r="Q173" s="29">
        <f t="shared" si="36"/>
        <v>123447</v>
      </c>
    </row>
    <row r="174" spans="1:17" x14ac:dyDescent="0.45">
      <c r="A174" s="3" t="s">
        <v>315</v>
      </c>
      <c r="B174" s="3">
        <v>11378</v>
      </c>
      <c r="C174" s="3" t="s">
        <v>22</v>
      </c>
      <c r="D174" s="4">
        <v>1202595.7896360001</v>
      </c>
      <c r="E174" s="4">
        <v>1605114.5269299999</v>
      </c>
      <c r="F174" s="4">
        <f t="shared" si="37"/>
        <v>2807710.3165659998</v>
      </c>
      <c r="G174" s="4">
        <f t="shared" si="38"/>
        <v>-402518.73729399987</v>
      </c>
      <c r="H174" s="4">
        <v>241089.92472000001</v>
      </c>
      <c r="I174" s="4">
        <v>132378.528517</v>
      </c>
      <c r="J174" s="4">
        <f t="shared" si="34"/>
        <v>373468.45323700004</v>
      </c>
      <c r="K174" s="4">
        <f t="shared" si="35"/>
        <v>108711.39620300001</v>
      </c>
      <c r="L174" s="4">
        <v>0</v>
      </c>
      <c r="M174" s="4">
        <v>259274</v>
      </c>
      <c r="N174" s="29">
        <f t="shared" si="39"/>
        <v>-259274</v>
      </c>
      <c r="O174" s="4">
        <v>0</v>
      </c>
      <c r="P174" s="4">
        <v>0</v>
      </c>
      <c r="Q174" s="29">
        <f t="shared" si="36"/>
        <v>0</v>
      </c>
    </row>
    <row r="175" spans="1:17" x14ac:dyDescent="0.45">
      <c r="A175" s="3" t="s">
        <v>330</v>
      </c>
      <c r="B175" s="3">
        <v>11470</v>
      </c>
      <c r="C175" s="3" t="s">
        <v>22</v>
      </c>
      <c r="D175" s="4">
        <v>1473710.04323</v>
      </c>
      <c r="E175" s="4">
        <v>162046.567893</v>
      </c>
      <c r="F175" s="4">
        <f t="shared" si="37"/>
        <v>1635756.611123</v>
      </c>
      <c r="G175" s="4">
        <f t="shared" si="38"/>
        <v>1311663.4753369999</v>
      </c>
      <c r="H175" s="4">
        <v>0</v>
      </c>
      <c r="I175" s="4">
        <v>0</v>
      </c>
      <c r="J175" s="4">
        <f t="shared" si="34"/>
        <v>0</v>
      </c>
      <c r="K175" s="4">
        <f t="shared" si="35"/>
        <v>0</v>
      </c>
      <c r="L175" s="4">
        <v>1340902</v>
      </c>
      <c r="M175" s="4">
        <v>71430</v>
      </c>
      <c r="N175" s="29">
        <f t="shared" si="39"/>
        <v>1269472</v>
      </c>
      <c r="O175" s="4">
        <v>29944</v>
      </c>
      <c r="P175" s="4">
        <v>0</v>
      </c>
      <c r="Q175" s="29">
        <f t="shared" si="36"/>
        <v>29944</v>
      </c>
    </row>
    <row r="176" spans="1:17" x14ac:dyDescent="0.45">
      <c r="A176" s="3" t="s">
        <v>370</v>
      </c>
      <c r="B176" s="3">
        <v>11233</v>
      </c>
      <c r="C176" s="3" t="s">
        <v>22</v>
      </c>
      <c r="D176" s="4">
        <v>1326413.5470120001</v>
      </c>
      <c r="E176" s="4">
        <v>1446043.466003</v>
      </c>
      <c r="F176" s="4">
        <f t="shared" si="37"/>
        <v>2772457.0130150001</v>
      </c>
      <c r="G176" s="4">
        <f t="shared" si="38"/>
        <v>-119629.91899099993</v>
      </c>
      <c r="H176" s="4">
        <v>296716.69731100003</v>
      </c>
      <c r="I176" s="4">
        <v>240468.94029999999</v>
      </c>
      <c r="J176" s="4">
        <f t="shared" si="34"/>
        <v>537185.63761099998</v>
      </c>
      <c r="K176" s="4">
        <f t="shared" si="35"/>
        <v>56247.757011000038</v>
      </c>
      <c r="L176" s="4">
        <v>0</v>
      </c>
      <c r="M176" s="4">
        <v>248598</v>
      </c>
      <c r="N176" s="29">
        <f t="shared" si="39"/>
        <v>-248598</v>
      </c>
      <c r="O176" s="4">
        <v>0</v>
      </c>
      <c r="P176" s="4">
        <v>0</v>
      </c>
      <c r="Q176" s="29">
        <f t="shared" si="36"/>
        <v>0</v>
      </c>
    </row>
    <row r="177" spans="1:17" x14ac:dyDescent="0.45">
      <c r="A177" s="3" t="s">
        <v>392</v>
      </c>
      <c r="B177" s="3">
        <v>11649</v>
      </c>
      <c r="C177" s="3" t="s">
        <v>22</v>
      </c>
      <c r="D177" s="4">
        <v>11049875.941172</v>
      </c>
      <c r="E177" s="4">
        <v>9740554.1948339995</v>
      </c>
      <c r="F177" s="4">
        <f t="shared" si="37"/>
        <v>20790430.136005998</v>
      </c>
      <c r="G177" s="4">
        <f t="shared" si="38"/>
        <v>1309321.7463380005</v>
      </c>
      <c r="H177" s="4">
        <v>580791.24541199999</v>
      </c>
      <c r="I177" s="4">
        <v>622343.96551000001</v>
      </c>
      <c r="J177" s="4">
        <f t="shared" si="34"/>
        <v>1203135.210922</v>
      </c>
      <c r="K177" s="4">
        <f t="shared" si="35"/>
        <v>-41552.72009800002</v>
      </c>
      <c r="L177" s="4">
        <v>5272058</v>
      </c>
      <c r="M177" s="4">
        <v>4021927</v>
      </c>
      <c r="N177" s="29">
        <f t="shared" si="39"/>
        <v>1250131</v>
      </c>
      <c r="O177" s="4">
        <v>328116</v>
      </c>
      <c r="P177" s="4">
        <v>449938</v>
      </c>
      <c r="Q177" s="29">
        <f t="shared" si="36"/>
        <v>-121822</v>
      </c>
    </row>
    <row r="178" spans="1:17" x14ac:dyDescent="0.45">
      <c r="A178" s="3" t="s">
        <v>431</v>
      </c>
      <c r="B178" s="3">
        <v>11709</v>
      </c>
      <c r="C178" s="3" t="s">
        <v>22</v>
      </c>
      <c r="D178" s="4">
        <v>0</v>
      </c>
      <c r="E178" s="4">
        <v>0</v>
      </c>
      <c r="F178" s="4">
        <f t="shared" si="37"/>
        <v>0</v>
      </c>
      <c r="G178" s="4">
        <f t="shared" si="38"/>
        <v>0</v>
      </c>
      <c r="H178" s="4">
        <v>0</v>
      </c>
      <c r="I178" s="4">
        <v>0</v>
      </c>
      <c r="J178" s="4">
        <f t="shared" si="34"/>
        <v>0</v>
      </c>
      <c r="K178" s="4">
        <f t="shared" si="35"/>
        <v>0</v>
      </c>
      <c r="L178" s="4">
        <v>0</v>
      </c>
      <c r="M178" s="4">
        <v>0</v>
      </c>
      <c r="N178" s="29">
        <f t="shared" si="39"/>
        <v>0</v>
      </c>
      <c r="O178" s="4">
        <v>0</v>
      </c>
      <c r="P178" s="4">
        <v>0</v>
      </c>
      <c r="Q178" s="29">
        <f t="shared" si="36"/>
        <v>0</v>
      </c>
    </row>
    <row r="179" spans="1:17" x14ac:dyDescent="0.45">
      <c r="A179" s="3" t="s">
        <v>433</v>
      </c>
      <c r="B179" s="3">
        <v>11712</v>
      </c>
      <c r="C179" s="3" t="s">
        <v>22</v>
      </c>
      <c r="D179" s="4">
        <v>7925680.3306999998</v>
      </c>
      <c r="E179" s="4">
        <v>8624721.8430729993</v>
      </c>
      <c r="F179" s="4">
        <f t="shared" si="37"/>
        <v>16550402.173772998</v>
      </c>
      <c r="G179" s="4">
        <f t="shared" si="38"/>
        <v>-699041.51237299945</v>
      </c>
      <c r="H179" s="4">
        <v>332074.875695</v>
      </c>
      <c r="I179" s="4">
        <v>102839.22764300001</v>
      </c>
      <c r="J179" s="4">
        <f t="shared" si="34"/>
        <v>434914.10333800002</v>
      </c>
      <c r="K179" s="4">
        <f t="shared" si="35"/>
        <v>229235.64805199997</v>
      </c>
      <c r="L179" s="4">
        <v>0</v>
      </c>
      <c r="M179" s="4">
        <v>539280</v>
      </c>
      <c r="N179" s="29">
        <f t="shared" si="39"/>
        <v>-539280</v>
      </c>
      <c r="O179" s="4">
        <v>0</v>
      </c>
      <c r="P179" s="4">
        <v>151427</v>
      </c>
      <c r="Q179" s="29">
        <f t="shared" si="36"/>
        <v>-151427</v>
      </c>
    </row>
    <row r="180" spans="1:17" x14ac:dyDescent="0.45">
      <c r="A180" s="3" t="s">
        <v>439</v>
      </c>
      <c r="B180" s="3">
        <v>11729</v>
      </c>
      <c r="C180" s="3" t="s">
        <v>22</v>
      </c>
      <c r="D180" s="4">
        <v>549190.28429700003</v>
      </c>
      <c r="E180" s="4">
        <v>1748384.989477</v>
      </c>
      <c r="F180" s="4">
        <f t="shared" si="37"/>
        <v>2297575.2737739999</v>
      </c>
      <c r="G180" s="4">
        <f t="shared" si="38"/>
        <v>-1199194.70518</v>
      </c>
      <c r="H180" s="4">
        <v>23121.671300000002</v>
      </c>
      <c r="I180" s="4">
        <v>111843.85415899999</v>
      </c>
      <c r="J180" s="4">
        <f t="shared" si="34"/>
        <v>134965.525459</v>
      </c>
      <c r="K180" s="4">
        <f t="shared" si="35"/>
        <v>-88722.182858999993</v>
      </c>
      <c r="L180" s="4">
        <v>0</v>
      </c>
      <c r="M180" s="4">
        <v>1289869</v>
      </c>
      <c r="N180" s="29">
        <f t="shared" si="39"/>
        <v>-1289869</v>
      </c>
      <c r="O180" s="4">
        <v>0</v>
      </c>
      <c r="P180" s="4">
        <v>50412</v>
      </c>
      <c r="Q180" s="29">
        <f t="shared" si="36"/>
        <v>-50412</v>
      </c>
    </row>
    <row r="181" spans="1:17" x14ac:dyDescent="0.45">
      <c r="A181" s="3" t="s">
        <v>441</v>
      </c>
      <c r="B181" s="3">
        <v>11736</v>
      </c>
      <c r="C181" s="3" t="s">
        <v>22</v>
      </c>
      <c r="D181" s="4">
        <v>2372015.3501579999</v>
      </c>
      <c r="E181" s="4">
        <v>2730758.683677</v>
      </c>
      <c r="F181" s="4">
        <f t="shared" si="37"/>
        <v>5102774.0338349994</v>
      </c>
      <c r="G181" s="4">
        <f t="shared" si="38"/>
        <v>-358743.33351900009</v>
      </c>
      <c r="H181" s="4">
        <v>344659.92596299999</v>
      </c>
      <c r="I181" s="4">
        <v>260376.19245900001</v>
      </c>
      <c r="J181" s="4">
        <f t="shared" si="34"/>
        <v>605036.11842199997</v>
      </c>
      <c r="K181" s="4">
        <f t="shared" si="35"/>
        <v>84283.733503999974</v>
      </c>
      <c r="L181" s="4">
        <v>49984</v>
      </c>
      <c r="M181" s="4">
        <v>389600</v>
      </c>
      <c r="N181" s="29">
        <f t="shared" si="39"/>
        <v>-339616</v>
      </c>
      <c r="O181" s="4">
        <v>0</v>
      </c>
      <c r="P181" s="4">
        <v>0</v>
      </c>
      <c r="Q181" s="29">
        <f t="shared" si="36"/>
        <v>0</v>
      </c>
    </row>
    <row r="182" spans="1:17" x14ac:dyDescent="0.45">
      <c r="A182" s="3" t="s">
        <v>456</v>
      </c>
      <c r="B182" s="3">
        <v>11745</v>
      </c>
      <c r="C182" s="3" t="s">
        <v>22</v>
      </c>
      <c r="D182" s="4">
        <v>0</v>
      </c>
      <c r="E182" s="4">
        <v>0</v>
      </c>
      <c r="F182" s="4">
        <f t="shared" si="37"/>
        <v>0</v>
      </c>
      <c r="G182" s="4">
        <f t="shared" si="38"/>
        <v>0</v>
      </c>
      <c r="H182" s="4">
        <v>0</v>
      </c>
      <c r="I182" s="4">
        <v>0</v>
      </c>
      <c r="J182" s="4">
        <f t="shared" si="34"/>
        <v>0</v>
      </c>
      <c r="K182" s="4">
        <f t="shared" si="35"/>
        <v>0</v>
      </c>
      <c r="L182" s="4">
        <v>0</v>
      </c>
      <c r="M182" s="4">
        <v>0</v>
      </c>
      <c r="N182" s="29">
        <f t="shared" si="39"/>
        <v>0</v>
      </c>
      <c r="O182" s="4">
        <v>0</v>
      </c>
      <c r="P182" s="4">
        <v>0</v>
      </c>
      <c r="Q182" s="29">
        <f t="shared" si="36"/>
        <v>0</v>
      </c>
    </row>
    <row r="183" spans="1:17" x14ac:dyDescent="0.45">
      <c r="A183" s="3" t="s">
        <v>470</v>
      </c>
      <c r="B183" s="3">
        <v>11774</v>
      </c>
      <c r="C183" s="3" t="s">
        <v>22</v>
      </c>
      <c r="D183" s="4">
        <v>127625.143987</v>
      </c>
      <c r="E183" s="4">
        <v>375306.81356099999</v>
      </c>
      <c r="F183" s="4">
        <f t="shared" si="37"/>
        <v>502931.95754799998</v>
      </c>
      <c r="G183" s="4">
        <f t="shared" si="38"/>
        <v>-247681.669574</v>
      </c>
      <c r="H183" s="4">
        <v>22101.858830000001</v>
      </c>
      <c r="I183" s="4">
        <v>42625.170977000002</v>
      </c>
      <c r="J183" s="4">
        <f t="shared" si="34"/>
        <v>64727.029806999999</v>
      </c>
      <c r="K183" s="4">
        <f t="shared" si="35"/>
        <v>-20523.312147000001</v>
      </c>
      <c r="L183" s="4">
        <v>206864</v>
      </c>
      <c r="M183" s="4">
        <v>536270</v>
      </c>
      <c r="N183" s="29">
        <f t="shared" si="39"/>
        <v>-329406</v>
      </c>
      <c r="O183" s="4">
        <v>0</v>
      </c>
      <c r="P183" s="4">
        <v>55895</v>
      </c>
      <c r="Q183" s="29">
        <f t="shared" si="36"/>
        <v>-55895</v>
      </c>
    </row>
    <row r="184" spans="1:17" x14ac:dyDescent="0.45">
      <c r="A184" s="3" t="s">
        <v>474</v>
      </c>
      <c r="B184" s="3">
        <v>11763</v>
      </c>
      <c r="C184" s="3" t="s">
        <v>22</v>
      </c>
      <c r="D184" s="4">
        <v>2236598.445169</v>
      </c>
      <c r="E184" s="4">
        <v>2189771.335277</v>
      </c>
      <c r="F184" s="4">
        <f t="shared" si="37"/>
        <v>4426369.7804460004</v>
      </c>
      <c r="G184" s="4">
        <f t="shared" si="38"/>
        <v>46827.109891999979</v>
      </c>
      <c r="H184" s="4">
        <v>232020.07250099999</v>
      </c>
      <c r="I184" s="4">
        <v>218990.96259800001</v>
      </c>
      <c r="J184" s="4">
        <f t="shared" si="34"/>
        <v>451011.03509899997</v>
      </c>
      <c r="K184" s="4">
        <f t="shared" si="35"/>
        <v>13029.109902999975</v>
      </c>
      <c r="L184" s="4">
        <v>0</v>
      </c>
      <c r="M184" s="4">
        <v>0</v>
      </c>
      <c r="N184" s="29">
        <f t="shared" si="39"/>
        <v>0</v>
      </c>
      <c r="O184" s="4">
        <v>0</v>
      </c>
      <c r="P184" s="4">
        <v>0</v>
      </c>
      <c r="Q184" s="29">
        <f t="shared" si="36"/>
        <v>0</v>
      </c>
    </row>
    <row r="185" spans="1:17" x14ac:dyDescent="0.45">
      <c r="A185" s="3" t="s">
        <v>478</v>
      </c>
      <c r="B185" s="3">
        <v>11773</v>
      </c>
      <c r="C185" s="3" t="s">
        <v>22</v>
      </c>
      <c r="D185" s="4">
        <v>1067303.6778450001</v>
      </c>
      <c r="E185" s="4">
        <v>566084.44821499998</v>
      </c>
      <c r="F185" s="4">
        <f t="shared" si="37"/>
        <v>1633388.1260600002</v>
      </c>
      <c r="G185" s="4">
        <f t="shared" si="38"/>
        <v>501219.22963000007</v>
      </c>
      <c r="H185" s="4">
        <v>53920</v>
      </c>
      <c r="I185" s="4">
        <v>13772.550964</v>
      </c>
      <c r="J185" s="4">
        <f t="shared" si="34"/>
        <v>67692.550963999995</v>
      </c>
      <c r="K185" s="4">
        <f t="shared" si="35"/>
        <v>40147.449035999998</v>
      </c>
      <c r="L185" s="4">
        <v>559332</v>
      </c>
      <c r="M185" s="4">
        <v>116093</v>
      </c>
      <c r="N185" s="29">
        <f t="shared" si="39"/>
        <v>443239</v>
      </c>
      <c r="O185" s="4">
        <v>0</v>
      </c>
      <c r="P185" s="4">
        <v>0</v>
      </c>
      <c r="Q185" s="29">
        <f t="shared" si="36"/>
        <v>0</v>
      </c>
    </row>
    <row r="186" spans="1:17" x14ac:dyDescent="0.45">
      <c r="A186" s="3" t="s">
        <v>493</v>
      </c>
      <c r="B186" s="3">
        <v>11823</v>
      </c>
      <c r="C186" s="3" t="s">
        <v>22</v>
      </c>
      <c r="D186" s="4">
        <v>214136.90429100001</v>
      </c>
      <c r="E186" s="4">
        <v>147884.692988</v>
      </c>
      <c r="F186" s="4">
        <f t="shared" si="37"/>
        <v>362021.59727899998</v>
      </c>
      <c r="G186" s="4">
        <f t="shared" si="38"/>
        <v>66252.211303000018</v>
      </c>
      <c r="H186" s="4">
        <v>2030</v>
      </c>
      <c r="I186" s="4">
        <v>15579.66185</v>
      </c>
      <c r="J186" s="4">
        <f t="shared" si="34"/>
        <v>17609.66185</v>
      </c>
      <c r="K186" s="4">
        <f t="shared" si="35"/>
        <v>-13549.66185</v>
      </c>
      <c r="L186" s="4">
        <v>4577</v>
      </c>
      <c r="M186" s="4">
        <v>28441</v>
      </c>
      <c r="N186" s="29">
        <f t="shared" si="39"/>
        <v>-23864</v>
      </c>
      <c r="O186" s="4">
        <v>0</v>
      </c>
      <c r="P186" s="4">
        <v>19511</v>
      </c>
      <c r="Q186" s="29">
        <f t="shared" si="36"/>
        <v>-19511</v>
      </c>
    </row>
    <row r="187" spans="1:17" x14ac:dyDescent="0.45">
      <c r="A187" s="3" t="s">
        <v>511</v>
      </c>
      <c r="B187" s="3">
        <v>11878</v>
      </c>
      <c r="C187" s="3" t="s">
        <v>22</v>
      </c>
      <c r="D187" s="4">
        <v>1060752.4459599999</v>
      </c>
      <c r="E187" s="4">
        <v>497524.20548399998</v>
      </c>
      <c r="F187" s="4">
        <f t="shared" si="37"/>
        <v>1558276.651444</v>
      </c>
      <c r="G187" s="4">
        <f t="shared" si="38"/>
        <v>563228.24047599989</v>
      </c>
      <c r="H187" s="4">
        <v>148797.71312299999</v>
      </c>
      <c r="I187" s="4">
        <v>63825.125852999998</v>
      </c>
      <c r="J187" s="4">
        <f t="shared" si="34"/>
        <v>212622.838976</v>
      </c>
      <c r="K187" s="4">
        <f t="shared" si="35"/>
        <v>84972.587269999989</v>
      </c>
      <c r="L187" s="4">
        <v>9472</v>
      </c>
      <c r="M187" s="4">
        <v>441261</v>
      </c>
      <c r="N187" s="29">
        <f t="shared" si="39"/>
        <v>-431789</v>
      </c>
      <c r="O187" s="4">
        <v>0</v>
      </c>
      <c r="P187" s="4">
        <v>42826</v>
      </c>
      <c r="Q187" s="29">
        <f t="shared" si="36"/>
        <v>-42826</v>
      </c>
    </row>
    <row r="188" spans="1:17" x14ac:dyDescent="0.45">
      <c r="A188" s="3" t="s">
        <v>519</v>
      </c>
      <c r="B188" s="3">
        <v>11886</v>
      </c>
      <c r="C188" s="3" t="s">
        <v>22</v>
      </c>
      <c r="D188" s="4">
        <v>1155979.374729</v>
      </c>
      <c r="E188" s="4">
        <v>777490.46805100003</v>
      </c>
      <c r="F188" s="4">
        <f t="shared" si="37"/>
        <v>1933469.8427800001</v>
      </c>
      <c r="G188" s="4">
        <f t="shared" si="38"/>
        <v>378488.906678</v>
      </c>
      <c r="H188" s="4">
        <v>77992.927939000001</v>
      </c>
      <c r="I188" s="4">
        <v>60458.278810000003</v>
      </c>
      <c r="J188" s="4">
        <f t="shared" si="34"/>
        <v>138451.206749</v>
      </c>
      <c r="K188" s="4">
        <f t="shared" si="35"/>
        <v>17534.649128999998</v>
      </c>
      <c r="L188" s="4">
        <v>350461</v>
      </c>
      <c r="M188" s="4">
        <v>0</v>
      </c>
      <c r="N188" s="29">
        <f t="shared" si="39"/>
        <v>350461</v>
      </c>
      <c r="O188" s="4">
        <v>0</v>
      </c>
      <c r="P188" s="4">
        <v>0</v>
      </c>
      <c r="Q188" s="29">
        <f t="shared" si="36"/>
        <v>0</v>
      </c>
    </row>
    <row r="189" spans="1:17" x14ac:dyDescent="0.45">
      <c r="A189" s="3" t="s">
        <v>521</v>
      </c>
      <c r="B189" s="3">
        <v>11885</v>
      </c>
      <c r="C189" s="3" t="s">
        <v>22</v>
      </c>
      <c r="D189" s="4">
        <v>668731.79188599996</v>
      </c>
      <c r="E189" s="4">
        <v>322353.91901499999</v>
      </c>
      <c r="F189" s="4">
        <f t="shared" si="37"/>
        <v>991085.71090099995</v>
      </c>
      <c r="G189" s="4">
        <f t="shared" si="38"/>
        <v>346377.87287099997</v>
      </c>
      <c r="H189" s="4">
        <v>96819.590444999994</v>
      </c>
      <c r="I189" s="4">
        <v>29289.518629999999</v>
      </c>
      <c r="J189" s="4">
        <f t="shared" si="34"/>
        <v>126109.10907499999</v>
      </c>
      <c r="K189" s="4">
        <f t="shared" si="35"/>
        <v>67530.071815000003</v>
      </c>
      <c r="L189" s="4">
        <v>494730</v>
      </c>
      <c r="M189" s="4">
        <v>165447</v>
      </c>
      <c r="N189" s="29">
        <f t="shared" si="39"/>
        <v>329283</v>
      </c>
      <c r="O189" s="4">
        <v>2543</v>
      </c>
      <c r="P189" s="4">
        <v>34351</v>
      </c>
      <c r="Q189" s="29">
        <f t="shared" si="36"/>
        <v>-31808</v>
      </c>
    </row>
    <row r="190" spans="1:17" x14ac:dyDescent="0.45">
      <c r="A190" s="3" t="s">
        <v>523</v>
      </c>
      <c r="B190" s="3">
        <v>11889</v>
      </c>
      <c r="C190" s="3" t="s">
        <v>22</v>
      </c>
      <c r="D190" s="4">
        <v>378723.40508900001</v>
      </c>
      <c r="E190" s="4">
        <v>82068.964890000003</v>
      </c>
      <c r="F190" s="4">
        <f t="shared" si="37"/>
        <v>460792.36997900001</v>
      </c>
      <c r="G190" s="4">
        <f t="shared" si="38"/>
        <v>296654.440199</v>
      </c>
      <c r="H190" s="4">
        <v>53848.623792999999</v>
      </c>
      <c r="I190" s="4">
        <v>0</v>
      </c>
      <c r="J190" s="4">
        <f t="shared" si="34"/>
        <v>53848.623792999999</v>
      </c>
      <c r="K190" s="4">
        <f t="shared" si="35"/>
        <v>53848.623792999999</v>
      </c>
      <c r="L190" s="4">
        <v>304144</v>
      </c>
      <c r="M190" s="4">
        <v>3122</v>
      </c>
      <c r="N190" s="29">
        <f t="shared" si="39"/>
        <v>301022</v>
      </c>
      <c r="O190" s="4">
        <v>4798</v>
      </c>
      <c r="P190" s="4">
        <v>0</v>
      </c>
      <c r="Q190" s="29">
        <f t="shared" si="36"/>
        <v>4798</v>
      </c>
    </row>
    <row r="191" spans="1:17" x14ac:dyDescent="0.45">
      <c r="A191" s="3" t="s">
        <v>529</v>
      </c>
      <c r="B191" s="3">
        <v>11900</v>
      </c>
      <c r="C191" s="3" t="s">
        <v>22</v>
      </c>
      <c r="D191" s="4">
        <v>800358.70755699999</v>
      </c>
      <c r="E191" s="4">
        <v>319627.30573299999</v>
      </c>
      <c r="F191" s="4">
        <f t="shared" si="37"/>
        <v>1119986.0132899999</v>
      </c>
      <c r="G191" s="4">
        <f t="shared" si="38"/>
        <v>480731.401824</v>
      </c>
      <c r="H191" s="4">
        <v>135156.021416</v>
      </c>
      <c r="I191" s="4">
        <v>89972.889754999997</v>
      </c>
      <c r="J191" s="4">
        <f t="shared" si="34"/>
        <v>225128.91117099999</v>
      </c>
      <c r="K191" s="4">
        <f t="shared" si="35"/>
        <v>45183.131661000007</v>
      </c>
      <c r="L191" s="4">
        <v>614838</v>
      </c>
      <c r="M191" s="4">
        <v>97920</v>
      </c>
      <c r="N191" s="29">
        <f t="shared" si="39"/>
        <v>516918</v>
      </c>
      <c r="O191" s="4">
        <v>40771</v>
      </c>
      <c r="P191" s="4">
        <v>686</v>
      </c>
      <c r="Q191" s="29">
        <f t="shared" si="36"/>
        <v>40085</v>
      </c>
    </row>
    <row r="192" spans="1:17" x14ac:dyDescent="0.45">
      <c r="A192" s="3" t="s">
        <v>527</v>
      </c>
      <c r="B192" s="3">
        <v>11912</v>
      </c>
      <c r="C192" s="3" t="s">
        <v>22</v>
      </c>
      <c r="D192" s="4">
        <v>13610149.122375</v>
      </c>
      <c r="E192" s="4">
        <v>252411.54994999999</v>
      </c>
      <c r="F192" s="4">
        <f t="shared" si="37"/>
        <v>13862560.672325</v>
      </c>
      <c r="G192" s="4">
        <f t="shared" si="38"/>
        <v>13357737.572425</v>
      </c>
      <c r="H192" s="4">
        <v>2547646.0779209998</v>
      </c>
      <c r="I192" s="4">
        <v>137552.60592</v>
      </c>
      <c r="J192" s="4">
        <f t="shared" si="34"/>
        <v>2685198.6838409998</v>
      </c>
      <c r="K192" s="4">
        <f t="shared" si="35"/>
        <v>2410093.4720009998</v>
      </c>
      <c r="L192" s="4">
        <v>7070221</v>
      </c>
      <c r="M192" s="4">
        <v>0</v>
      </c>
      <c r="N192" s="29">
        <f t="shared" si="39"/>
        <v>7070221</v>
      </c>
      <c r="O192" s="4">
        <v>2069721</v>
      </c>
      <c r="P192" s="4">
        <v>0</v>
      </c>
      <c r="Q192" s="29">
        <f t="shared" si="36"/>
        <v>2069721</v>
      </c>
    </row>
    <row r="193" spans="1:17" x14ac:dyDescent="0.45">
      <c r="A193" s="3" t="s">
        <v>562</v>
      </c>
      <c r="B193" s="3">
        <v>11803</v>
      </c>
      <c r="C193" s="3" t="s">
        <v>22</v>
      </c>
      <c r="D193" s="4">
        <v>512709.47279299999</v>
      </c>
      <c r="E193" s="4">
        <v>381196.37627800001</v>
      </c>
      <c r="F193" s="4">
        <f t="shared" si="37"/>
        <v>893905.849071</v>
      </c>
      <c r="G193" s="4">
        <f t="shared" si="38"/>
        <v>131513.09651499998</v>
      </c>
      <c r="H193" s="4">
        <v>45856.117901999998</v>
      </c>
      <c r="I193" s="4">
        <v>46859.031374999999</v>
      </c>
      <c r="J193" s="4">
        <f t="shared" si="34"/>
        <v>92715.14927699999</v>
      </c>
      <c r="K193" s="4">
        <f t="shared" si="35"/>
        <v>-1002.9134730000005</v>
      </c>
      <c r="L193" s="4">
        <v>140883</v>
      </c>
      <c r="M193" s="4">
        <v>11034</v>
      </c>
      <c r="N193" s="29">
        <f t="shared" si="39"/>
        <v>129849</v>
      </c>
      <c r="O193" s="4">
        <v>2697</v>
      </c>
      <c r="P193" s="4">
        <v>3349</v>
      </c>
      <c r="Q193" s="29">
        <f t="shared" si="36"/>
        <v>-652</v>
      </c>
    </row>
    <row r="194" spans="1:17" x14ac:dyDescent="0.45">
      <c r="A194" s="3" t="s">
        <v>578</v>
      </c>
      <c r="B194" s="3">
        <v>11922</v>
      </c>
      <c r="C194" s="3" t="s">
        <v>22</v>
      </c>
      <c r="D194" s="4">
        <v>737219.95818800002</v>
      </c>
      <c r="E194" s="4">
        <v>158607.05732399999</v>
      </c>
      <c r="F194" s="4">
        <f t="shared" si="37"/>
        <v>895827.01551200007</v>
      </c>
      <c r="G194" s="4">
        <f t="shared" si="38"/>
        <v>578612.90086399997</v>
      </c>
      <c r="H194" s="4">
        <v>64127.575241999999</v>
      </c>
      <c r="I194" s="4">
        <v>61927.175869999999</v>
      </c>
      <c r="J194" s="4">
        <f t="shared" si="34"/>
        <v>126054.751112</v>
      </c>
      <c r="K194" s="4">
        <f t="shared" si="35"/>
        <v>2200.3993719999999</v>
      </c>
      <c r="L194" s="4">
        <v>579829</v>
      </c>
      <c r="M194" s="4">
        <v>18395</v>
      </c>
      <c r="N194" s="29">
        <f t="shared" si="39"/>
        <v>561434</v>
      </c>
      <c r="O194" s="4">
        <v>1776</v>
      </c>
      <c r="P194" s="4">
        <v>1994</v>
      </c>
      <c r="Q194" s="29">
        <f t="shared" si="36"/>
        <v>-218</v>
      </c>
    </row>
    <row r="195" spans="1:17" x14ac:dyDescent="0.45">
      <c r="A195" s="3" t="s">
        <v>587</v>
      </c>
      <c r="B195" s="3">
        <v>11939</v>
      </c>
      <c r="C195" s="3" t="s">
        <v>22</v>
      </c>
      <c r="D195" s="4">
        <v>4498467.4500099998</v>
      </c>
      <c r="E195" s="4">
        <v>429933.741018</v>
      </c>
      <c r="F195" s="4">
        <f t="shared" si="37"/>
        <v>4928401.1910279999</v>
      </c>
      <c r="G195" s="4">
        <f t="shared" si="38"/>
        <v>4068533.7089919997</v>
      </c>
      <c r="H195" s="4">
        <v>56576.524579999998</v>
      </c>
      <c r="I195" s="4">
        <v>0</v>
      </c>
      <c r="J195" s="4">
        <f t="shared" si="34"/>
        <v>56576.524579999998</v>
      </c>
      <c r="K195" s="4">
        <f t="shared" si="35"/>
        <v>56576.524579999998</v>
      </c>
      <c r="L195" s="4">
        <v>5308863</v>
      </c>
      <c r="M195" s="4">
        <v>1207419</v>
      </c>
      <c r="N195" s="29">
        <f t="shared" si="39"/>
        <v>4101444</v>
      </c>
      <c r="O195" s="4">
        <v>118460</v>
      </c>
      <c r="P195" s="4">
        <v>0</v>
      </c>
      <c r="Q195" s="29">
        <f t="shared" si="36"/>
        <v>118460</v>
      </c>
    </row>
    <row r="196" spans="1:17" x14ac:dyDescent="0.45">
      <c r="A196" s="3" t="s">
        <v>593</v>
      </c>
      <c r="B196" s="3">
        <v>11929</v>
      </c>
      <c r="C196" s="3" t="s">
        <v>22</v>
      </c>
      <c r="D196" s="4">
        <v>703446.37686199998</v>
      </c>
      <c r="E196" s="4">
        <v>377276.36270200001</v>
      </c>
      <c r="F196" s="4">
        <f t="shared" si="37"/>
        <v>1080722.7395639999</v>
      </c>
      <c r="G196" s="4">
        <f t="shared" si="38"/>
        <v>326170.01415999996</v>
      </c>
      <c r="H196" s="4">
        <v>139826.550173</v>
      </c>
      <c r="I196" s="4">
        <v>174008.427134</v>
      </c>
      <c r="J196" s="4">
        <f t="shared" si="34"/>
        <v>313834.97730699996</v>
      </c>
      <c r="K196" s="4">
        <f t="shared" si="35"/>
        <v>-34181.876961000002</v>
      </c>
      <c r="L196" s="4">
        <v>408767</v>
      </c>
      <c r="M196" s="4">
        <v>20371</v>
      </c>
      <c r="N196" s="29">
        <f t="shared" si="39"/>
        <v>388396</v>
      </c>
      <c r="O196" s="4">
        <v>0</v>
      </c>
      <c r="P196" s="4">
        <v>9142</v>
      </c>
      <c r="Q196" s="29">
        <f t="shared" si="36"/>
        <v>-9142</v>
      </c>
    </row>
    <row r="197" spans="1:17" x14ac:dyDescent="0.45">
      <c r="A197" s="3" t="s">
        <v>605</v>
      </c>
      <c r="B197" s="3">
        <v>11951</v>
      </c>
      <c r="C197" s="3" t="s">
        <v>22</v>
      </c>
      <c r="D197" s="4">
        <v>1263780.3672130001</v>
      </c>
      <c r="E197" s="4">
        <v>239198.69721000001</v>
      </c>
      <c r="F197" s="4">
        <f t="shared" si="37"/>
        <v>1502979.064423</v>
      </c>
      <c r="G197" s="4">
        <f t="shared" si="38"/>
        <v>1024581.6700030001</v>
      </c>
      <c r="H197" s="4">
        <v>226221.884582</v>
      </c>
      <c r="I197" s="4">
        <v>229580.40914</v>
      </c>
      <c r="J197" s="4">
        <f t="shared" si="34"/>
        <v>455802.29372199997</v>
      </c>
      <c r="K197" s="4">
        <f t="shared" si="35"/>
        <v>-3358.5245580000046</v>
      </c>
      <c r="L197" s="4">
        <v>1124253</v>
      </c>
      <c r="M197" s="4">
        <v>109546</v>
      </c>
      <c r="N197" s="29">
        <f t="shared" si="39"/>
        <v>1014707</v>
      </c>
      <c r="O197" s="4">
        <v>50826</v>
      </c>
      <c r="P197" s="4">
        <v>108531</v>
      </c>
      <c r="Q197" s="29">
        <f t="shared" si="36"/>
        <v>-57705</v>
      </c>
    </row>
    <row r="198" spans="1:17" x14ac:dyDescent="0.45">
      <c r="A198" s="3" t="s">
        <v>610</v>
      </c>
      <c r="B198" s="3">
        <v>11924</v>
      </c>
      <c r="C198" s="3" t="s">
        <v>22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29">
        <v>0</v>
      </c>
      <c r="O198" s="4">
        <v>0</v>
      </c>
      <c r="P198" s="4">
        <v>0</v>
      </c>
      <c r="Q198" s="29">
        <v>0</v>
      </c>
    </row>
    <row r="199" spans="1:17" x14ac:dyDescent="0.45">
      <c r="A199" s="3" t="s">
        <v>616</v>
      </c>
      <c r="B199" s="3">
        <v>11962</v>
      </c>
      <c r="C199" s="3" t="s">
        <v>22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29">
        <v>0</v>
      </c>
      <c r="O199" s="4">
        <v>0</v>
      </c>
      <c r="P199" s="4">
        <v>0</v>
      </c>
      <c r="Q199" s="29">
        <v>0</v>
      </c>
    </row>
    <row r="200" spans="1:17" x14ac:dyDescent="0.45">
      <c r="A200" s="3" t="s">
        <v>30</v>
      </c>
      <c r="B200" s="3">
        <v>10615</v>
      </c>
      <c r="C200" s="3" t="s">
        <v>32</v>
      </c>
      <c r="D200" s="4">
        <v>665332.108076</v>
      </c>
      <c r="E200" s="4">
        <v>873416.46981799998</v>
      </c>
      <c r="F200" s="4">
        <f t="shared" ref="F200:F222" si="40">E200+D200</f>
        <v>1538748.5778939999</v>
      </c>
      <c r="G200" s="4">
        <f t="shared" ref="G200:G222" si="41">D200-E200</f>
        <v>-208084.36174199998</v>
      </c>
      <c r="H200" s="4">
        <v>75846.037519999998</v>
      </c>
      <c r="I200" s="4">
        <v>226974.10078499999</v>
      </c>
      <c r="J200" s="4">
        <f t="shared" ref="J200:J221" si="42">I200+H200</f>
        <v>302820.13830499997</v>
      </c>
      <c r="K200" s="4">
        <f t="shared" ref="K200:K221" si="43">H200-I200</f>
        <v>-151128.063265</v>
      </c>
      <c r="L200" s="4">
        <v>3731</v>
      </c>
      <c r="M200" s="4">
        <v>29548</v>
      </c>
      <c r="N200" s="29">
        <f t="shared" ref="N200:N222" si="44">L200-M200</f>
        <v>-25817</v>
      </c>
      <c r="O200" s="4">
        <v>161</v>
      </c>
      <c r="P200" s="4">
        <v>3519</v>
      </c>
      <c r="Q200" s="29">
        <f t="shared" ref="Q200:Q221" si="45">O200-P200</f>
        <v>-3358</v>
      </c>
    </row>
    <row r="201" spans="1:17" x14ac:dyDescent="0.45">
      <c r="A201" s="3" t="s">
        <v>47</v>
      </c>
      <c r="B201" s="3">
        <v>10762</v>
      </c>
      <c r="C201" s="3" t="s">
        <v>32</v>
      </c>
      <c r="D201" s="4">
        <v>1663755.4894950001</v>
      </c>
      <c r="E201" s="4">
        <v>1848986.6164909999</v>
      </c>
      <c r="F201" s="4">
        <f t="shared" si="40"/>
        <v>3512742.105986</v>
      </c>
      <c r="G201" s="4">
        <f t="shared" si="41"/>
        <v>-185231.12699599983</v>
      </c>
      <c r="H201" s="4">
        <v>67811.289980000001</v>
      </c>
      <c r="I201" s="4">
        <v>50453.263747999998</v>
      </c>
      <c r="J201" s="4">
        <f t="shared" si="42"/>
        <v>118264.553728</v>
      </c>
      <c r="K201" s="4">
        <f t="shared" si="43"/>
        <v>17358.026232000004</v>
      </c>
      <c r="L201" s="4">
        <v>1478455</v>
      </c>
      <c r="M201" s="4">
        <v>1586993</v>
      </c>
      <c r="N201" s="29">
        <f t="shared" si="44"/>
        <v>-108538</v>
      </c>
      <c r="O201" s="4">
        <v>165991</v>
      </c>
      <c r="P201" s="4">
        <v>318308</v>
      </c>
      <c r="Q201" s="29">
        <f t="shared" si="45"/>
        <v>-152317</v>
      </c>
    </row>
    <row r="202" spans="1:17" x14ac:dyDescent="0.45">
      <c r="A202" s="3" t="s">
        <v>56</v>
      </c>
      <c r="B202" s="3">
        <v>10767</v>
      </c>
      <c r="C202" s="3" t="s">
        <v>32</v>
      </c>
      <c r="D202" s="4">
        <v>268178.34670699999</v>
      </c>
      <c r="E202" s="4">
        <v>262221.91525899997</v>
      </c>
      <c r="F202" s="4">
        <f t="shared" si="40"/>
        <v>530400.26196599996</v>
      </c>
      <c r="G202" s="4">
        <f t="shared" si="41"/>
        <v>5956.4314480000176</v>
      </c>
      <c r="H202" s="4">
        <v>8261</v>
      </c>
      <c r="I202" s="4">
        <v>10244.90504</v>
      </c>
      <c r="J202" s="4">
        <f t="shared" si="42"/>
        <v>18505.905039999998</v>
      </c>
      <c r="K202" s="4">
        <f t="shared" si="43"/>
        <v>-1983.9050399999996</v>
      </c>
      <c r="L202" s="4">
        <v>3720</v>
      </c>
      <c r="M202" s="4">
        <v>9209</v>
      </c>
      <c r="N202" s="29">
        <f t="shared" si="44"/>
        <v>-5489</v>
      </c>
      <c r="O202" s="4">
        <v>122</v>
      </c>
      <c r="P202" s="4">
        <v>1172</v>
      </c>
      <c r="Q202" s="29">
        <f t="shared" si="45"/>
        <v>-1050</v>
      </c>
    </row>
    <row r="203" spans="1:17" x14ac:dyDescent="0.45">
      <c r="A203" s="3" t="s">
        <v>98</v>
      </c>
      <c r="B203" s="3">
        <v>10885</v>
      </c>
      <c r="C203" s="3" t="s">
        <v>32</v>
      </c>
      <c r="D203" s="4">
        <v>2229320.7838289998</v>
      </c>
      <c r="E203" s="4">
        <v>1949079.157835</v>
      </c>
      <c r="F203" s="4">
        <f t="shared" si="40"/>
        <v>4178399.941664</v>
      </c>
      <c r="G203" s="4">
        <f t="shared" si="41"/>
        <v>280241.62599399989</v>
      </c>
      <c r="H203" s="4">
        <v>43051.053845000002</v>
      </c>
      <c r="I203" s="4">
        <v>201761.45950999999</v>
      </c>
      <c r="J203" s="4">
        <f t="shared" si="42"/>
        <v>244812.513355</v>
      </c>
      <c r="K203" s="4">
        <f t="shared" si="43"/>
        <v>-158710.40566499997</v>
      </c>
      <c r="L203" s="4">
        <v>918974</v>
      </c>
      <c r="M203" s="4">
        <v>1964349</v>
      </c>
      <c r="N203" s="29">
        <f t="shared" si="44"/>
        <v>-1045375</v>
      </c>
      <c r="O203" s="4">
        <v>0</v>
      </c>
      <c r="P203" s="4">
        <v>77239</v>
      </c>
      <c r="Q203" s="29">
        <f t="shared" si="45"/>
        <v>-77239</v>
      </c>
    </row>
    <row r="204" spans="1:17" x14ac:dyDescent="0.45">
      <c r="A204" s="3" t="s">
        <v>100</v>
      </c>
      <c r="B204" s="3">
        <v>10897</v>
      </c>
      <c r="C204" s="3" t="s">
        <v>32</v>
      </c>
      <c r="D204" s="4">
        <v>189893.820993</v>
      </c>
      <c r="E204" s="4">
        <v>379513.25488600001</v>
      </c>
      <c r="F204" s="4">
        <f t="shared" si="40"/>
        <v>569407.07587900001</v>
      </c>
      <c r="G204" s="4">
        <f t="shared" si="41"/>
        <v>-189619.43389300001</v>
      </c>
      <c r="H204" s="4">
        <v>54931.695489999998</v>
      </c>
      <c r="I204" s="4">
        <v>50261.746981999997</v>
      </c>
      <c r="J204" s="4">
        <f t="shared" si="42"/>
        <v>105193.442472</v>
      </c>
      <c r="K204" s="4">
        <f t="shared" si="43"/>
        <v>4669.9485080000013</v>
      </c>
      <c r="L204" s="4">
        <v>55087</v>
      </c>
      <c r="M204" s="4">
        <v>235644</v>
      </c>
      <c r="N204" s="29">
        <f t="shared" si="44"/>
        <v>-180557</v>
      </c>
      <c r="O204" s="4">
        <v>895</v>
      </c>
      <c r="P204" s="4">
        <v>3635</v>
      </c>
      <c r="Q204" s="29">
        <f t="shared" si="45"/>
        <v>-2740</v>
      </c>
    </row>
    <row r="205" spans="1:17" x14ac:dyDescent="0.45">
      <c r="A205" s="3" t="s">
        <v>118</v>
      </c>
      <c r="B205" s="3">
        <v>10934</v>
      </c>
      <c r="C205" s="3" t="s">
        <v>32</v>
      </c>
      <c r="D205" s="4">
        <v>146946.334867</v>
      </c>
      <c r="E205" s="4">
        <v>135957.22775200001</v>
      </c>
      <c r="F205" s="4">
        <f t="shared" si="40"/>
        <v>282903.56261899997</v>
      </c>
      <c r="G205" s="4">
        <f t="shared" si="41"/>
        <v>10989.107114999992</v>
      </c>
      <c r="H205" s="4">
        <v>30658.59232</v>
      </c>
      <c r="I205" s="4">
        <v>9359.7829999999994</v>
      </c>
      <c r="J205" s="4">
        <f t="shared" si="42"/>
        <v>40018.375319999999</v>
      </c>
      <c r="K205" s="4">
        <f t="shared" si="43"/>
        <v>21298.80932</v>
      </c>
      <c r="L205" s="4">
        <v>0</v>
      </c>
      <c r="M205" s="4">
        <v>0</v>
      </c>
      <c r="N205" s="29">
        <f t="shared" si="44"/>
        <v>0</v>
      </c>
      <c r="O205" s="4">
        <v>0</v>
      </c>
      <c r="P205" s="4">
        <v>0</v>
      </c>
      <c r="Q205" s="29">
        <f t="shared" si="45"/>
        <v>0</v>
      </c>
    </row>
    <row r="206" spans="1:17" x14ac:dyDescent="0.45">
      <c r="A206" s="3" t="s">
        <v>143</v>
      </c>
      <c r="B206" s="3">
        <v>11131</v>
      </c>
      <c r="C206" s="3" t="s">
        <v>32</v>
      </c>
      <c r="D206" s="4">
        <v>521353.11663100001</v>
      </c>
      <c r="E206" s="4">
        <v>673373.71989800001</v>
      </c>
      <c r="F206" s="4">
        <f t="shared" si="40"/>
        <v>1194726.836529</v>
      </c>
      <c r="G206" s="4">
        <f t="shared" si="41"/>
        <v>-152020.603267</v>
      </c>
      <c r="H206" s="4">
        <v>12820.320949999999</v>
      </c>
      <c r="I206" s="4">
        <v>0</v>
      </c>
      <c r="J206" s="4">
        <f t="shared" si="42"/>
        <v>12820.320949999999</v>
      </c>
      <c r="K206" s="4">
        <f t="shared" si="43"/>
        <v>12820.320949999999</v>
      </c>
      <c r="L206" s="4">
        <v>343910</v>
      </c>
      <c r="M206" s="4">
        <v>485993</v>
      </c>
      <c r="N206" s="29">
        <f t="shared" si="44"/>
        <v>-142083</v>
      </c>
      <c r="O206" s="4">
        <v>202658</v>
      </c>
      <c r="P206" s="4">
        <v>363485</v>
      </c>
      <c r="Q206" s="29">
        <f t="shared" si="45"/>
        <v>-160827</v>
      </c>
    </row>
    <row r="207" spans="1:17" x14ac:dyDescent="0.45">
      <c r="A207" s="3" t="s">
        <v>157</v>
      </c>
      <c r="B207" s="3">
        <v>11157</v>
      </c>
      <c r="C207" s="3" t="s">
        <v>32</v>
      </c>
      <c r="D207" s="4">
        <v>120518.28882099999</v>
      </c>
      <c r="E207" s="4">
        <v>159078.29386400001</v>
      </c>
      <c r="F207" s="4">
        <f t="shared" si="40"/>
        <v>279596.58268500003</v>
      </c>
      <c r="G207" s="4">
        <f t="shared" si="41"/>
        <v>-38560.005043000012</v>
      </c>
      <c r="H207" s="4">
        <v>0</v>
      </c>
      <c r="I207" s="4">
        <v>21357.659543000002</v>
      </c>
      <c r="J207" s="4">
        <f t="shared" si="42"/>
        <v>21357.659543000002</v>
      </c>
      <c r="K207" s="4">
        <f t="shared" si="43"/>
        <v>-21357.659543000002</v>
      </c>
      <c r="L207" s="4">
        <v>211183</v>
      </c>
      <c r="M207" s="4">
        <v>346480</v>
      </c>
      <c r="N207" s="29">
        <f t="shared" si="44"/>
        <v>-135297</v>
      </c>
      <c r="O207" s="4">
        <v>4185</v>
      </c>
      <c r="P207" s="4">
        <v>86212</v>
      </c>
      <c r="Q207" s="29">
        <f t="shared" si="45"/>
        <v>-82027</v>
      </c>
    </row>
    <row r="208" spans="1:17" x14ac:dyDescent="0.45">
      <c r="A208" s="3" t="s">
        <v>174</v>
      </c>
      <c r="B208" s="3">
        <v>11188</v>
      </c>
      <c r="C208" s="3" t="s">
        <v>32</v>
      </c>
      <c r="D208" s="4">
        <v>934010.10970599996</v>
      </c>
      <c r="E208" s="4">
        <v>1074942.825255</v>
      </c>
      <c r="F208" s="4">
        <f t="shared" si="40"/>
        <v>2008952.934961</v>
      </c>
      <c r="G208" s="4">
        <f t="shared" si="41"/>
        <v>-140932.71554900007</v>
      </c>
      <c r="H208" s="4">
        <v>161583.33656900001</v>
      </c>
      <c r="I208" s="4">
        <v>208140.892287</v>
      </c>
      <c r="J208" s="4">
        <f t="shared" si="42"/>
        <v>369724.228856</v>
      </c>
      <c r="K208" s="4">
        <f t="shared" si="43"/>
        <v>-46557.555717999989</v>
      </c>
      <c r="L208" s="4">
        <v>258637</v>
      </c>
      <c r="M208" s="4">
        <v>832772</v>
      </c>
      <c r="N208" s="29">
        <f t="shared" si="44"/>
        <v>-574135</v>
      </c>
      <c r="O208" s="4">
        <v>8949</v>
      </c>
      <c r="P208" s="4">
        <v>61281</v>
      </c>
      <c r="Q208" s="29">
        <f t="shared" si="45"/>
        <v>-52332</v>
      </c>
    </row>
    <row r="209" spans="1:17" x14ac:dyDescent="0.45">
      <c r="A209" s="3" t="s">
        <v>187</v>
      </c>
      <c r="B209" s="3">
        <v>11222</v>
      </c>
      <c r="C209" s="3" t="s">
        <v>32</v>
      </c>
      <c r="D209" s="4">
        <v>288903.98681799998</v>
      </c>
      <c r="E209" s="4">
        <v>255155.85667800001</v>
      </c>
      <c r="F209" s="4">
        <f t="shared" si="40"/>
        <v>544059.84349599993</v>
      </c>
      <c r="G209" s="4">
        <f t="shared" si="41"/>
        <v>33748.130139999965</v>
      </c>
      <c r="H209" s="4">
        <v>10386</v>
      </c>
      <c r="I209" s="4">
        <v>0</v>
      </c>
      <c r="J209" s="4">
        <f t="shared" si="42"/>
        <v>10386</v>
      </c>
      <c r="K209" s="4">
        <f t="shared" si="43"/>
        <v>10386</v>
      </c>
      <c r="L209" s="4">
        <v>11849</v>
      </c>
      <c r="M209" s="4">
        <v>7093</v>
      </c>
      <c r="N209" s="29">
        <f t="shared" si="44"/>
        <v>4756</v>
      </c>
      <c r="O209" s="4">
        <v>1240</v>
      </c>
      <c r="P209" s="4">
        <v>106</v>
      </c>
      <c r="Q209" s="29">
        <f t="shared" si="45"/>
        <v>1134</v>
      </c>
    </row>
    <row r="210" spans="1:17" x14ac:dyDescent="0.45">
      <c r="A210" s="3" t="s">
        <v>196</v>
      </c>
      <c r="B210" s="3">
        <v>11239</v>
      </c>
      <c r="C210" s="3" t="s">
        <v>32</v>
      </c>
      <c r="D210" s="4">
        <v>142898.78809799999</v>
      </c>
      <c r="E210" s="4">
        <v>123707.58606099999</v>
      </c>
      <c r="F210" s="4">
        <f t="shared" si="40"/>
        <v>266606.374159</v>
      </c>
      <c r="G210" s="4">
        <f t="shared" si="41"/>
        <v>19191.202036999995</v>
      </c>
      <c r="H210" s="4">
        <v>13146</v>
      </c>
      <c r="I210" s="4">
        <v>25750.368124000001</v>
      </c>
      <c r="J210" s="4">
        <f t="shared" si="42"/>
        <v>38896.368124000001</v>
      </c>
      <c r="K210" s="4">
        <f t="shared" si="43"/>
        <v>-12604.368124000001</v>
      </c>
      <c r="L210" s="4">
        <v>130436</v>
      </c>
      <c r="M210" s="4">
        <v>98663</v>
      </c>
      <c r="N210" s="29">
        <f t="shared" si="44"/>
        <v>31773</v>
      </c>
      <c r="O210" s="4">
        <v>2082</v>
      </c>
      <c r="P210" s="4">
        <v>14546</v>
      </c>
      <c r="Q210" s="29">
        <f t="shared" si="45"/>
        <v>-12464</v>
      </c>
    </row>
    <row r="211" spans="1:17" x14ac:dyDescent="0.45">
      <c r="A211" s="3" t="s">
        <v>199</v>
      </c>
      <c r="B211" s="3">
        <v>11258</v>
      </c>
      <c r="C211" s="3" t="s">
        <v>32</v>
      </c>
      <c r="D211" s="4">
        <v>161391.337375</v>
      </c>
      <c r="E211" s="4">
        <v>133361.086438</v>
      </c>
      <c r="F211" s="4">
        <f t="shared" si="40"/>
        <v>294752.42381299997</v>
      </c>
      <c r="G211" s="4">
        <f t="shared" si="41"/>
        <v>28030.250937000004</v>
      </c>
      <c r="H211" s="4">
        <v>28459.952440000001</v>
      </c>
      <c r="I211" s="4">
        <v>24556.393917000001</v>
      </c>
      <c r="J211" s="4">
        <f t="shared" si="42"/>
        <v>53016.346357000002</v>
      </c>
      <c r="K211" s="4">
        <f t="shared" si="43"/>
        <v>3903.5585229999997</v>
      </c>
      <c r="L211" s="4">
        <v>61998</v>
      </c>
      <c r="M211" s="4">
        <v>33310</v>
      </c>
      <c r="N211" s="29">
        <f t="shared" si="44"/>
        <v>28688</v>
      </c>
      <c r="O211" s="4">
        <v>0</v>
      </c>
      <c r="P211" s="4">
        <v>5119</v>
      </c>
      <c r="Q211" s="29">
        <f t="shared" si="45"/>
        <v>-5119</v>
      </c>
    </row>
    <row r="212" spans="1:17" x14ac:dyDescent="0.45">
      <c r="A212" s="3" t="s">
        <v>227</v>
      </c>
      <c r="B212" s="3">
        <v>11304</v>
      </c>
      <c r="C212" s="3" t="s">
        <v>32</v>
      </c>
      <c r="D212" s="4">
        <v>210597.31640099999</v>
      </c>
      <c r="E212" s="4">
        <v>169021.68689300001</v>
      </c>
      <c r="F212" s="4">
        <f t="shared" si="40"/>
        <v>379619.00329399999</v>
      </c>
      <c r="G212" s="4">
        <f t="shared" si="41"/>
        <v>41575.629507999984</v>
      </c>
      <c r="H212" s="4">
        <v>10744.197091</v>
      </c>
      <c r="I212" s="4">
        <v>7411.1359279999997</v>
      </c>
      <c r="J212" s="4">
        <f t="shared" si="42"/>
        <v>18155.333018999998</v>
      </c>
      <c r="K212" s="4">
        <f t="shared" si="43"/>
        <v>3333.0611630000003</v>
      </c>
      <c r="L212" s="4">
        <v>1366</v>
      </c>
      <c r="M212" s="4">
        <v>304</v>
      </c>
      <c r="N212" s="29">
        <f t="shared" si="44"/>
        <v>1062</v>
      </c>
      <c r="O212" s="4">
        <v>5</v>
      </c>
      <c r="P212" s="4">
        <v>0</v>
      </c>
      <c r="Q212" s="29">
        <f t="shared" si="45"/>
        <v>5</v>
      </c>
    </row>
    <row r="213" spans="1:17" x14ac:dyDescent="0.45">
      <c r="A213" s="3" t="s">
        <v>231</v>
      </c>
      <c r="B213" s="3">
        <v>11305</v>
      </c>
      <c r="C213" s="3" t="s">
        <v>32</v>
      </c>
      <c r="D213" s="4">
        <v>360146.32868600002</v>
      </c>
      <c r="E213" s="4">
        <v>355158.68557899998</v>
      </c>
      <c r="F213" s="4">
        <f t="shared" si="40"/>
        <v>715305.01426500001</v>
      </c>
      <c r="G213" s="4">
        <f t="shared" si="41"/>
        <v>4987.6431070000399</v>
      </c>
      <c r="H213" s="4">
        <v>17481.836332999999</v>
      </c>
      <c r="I213" s="4">
        <v>18142.421011999999</v>
      </c>
      <c r="J213" s="4">
        <f t="shared" si="42"/>
        <v>35624.257344999998</v>
      </c>
      <c r="K213" s="4">
        <f t="shared" si="43"/>
        <v>-660.5846789999996</v>
      </c>
      <c r="L213" s="4">
        <v>96788</v>
      </c>
      <c r="M213" s="4">
        <v>88017</v>
      </c>
      <c r="N213" s="29">
        <f t="shared" si="44"/>
        <v>8771</v>
      </c>
      <c r="O213" s="4">
        <v>0</v>
      </c>
      <c r="P213" s="4">
        <v>1862</v>
      </c>
      <c r="Q213" s="29">
        <f t="shared" si="45"/>
        <v>-1862</v>
      </c>
    </row>
    <row r="214" spans="1:17" x14ac:dyDescent="0.45">
      <c r="A214" s="3" t="s">
        <v>289</v>
      </c>
      <c r="B214" s="3">
        <v>11381</v>
      </c>
      <c r="C214" s="3" t="s">
        <v>32</v>
      </c>
      <c r="D214" s="4">
        <v>176882.14637999999</v>
      </c>
      <c r="E214" s="4">
        <v>289497.67515299999</v>
      </c>
      <c r="F214" s="4">
        <f t="shared" si="40"/>
        <v>466379.82153299998</v>
      </c>
      <c r="G214" s="4">
        <f t="shared" si="41"/>
        <v>-112615.528773</v>
      </c>
      <c r="H214" s="4">
        <v>107382.12880000001</v>
      </c>
      <c r="I214" s="4">
        <v>105869.77003</v>
      </c>
      <c r="J214" s="4">
        <f t="shared" si="42"/>
        <v>213251.89883000002</v>
      </c>
      <c r="K214" s="4">
        <f t="shared" si="43"/>
        <v>1512.3587700000062</v>
      </c>
      <c r="L214" s="4">
        <v>813</v>
      </c>
      <c r="M214" s="4">
        <v>114657</v>
      </c>
      <c r="N214" s="29">
        <f t="shared" si="44"/>
        <v>-113844</v>
      </c>
      <c r="O214" s="4">
        <v>0</v>
      </c>
      <c r="P214" s="4">
        <v>0</v>
      </c>
      <c r="Q214" s="29">
        <f t="shared" si="45"/>
        <v>0</v>
      </c>
    </row>
    <row r="215" spans="1:17" s="28" customFormat="1" x14ac:dyDescent="0.45">
      <c r="A215" s="3" t="s">
        <v>429</v>
      </c>
      <c r="B215" s="3">
        <v>11691</v>
      </c>
      <c r="C215" s="3" t="s">
        <v>32</v>
      </c>
      <c r="D215" s="4">
        <v>45136.171924000002</v>
      </c>
      <c r="E215" s="4">
        <v>53046.411805000003</v>
      </c>
      <c r="F215" s="4">
        <f t="shared" si="40"/>
        <v>98182.583729000005</v>
      </c>
      <c r="G215" s="4">
        <f t="shared" si="41"/>
        <v>-7910.2398810000013</v>
      </c>
      <c r="H215" s="4">
        <v>1676.8905</v>
      </c>
      <c r="I215" s="4">
        <v>3304.1165780000001</v>
      </c>
      <c r="J215" s="4">
        <f t="shared" si="42"/>
        <v>4981.0070780000005</v>
      </c>
      <c r="K215" s="4">
        <f t="shared" si="43"/>
        <v>-1627.2260780000001</v>
      </c>
      <c r="L215" s="4">
        <v>54</v>
      </c>
      <c r="M215" s="4">
        <v>0</v>
      </c>
      <c r="N215" s="29">
        <f t="shared" si="44"/>
        <v>54</v>
      </c>
      <c r="O215" s="4">
        <v>54</v>
      </c>
      <c r="P215" s="4">
        <v>0</v>
      </c>
      <c r="Q215" s="29">
        <f t="shared" si="45"/>
        <v>54</v>
      </c>
    </row>
    <row r="216" spans="1:17" x14ac:dyDescent="0.45">
      <c r="A216" s="3" t="s">
        <v>495</v>
      </c>
      <c r="B216" s="3">
        <v>11842</v>
      </c>
      <c r="C216" s="3" t="s">
        <v>32</v>
      </c>
      <c r="D216" s="4">
        <v>878638.10193799995</v>
      </c>
      <c r="E216" s="4">
        <v>518793.62316100002</v>
      </c>
      <c r="F216" s="4">
        <f t="shared" si="40"/>
        <v>1397431.7250989999</v>
      </c>
      <c r="G216" s="4">
        <f t="shared" si="41"/>
        <v>359844.47877699992</v>
      </c>
      <c r="H216" s="4">
        <v>132908.25360299999</v>
      </c>
      <c r="I216" s="4">
        <v>122716.14492399999</v>
      </c>
      <c r="J216" s="4">
        <f t="shared" si="42"/>
        <v>255624.39852699998</v>
      </c>
      <c r="K216" s="4">
        <f t="shared" si="43"/>
        <v>10192.108678999997</v>
      </c>
      <c r="L216" s="4">
        <v>854097</v>
      </c>
      <c r="M216" s="4">
        <v>231363</v>
      </c>
      <c r="N216" s="29">
        <f t="shared" si="44"/>
        <v>622734</v>
      </c>
      <c r="O216" s="4">
        <v>65596</v>
      </c>
      <c r="P216" s="4">
        <v>30673</v>
      </c>
      <c r="Q216" s="29">
        <f t="shared" si="45"/>
        <v>34923</v>
      </c>
    </row>
    <row r="217" spans="1:17" s="28" customFormat="1" x14ac:dyDescent="0.45">
      <c r="A217" s="3" t="s">
        <v>589</v>
      </c>
      <c r="B217" s="3">
        <v>11921</v>
      </c>
      <c r="C217" s="3" t="s">
        <v>32</v>
      </c>
      <c r="D217" s="4">
        <v>38613.236079000002</v>
      </c>
      <c r="E217" s="4">
        <v>19392.483574999998</v>
      </c>
      <c r="F217" s="4">
        <f t="shared" si="40"/>
        <v>58005.719654</v>
      </c>
      <c r="G217" s="4">
        <f t="shared" si="41"/>
        <v>19220.752504000004</v>
      </c>
      <c r="H217" s="4">
        <v>14198.997789999999</v>
      </c>
      <c r="I217" s="4">
        <v>13347.628054999999</v>
      </c>
      <c r="J217" s="4">
        <f t="shared" si="42"/>
        <v>27546.625844999999</v>
      </c>
      <c r="K217" s="4">
        <f t="shared" si="43"/>
        <v>851.36973500000022</v>
      </c>
      <c r="L217" s="4">
        <v>33807</v>
      </c>
      <c r="M217" s="4">
        <v>0</v>
      </c>
      <c r="N217" s="29">
        <f t="shared" si="44"/>
        <v>33807</v>
      </c>
      <c r="O217" s="4">
        <v>75</v>
      </c>
      <c r="P217" s="4">
        <v>0</v>
      </c>
      <c r="Q217" s="29">
        <f t="shared" si="45"/>
        <v>75</v>
      </c>
    </row>
    <row r="218" spans="1:17" x14ac:dyDescent="0.45">
      <c r="A218" s="31" t="s">
        <v>167</v>
      </c>
      <c r="B218" s="31">
        <v>11172</v>
      </c>
      <c r="C218" s="31" t="s">
        <v>32</v>
      </c>
      <c r="D218" s="4">
        <v>841804.02689800004</v>
      </c>
      <c r="E218" s="4">
        <v>2114497.1742420001</v>
      </c>
      <c r="F218" s="4">
        <f t="shared" si="40"/>
        <v>2956301.20114</v>
      </c>
      <c r="G218" s="4">
        <f t="shared" si="41"/>
        <v>-1272693.1473440002</v>
      </c>
      <c r="H218" s="4">
        <v>0</v>
      </c>
      <c r="I218" s="4">
        <v>137366.62162200001</v>
      </c>
      <c r="J218" s="4">
        <f t="shared" si="42"/>
        <v>137366.62162200001</v>
      </c>
      <c r="K218" s="4">
        <f t="shared" si="43"/>
        <v>-137366.62162200001</v>
      </c>
      <c r="L218" s="4">
        <v>230981</v>
      </c>
      <c r="M218" s="4">
        <v>2121196</v>
      </c>
      <c r="N218" s="29">
        <f t="shared" si="44"/>
        <v>-1890215</v>
      </c>
      <c r="O218" s="4">
        <v>0</v>
      </c>
      <c r="P218" s="4">
        <v>182018</v>
      </c>
      <c r="Q218" s="29">
        <f t="shared" si="45"/>
        <v>-182018</v>
      </c>
    </row>
    <row r="219" spans="1:17" x14ac:dyDescent="0.45">
      <c r="A219" s="31" t="s">
        <v>184</v>
      </c>
      <c r="B219" s="31">
        <v>11196</v>
      </c>
      <c r="C219" s="31" t="s">
        <v>32</v>
      </c>
      <c r="D219" s="4">
        <v>88862.799327999994</v>
      </c>
      <c r="E219" s="4">
        <v>140770.35607400001</v>
      </c>
      <c r="F219" s="4">
        <f t="shared" si="40"/>
        <v>229633.155402</v>
      </c>
      <c r="G219" s="4">
        <f t="shared" si="41"/>
        <v>-51907.556746000017</v>
      </c>
      <c r="H219" s="4">
        <v>46.12</v>
      </c>
      <c r="I219" s="4">
        <v>1669.9472499999999</v>
      </c>
      <c r="J219" s="4">
        <f t="shared" si="42"/>
        <v>1716.0672499999998</v>
      </c>
      <c r="K219" s="4">
        <f t="shared" si="43"/>
        <v>-1623.82725</v>
      </c>
      <c r="L219" s="4">
        <v>0</v>
      </c>
      <c r="M219" s="4">
        <v>335776</v>
      </c>
      <c r="N219" s="29">
        <f t="shared" si="44"/>
        <v>-335776</v>
      </c>
      <c r="O219" s="4">
        <v>0</v>
      </c>
      <c r="P219" s="4">
        <v>0</v>
      </c>
      <c r="Q219" s="29">
        <f t="shared" si="45"/>
        <v>0</v>
      </c>
    </row>
    <row r="220" spans="1:17" x14ac:dyDescent="0.45">
      <c r="A220" s="31" t="s">
        <v>515</v>
      </c>
      <c r="B220" s="31">
        <v>11888</v>
      </c>
      <c r="C220" s="31" t="s">
        <v>32</v>
      </c>
      <c r="D220" s="4">
        <v>1408073.18147</v>
      </c>
      <c r="E220" s="4">
        <v>749030.60551699996</v>
      </c>
      <c r="F220" s="4">
        <f t="shared" si="40"/>
        <v>2157103.7869870001</v>
      </c>
      <c r="G220" s="4">
        <f t="shared" si="41"/>
        <v>659042.57595299999</v>
      </c>
      <c r="H220" s="4">
        <v>181439.66954500001</v>
      </c>
      <c r="I220" s="4">
        <v>111003.112502</v>
      </c>
      <c r="J220" s="4">
        <f t="shared" si="42"/>
        <v>292442.78204700002</v>
      </c>
      <c r="K220" s="4">
        <f t="shared" si="43"/>
        <v>70436.557043000008</v>
      </c>
      <c r="L220" s="4">
        <v>1419285</v>
      </c>
      <c r="M220" s="4">
        <v>209717</v>
      </c>
      <c r="N220" s="29">
        <f t="shared" si="44"/>
        <v>1209568</v>
      </c>
      <c r="O220" s="4">
        <v>160637</v>
      </c>
      <c r="P220" s="4">
        <v>49516</v>
      </c>
      <c r="Q220" s="29">
        <f t="shared" si="45"/>
        <v>111121</v>
      </c>
    </row>
    <row r="221" spans="1:17" x14ac:dyDescent="0.45">
      <c r="A221" s="31" t="s">
        <v>586</v>
      </c>
      <c r="B221" s="31">
        <v>11907</v>
      </c>
      <c r="C221" s="31" t="s">
        <v>32</v>
      </c>
      <c r="D221" s="4">
        <v>200471.77013700001</v>
      </c>
      <c r="E221" s="4">
        <v>43711.600463000002</v>
      </c>
      <c r="F221" s="4">
        <f t="shared" si="40"/>
        <v>244183.37060000002</v>
      </c>
      <c r="G221" s="4">
        <f t="shared" si="41"/>
        <v>156760.169674</v>
      </c>
      <c r="H221" s="4">
        <v>55410.400439999998</v>
      </c>
      <c r="I221" s="4">
        <v>32838.325853000002</v>
      </c>
      <c r="J221" s="4">
        <f t="shared" si="42"/>
        <v>88248.726293</v>
      </c>
      <c r="K221" s="4">
        <f t="shared" si="43"/>
        <v>22572.074586999996</v>
      </c>
      <c r="L221" s="4">
        <v>311776</v>
      </c>
      <c r="M221" s="4">
        <v>0</v>
      </c>
      <c r="N221" s="29">
        <f t="shared" si="44"/>
        <v>311776</v>
      </c>
      <c r="O221" s="4">
        <v>0</v>
      </c>
      <c r="P221" s="4">
        <v>0</v>
      </c>
      <c r="Q221" s="29">
        <f t="shared" si="45"/>
        <v>0</v>
      </c>
    </row>
    <row r="222" spans="1:17" x14ac:dyDescent="0.45">
      <c r="A222" s="1" t="s">
        <v>60</v>
      </c>
      <c r="B222" s="1">
        <v>10763</v>
      </c>
      <c r="C222" s="1" t="s">
        <v>32</v>
      </c>
      <c r="D222" s="4">
        <v>533033.77943200001</v>
      </c>
      <c r="E222" s="4">
        <v>543140.61710799998</v>
      </c>
      <c r="F222" s="4">
        <f t="shared" si="40"/>
        <v>1076174.3965400001</v>
      </c>
      <c r="G222" s="4">
        <f t="shared" si="41"/>
        <v>-10106.837675999966</v>
      </c>
      <c r="H222" s="4">
        <v>0</v>
      </c>
      <c r="I222" s="4">
        <v>0</v>
      </c>
      <c r="J222" s="4">
        <v>0</v>
      </c>
      <c r="K222" s="4">
        <v>0</v>
      </c>
      <c r="L222" s="4">
        <v>131</v>
      </c>
      <c r="M222" s="4">
        <v>14350</v>
      </c>
      <c r="N222" s="29">
        <f t="shared" si="44"/>
        <v>-14219</v>
      </c>
      <c r="O222" s="4">
        <v>0</v>
      </c>
      <c r="P222" s="4">
        <v>0</v>
      </c>
      <c r="Q222" s="29">
        <v>0</v>
      </c>
    </row>
  </sheetData>
  <autoFilter ref="A3:Q222">
    <sortState ref="A4:Q83">
      <sortCondition ref="A3:A302"/>
    </sortState>
  </autoFilter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rightToLeft="1" workbookViewId="0">
      <selection activeCell="A208" sqref="A1:XFD1048576"/>
    </sheetView>
  </sheetViews>
  <sheetFormatPr defaultRowHeight="18" x14ac:dyDescent="0.45"/>
  <cols>
    <col min="1" max="1" width="43.42578125" style="36" bestFit="1" customWidth="1"/>
    <col min="2" max="2" width="17.85546875" style="36" bestFit="1" customWidth="1"/>
    <col min="3" max="3" width="26" style="36" bestFit="1" customWidth="1"/>
    <col min="4" max="4" width="7.5703125" style="36" bestFit="1" customWidth="1"/>
    <col min="5" max="5" width="8" style="36" bestFit="1" customWidth="1"/>
    <col min="6" max="6" width="6.28515625" style="36" bestFit="1" customWidth="1"/>
    <col min="7" max="7" width="21" style="36" customWidth="1"/>
    <col min="8" max="8" width="20.5703125" style="36" customWidth="1"/>
    <col min="9" max="9" width="7.5703125" style="36" bestFit="1" customWidth="1"/>
    <col min="10" max="10" width="8" style="36" bestFit="1" customWidth="1"/>
    <col min="11" max="11" width="6.28515625" style="36" customWidth="1"/>
    <col min="12" max="12" width="18.28515625" style="44" hidden="1" customWidth="1"/>
    <col min="13" max="13" width="16.140625" style="44" hidden="1" customWidth="1"/>
    <col min="14" max="15" width="18.28515625" style="44" hidden="1" customWidth="1"/>
    <col min="16" max="17" width="17.28515625" style="44" hidden="1" customWidth="1"/>
    <col min="18" max="19" width="23" style="44" hidden="1" customWidth="1"/>
    <col min="20" max="20" width="25.28515625" style="44" hidden="1" customWidth="1"/>
    <col min="21" max="21" width="27.85546875" style="44" hidden="1" customWidth="1"/>
    <col min="22" max="16384" width="9.140625" style="36"/>
  </cols>
  <sheetData>
    <row r="1" spans="1:21" x14ac:dyDescent="0.25">
      <c r="A1" s="57" t="s">
        <v>533</v>
      </c>
      <c r="B1" s="57" t="s">
        <v>1</v>
      </c>
      <c r="C1" s="58" t="s">
        <v>3</v>
      </c>
      <c r="D1" s="53" t="s">
        <v>621</v>
      </c>
      <c r="E1" s="53"/>
      <c r="F1" s="53"/>
      <c r="G1" s="59" t="s">
        <v>547</v>
      </c>
      <c r="H1" s="59" t="s">
        <v>548</v>
      </c>
      <c r="I1" s="53" t="s">
        <v>609</v>
      </c>
      <c r="J1" s="53"/>
      <c r="K1" s="53"/>
      <c r="L1" s="34"/>
      <c r="M1" s="35"/>
      <c r="N1" s="54" t="s">
        <v>549</v>
      </c>
      <c r="O1" s="54"/>
      <c r="P1" s="55" t="s">
        <v>550</v>
      </c>
      <c r="Q1" s="56"/>
      <c r="R1" s="18"/>
      <c r="S1" s="18"/>
      <c r="T1" s="18"/>
      <c r="U1" s="18"/>
    </row>
    <row r="2" spans="1:21" ht="78.75" x14ac:dyDescent="0.25">
      <c r="A2" s="57"/>
      <c r="B2" s="57"/>
      <c r="C2" s="58"/>
      <c r="D2" s="37" t="s">
        <v>551</v>
      </c>
      <c r="E2" s="37" t="s">
        <v>552</v>
      </c>
      <c r="F2" s="37" t="s">
        <v>553</v>
      </c>
      <c r="G2" s="59"/>
      <c r="H2" s="59"/>
      <c r="I2" s="37" t="s">
        <v>551</v>
      </c>
      <c r="J2" s="37" t="s">
        <v>552</v>
      </c>
      <c r="K2" s="37" t="s">
        <v>553</v>
      </c>
      <c r="L2" s="38" t="s">
        <v>554</v>
      </c>
      <c r="M2" s="39" t="s">
        <v>555</v>
      </c>
      <c r="N2" s="39" t="s">
        <v>545</v>
      </c>
      <c r="O2" s="39" t="s">
        <v>546</v>
      </c>
      <c r="P2" s="39" t="s">
        <v>545</v>
      </c>
      <c r="Q2" s="39" t="s">
        <v>546</v>
      </c>
      <c r="R2" s="40" t="s">
        <v>556</v>
      </c>
      <c r="S2" s="40" t="s">
        <v>557</v>
      </c>
      <c r="T2" s="41" t="s">
        <v>558</v>
      </c>
      <c r="U2" s="41" t="s">
        <v>559</v>
      </c>
    </row>
    <row r="3" spans="1:21" x14ac:dyDescent="0.45">
      <c r="A3" s="30" t="s">
        <v>17</v>
      </c>
      <c r="B3" s="30">
        <v>10581</v>
      </c>
      <c r="C3" s="30" t="s">
        <v>19</v>
      </c>
      <c r="D3" s="9">
        <f>(L3/2)/S3</f>
        <v>0.23763580678919305</v>
      </c>
      <c r="E3" s="9">
        <f t="shared" ref="E3" si="0">(N3)/S3</f>
        <v>1.1472137053598568</v>
      </c>
      <c r="F3" s="9">
        <f t="shared" ref="F3" si="1">(O3)/S3</f>
        <v>0.95525165298512615</v>
      </c>
      <c r="G3" s="42">
        <f>T3/10^6</f>
        <v>7359031.441838</v>
      </c>
      <c r="H3" s="42">
        <f>U3/10^6</f>
        <v>8127404.627053</v>
      </c>
      <c r="I3" s="9">
        <f t="shared" ref="I3" si="2">(M3/2)/R3</f>
        <v>1.705394444371712E-2</v>
      </c>
      <c r="J3" s="9">
        <f t="shared" ref="J3" si="3">(P3)/R3</f>
        <v>0.13114337099695039</v>
      </c>
      <c r="K3" s="9">
        <f t="shared" ref="K3" si="4">(Q3)/R3</f>
        <v>7.3728636124436309E-2</v>
      </c>
      <c r="L3" s="43">
        <v>18241507.421054002</v>
      </c>
      <c r="M3" s="44">
        <v>1457093.4843250001</v>
      </c>
      <c r="N3" s="44">
        <v>44031469</v>
      </c>
      <c r="O3" s="44">
        <v>36663730</v>
      </c>
      <c r="P3" s="44">
        <v>5602462</v>
      </c>
      <c r="Q3" s="44">
        <v>3149697</v>
      </c>
      <c r="R3" s="44">
        <v>42720131.085621394</v>
      </c>
      <c r="S3" s="44">
        <v>38381226.439574532</v>
      </c>
      <c r="T3" s="44">
        <v>7359031441838</v>
      </c>
      <c r="U3" s="44">
        <v>8127404627053</v>
      </c>
    </row>
    <row r="4" spans="1:21" x14ac:dyDescent="0.45">
      <c r="A4" s="30" t="s">
        <v>20</v>
      </c>
      <c r="B4" s="30">
        <v>10589</v>
      </c>
      <c r="C4" s="30" t="s">
        <v>22</v>
      </c>
      <c r="D4" s="9">
        <f t="shared" ref="D4:D65" si="5">(L4/2)/S4</f>
        <v>1.3133614275183254</v>
      </c>
      <c r="E4" s="9">
        <f t="shared" ref="E4:E65" si="6">(N4)/S4</f>
        <v>8.732242602651695E-2</v>
      </c>
      <c r="F4" s="9">
        <f t="shared" ref="F4:F65" si="7">(O4)/S4</f>
        <v>0.2277624174559684</v>
      </c>
      <c r="G4" s="42">
        <f t="shared" ref="G4:G65" si="8">T4/10^6</f>
        <v>1828855.8915540001</v>
      </c>
      <c r="H4" s="42">
        <f t="shared" ref="H4:H65" si="9">U4/10^6</f>
        <v>1602021.1922830001</v>
      </c>
      <c r="I4" s="9">
        <f t="shared" ref="I4:I65" si="10">(M4/2)/R4</f>
        <v>0.58176661534851082</v>
      </c>
      <c r="J4" s="9">
        <f t="shared" ref="J4:J65" si="11">(P4)/R4</f>
        <v>0</v>
      </c>
      <c r="K4" s="9">
        <f t="shared" ref="K4:K65" si="12">(Q4)/R4</f>
        <v>1.281002754718992E-2</v>
      </c>
      <c r="L4" s="43">
        <v>4815895.7727629999</v>
      </c>
      <c r="M4" s="44">
        <v>2104709.9174760003</v>
      </c>
      <c r="N4" s="44">
        <v>160099</v>
      </c>
      <c r="O4" s="44">
        <v>417585</v>
      </c>
      <c r="P4" s="44">
        <v>0</v>
      </c>
      <c r="Q4" s="44">
        <v>23172</v>
      </c>
      <c r="R4" s="44">
        <v>1808895.40749529</v>
      </c>
      <c r="S4" s="44">
        <v>1833423.637948208</v>
      </c>
      <c r="T4" s="44">
        <v>1828855891554</v>
      </c>
      <c r="U4" s="44">
        <v>1602021192283</v>
      </c>
    </row>
    <row r="5" spans="1:21" x14ac:dyDescent="0.45">
      <c r="A5" s="30" t="s">
        <v>23</v>
      </c>
      <c r="B5" s="30">
        <v>10591</v>
      </c>
      <c r="C5" s="30" t="s">
        <v>22</v>
      </c>
      <c r="D5" s="9">
        <f t="shared" si="5"/>
        <v>1.3100058228881912</v>
      </c>
      <c r="E5" s="9">
        <f t="shared" si="6"/>
        <v>0.12972231927584463</v>
      </c>
      <c r="F5" s="9">
        <f t="shared" si="7"/>
        <v>0.30560463910319136</v>
      </c>
      <c r="G5" s="42">
        <f t="shared" si="8"/>
        <v>1631188.0454220001</v>
      </c>
      <c r="H5" s="42">
        <f t="shared" si="9"/>
        <v>1729895.841634</v>
      </c>
      <c r="I5" s="9">
        <f t="shared" si="10"/>
        <v>0.15049410755973544</v>
      </c>
      <c r="J5" s="9">
        <f t="shared" si="11"/>
        <v>2.2220056563787005E-3</v>
      </c>
      <c r="K5" s="9">
        <f t="shared" si="12"/>
        <v>2.0505780700570027E-2</v>
      </c>
      <c r="L5" s="43">
        <v>5195637.4169340003</v>
      </c>
      <c r="M5" s="44">
        <v>601703.98204099992</v>
      </c>
      <c r="N5" s="44">
        <v>257247</v>
      </c>
      <c r="O5" s="44">
        <v>606032</v>
      </c>
      <c r="P5" s="44">
        <v>4442</v>
      </c>
      <c r="Q5" s="44">
        <v>40993</v>
      </c>
      <c r="R5" s="44">
        <v>1999094.82104529</v>
      </c>
      <c r="S5" s="44">
        <v>1983058.90178377</v>
      </c>
      <c r="T5" s="44">
        <v>1631188045422</v>
      </c>
      <c r="U5" s="44">
        <v>1729895841634</v>
      </c>
    </row>
    <row r="6" spans="1:21" x14ac:dyDescent="0.45">
      <c r="A6" s="30" t="s">
        <v>24</v>
      </c>
      <c r="B6" s="30">
        <v>10596</v>
      </c>
      <c r="C6" s="30" t="s">
        <v>22</v>
      </c>
      <c r="D6" s="9">
        <f t="shared" si="5"/>
        <v>0.50531004356049625</v>
      </c>
      <c r="E6" s="9">
        <f t="shared" si="6"/>
        <v>9.5045558198451022E-2</v>
      </c>
      <c r="F6" s="9">
        <f t="shared" si="7"/>
        <v>0.20254013318249051</v>
      </c>
      <c r="G6" s="42">
        <f t="shared" si="8"/>
        <v>4497388.9355349997</v>
      </c>
      <c r="H6" s="42">
        <f t="shared" si="9"/>
        <v>4507585.3882759996</v>
      </c>
      <c r="I6" s="9">
        <f t="shared" si="10"/>
        <v>8.7829272445223441E-2</v>
      </c>
      <c r="J6" s="9">
        <f t="shared" si="11"/>
        <v>4.3774070518814004E-2</v>
      </c>
      <c r="K6" s="9">
        <f t="shared" si="12"/>
        <v>2.5239224452068967E-2</v>
      </c>
      <c r="L6" s="43">
        <v>4528097.9365929998</v>
      </c>
      <c r="M6" s="44">
        <v>812689.32513400004</v>
      </c>
      <c r="N6" s="44">
        <v>425853</v>
      </c>
      <c r="O6" s="44">
        <v>907484</v>
      </c>
      <c r="P6" s="44">
        <v>202522</v>
      </c>
      <c r="Q6" s="44">
        <v>116770</v>
      </c>
      <c r="R6" s="44">
        <v>4626528.8468650971</v>
      </c>
      <c r="S6" s="44">
        <v>4480514.4824425913</v>
      </c>
      <c r="T6" s="44">
        <v>4497388935535</v>
      </c>
      <c r="U6" s="44">
        <v>4507585388276</v>
      </c>
    </row>
    <row r="7" spans="1:21" x14ac:dyDescent="0.45">
      <c r="A7" s="30" t="s">
        <v>26</v>
      </c>
      <c r="B7" s="30">
        <v>10600</v>
      </c>
      <c r="C7" s="30" t="s">
        <v>22</v>
      </c>
      <c r="D7" s="9">
        <f t="shared" si="5"/>
        <v>0.22825332289335648</v>
      </c>
      <c r="E7" s="9">
        <f t="shared" si="6"/>
        <v>0.64805065154591857</v>
      </c>
      <c r="F7" s="9">
        <f t="shared" si="7"/>
        <v>0.28178040453370096</v>
      </c>
      <c r="G7" s="42">
        <f t="shared" si="8"/>
        <v>34587170.577255003</v>
      </c>
      <c r="H7" s="42">
        <f t="shared" si="9"/>
        <v>35301774.565098003</v>
      </c>
      <c r="I7" s="9">
        <f t="shared" si="10"/>
        <v>2.5428938162485173E-2</v>
      </c>
      <c r="J7" s="9">
        <f t="shared" si="11"/>
        <v>4.7211544589955134E-2</v>
      </c>
      <c r="K7" s="9">
        <f t="shared" si="12"/>
        <v>4.7531896350956011E-2</v>
      </c>
      <c r="L7" s="43">
        <v>16138969.133699</v>
      </c>
      <c r="M7" s="44">
        <v>2167817.9606309999</v>
      </c>
      <c r="N7" s="44">
        <v>22910662</v>
      </c>
      <c r="O7" s="44">
        <v>9961838</v>
      </c>
      <c r="P7" s="44">
        <v>2012393</v>
      </c>
      <c r="Q7" s="44">
        <v>2026048</v>
      </c>
      <c r="R7" s="44">
        <v>42625019.314198896</v>
      </c>
      <c r="S7" s="44">
        <v>35353196.459793441</v>
      </c>
      <c r="T7" s="44">
        <v>34587170577255</v>
      </c>
      <c r="U7" s="44">
        <v>35301774565098</v>
      </c>
    </row>
    <row r="8" spans="1:21" x14ac:dyDescent="0.45">
      <c r="A8" s="30" t="s">
        <v>28</v>
      </c>
      <c r="B8" s="30">
        <v>10616</v>
      </c>
      <c r="C8" s="30" t="s">
        <v>22</v>
      </c>
      <c r="D8" s="9">
        <f t="shared" si="5"/>
        <v>0.44798246585058071</v>
      </c>
      <c r="E8" s="9">
        <f t="shared" si="6"/>
        <v>0.19166444945866074</v>
      </c>
      <c r="F8" s="9">
        <f t="shared" si="7"/>
        <v>0.50812002313242544</v>
      </c>
      <c r="G8" s="42">
        <f t="shared" si="8"/>
        <v>8018989.8735149996</v>
      </c>
      <c r="H8" s="42">
        <f t="shared" si="9"/>
        <v>7257224.4315179996</v>
      </c>
      <c r="I8" s="9">
        <f t="shared" si="10"/>
        <v>2.0985561318194582E-2</v>
      </c>
      <c r="J8" s="9">
        <f t="shared" si="11"/>
        <v>1.0138515667652264E-2</v>
      </c>
      <c r="K8" s="9">
        <f t="shared" si="12"/>
        <v>7.7715243787800412E-2</v>
      </c>
      <c r="L8" s="43">
        <v>7826501.5938950004</v>
      </c>
      <c r="M8" s="44">
        <v>338873.28967999999</v>
      </c>
      <c r="N8" s="44">
        <v>1674242</v>
      </c>
      <c r="O8" s="44">
        <v>4438569</v>
      </c>
      <c r="P8" s="44">
        <v>81858</v>
      </c>
      <c r="Q8" s="44">
        <v>627470</v>
      </c>
      <c r="R8" s="44">
        <v>8073962.9629586134</v>
      </c>
      <c r="S8" s="44">
        <v>8735276.7022196781</v>
      </c>
      <c r="T8" s="44">
        <v>8018989873515</v>
      </c>
      <c r="U8" s="44">
        <v>7257224431518</v>
      </c>
    </row>
    <row r="9" spans="1:21" x14ac:dyDescent="0.45">
      <c r="A9" s="30" t="s">
        <v>30</v>
      </c>
      <c r="B9" s="30">
        <v>10615</v>
      </c>
      <c r="C9" s="30" t="s">
        <v>32</v>
      </c>
      <c r="D9" s="9">
        <f t="shared" si="5"/>
        <v>0.97248422445935156</v>
      </c>
      <c r="E9" s="9">
        <f t="shared" si="6"/>
        <v>4.715960350616534E-3</v>
      </c>
      <c r="F9" s="9">
        <f t="shared" si="7"/>
        <v>3.7348484706517651E-2</v>
      </c>
      <c r="G9" s="42">
        <f t="shared" si="8"/>
        <v>379170.30167399999</v>
      </c>
      <c r="H9" s="42">
        <f t="shared" si="9"/>
        <v>230295.293665</v>
      </c>
      <c r="I9" s="9">
        <f t="shared" si="10"/>
        <v>0.17394187479124959</v>
      </c>
      <c r="J9" s="9">
        <f t="shared" si="11"/>
        <v>1.8495891322250802E-4</v>
      </c>
      <c r="K9" s="9">
        <f t="shared" si="12"/>
        <v>4.0426733890062466E-3</v>
      </c>
      <c r="L9" s="43">
        <v>1538748.5778939999</v>
      </c>
      <c r="M9" s="44">
        <v>302820.13830499997</v>
      </c>
      <c r="N9" s="44">
        <v>3731</v>
      </c>
      <c r="O9" s="44">
        <v>29548</v>
      </c>
      <c r="P9" s="44">
        <v>161</v>
      </c>
      <c r="Q9" s="44">
        <v>3519</v>
      </c>
      <c r="R9" s="44">
        <v>870463.59212932258</v>
      </c>
      <c r="S9" s="44">
        <v>791143.20787540823</v>
      </c>
      <c r="T9" s="44">
        <v>379170301674</v>
      </c>
      <c r="U9" s="44">
        <v>230295293665</v>
      </c>
    </row>
    <row r="10" spans="1:21" x14ac:dyDescent="0.45">
      <c r="A10" s="30" t="s">
        <v>33</v>
      </c>
      <c r="B10" s="30">
        <v>10630</v>
      </c>
      <c r="C10" s="30" t="s">
        <v>22</v>
      </c>
      <c r="D10" s="9">
        <f t="shared" si="5"/>
        <v>0.72826115377183653</v>
      </c>
      <c r="E10" s="9">
        <f t="shared" si="6"/>
        <v>1.7433843916841763E-2</v>
      </c>
      <c r="F10" s="9">
        <f t="shared" si="7"/>
        <v>0.1523815593775204</v>
      </c>
      <c r="G10" s="42">
        <f t="shared" si="8"/>
        <v>512706.19483400002</v>
      </c>
      <c r="H10" s="42">
        <f t="shared" si="9"/>
        <v>501561.98269799998</v>
      </c>
      <c r="I10" s="9">
        <f t="shared" si="10"/>
        <v>2.8184614567742884E-2</v>
      </c>
      <c r="J10" s="9">
        <f t="shared" si="11"/>
        <v>2.4524981877736842E-5</v>
      </c>
      <c r="K10" s="9">
        <f t="shared" si="12"/>
        <v>6.9454748677750741E-2</v>
      </c>
      <c r="L10" s="43">
        <v>787668.65075899998</v>
      </c>
      <c r="M10" s="44">
        <v>29879.735790000002</v>
      </c>
      <c r="N10" s="44">
        <v>9428</v>
      </c>
      <c r="O10" s="44">
        <v>82406</v>
      </c>
      <c r="P10" s="44">
        <v>13</v>
      </c>
      <c r="Q10" s="44">
        <v>36816</v>
      </c>
      <c r="R10" s="44">
        <v>530071.74744545156</v>
      </c>
      <c r="S10" s="44">
        <v>540787.22082008491</v>
      </c>
      <c r="T10" s="44">
        <v>512706194834</v>
      </c>
      <c r="U10" s="44">
        <v>501561982698</v>
      </c>
    </row>
    <row r="11" spans="1:21" x14ac:dyDescent="0.45">
      <c r="A11" s="30" t="s">
        <v>35</v>
      </c>
      <c r="B11" s="30">
        <v>10639</v>
      </c>
      <c r="C11" s="30" t="s">
        <v>19</v>
      </c>
      <c r="D11" s="9">
        <f t="shared" si="5"/>
        <v>2.6655712978222064E-2</v>
      </c>
      <c r="E11" s="9">
        <f t="shared" si="6"/>
        <v>1.3860255302312725</v>
      </c>
      <c r="F11" s="9">
        <f t="shared" si="7"/>
        <v>1.2539120139403566</v>
      </c>
      <c r="G11" s="42">
        <f t="shared" si="8"/>
        <v>7518195.4531420004</v>
      </c>
      <c r="H11" s="42">
        <f t="shared" si="9"/>
        <v>7526515.4112379998</v>
      </c>
      <c r="I11" s="9">
        <f t="shared" si="10"/>
        <v>0</v>
      </c>
      <c r="J11" s="9">
        <f t="shared" si="11"/>
        <v>0.1448513689513318</v>
      </c>
      <c r="K11" s="9">
        <f t="shared" si="12"/>
        <v>0.11621299573185508</v>
      </c>
      <c r="L11" s="43">
        <v>3382975.7306929999</v>
      </c>
      <c r="M11" s="44">
        <v>0</v>
      </c>
      <c r="N11" s="44">
        <v>87952829</v>
      </c>
      <c r="O11" s="44">
        <v>79569320</v>
      </c>
      <c r="P11" s="44">
        <v>10195005</v>
      </c>
      <c r="Q11" s="44">
        <v>8179364</v>
      </c>
      <c r="R11" s="44">
        <v>70382524.33379066</v>
      </c>
      <c r="S11" s="44">
        <v>63456860.701060951</v>
      </c>
      <c r="T11" s="44">
        <v>7518195453142</v>
      </c>
      <c r="U11" s="44">
        <v>7526515411238</v>
      </c>
    </row>
    <row r="12" spans="1:21" x14ac:dyDescent="0.45">
      <c r="A12" s="30" t="s">
        <v>37</v>
      </c>
      <c r="B12" s="30">
        <v>10706</v>
      </c>
      <c r="C12" s="30" t="s">
        <v>22</v>
      </c>
      <c r="D12" s="9">
        <f t="shared" si="5"/>
        <v>0.86527568328068916</v>
      </c>
      <c r="E12" s="9">
        <f t="shared" si="6"/>
        <v>0.13471010196127459</v>
      </c>
      <c r="F12" s="9">
        <f t="shared" si="7"/>
        <v>0.43700268584457497</v>
      </c>
      <c r="G12" s="42">
        <f t="shared" si="8"/>
        <v>13814846.508631</v>
      </c>
      <c r="H12" s="42">
        <f t="shared" si="9"/>
        <v>13352342.006398</v>
      </c>
      <c r="I12" s="9">
        <f t="shared" si="10"/>
        <v>0.11109241202738226</v>
      </c>
      <c r="J12" s="9">
        <f t="shared" si="11"/>
        <v>1.1302598728970624E-2</v>
      </c>
      <c r="K12" s="9">
        <f t="shared" si="12"/>
        <v>5.9017837313468671E-2</v>
      </c>
      <c r="L12" s="43">
        <v>26557012.691703998</v>
      </c>
      <c r="M12" s="44">
        <v>3119740.5829119999</v>
      </c>
      <c r="N12" s="44">
        <v>2067259</v>
      </c>
      <c r="O12" s="44">
        <v>6706236</v>
      </c>
      <c r="P12" s="44">
        <v>158702</v>
      </c>
      <c r="Q12" s="44">
        <v>828681</v>
      </c>
      <c r="R12" s="44">
        <v>14041195.640540419</v>
      </c>
      <c r="S12" s="44">
        <v>15345983.48529407</v>
      </c>
      <c r="T12" s="44">
        <v>13814846508631</v>
      </c>
      <c r="U12" s="44">
        <v>13352342006398</v>
      </c>
    </row>
    <row r="13" spans="1:21" x14ac:dyDescent="0.45">
      <c r="A13" s="30" t="s">
        <v>39</v>
      </c>
      <c r="B13" s="30">
        <v>10720</v>
      </c>
      <c r="C13" s="30" t="s">
        <v>19</v>
      </c>
      <c r="D13" s="9">
        <f t="shared" si="5"/>
        <v>0.22258484587460303</v>
      </c>
      <c r="E13" s="9">
        <f t="shared" si="6"/>
        <v>0.16610951438392979</v>
      </c>
      <c r="F13" s="9">
        <f t="shared" si="7"/>
        <v>0.69941659703827597</v>
      </c>
      <c r="G13" s="42">
        <f t="shared" si="8"/>
        <v>352417.59770799999</v>
      </c>
      <c r="H13" s="42">
        <f t="shared" si="9"/>
        <v>321512.37773299997</v>
      </c>
      <c r="I13" s="9">
        <f t="shared" si="10"/>
        <v>1.9825089855414475E-3</v>
      </c>
      <c r="J13" s="9">
        <f t="shared" si="11"/>
        <v>0.16149462912956197</v>
      </c>
      <c r="K13" s="9">
        <f t="shared" si="12"/>
        <v>0.49261541688129756</v>
      </c>
      <c r="L13" s="43">
        <v>765079.85753799998</v>
      </c>
      <c r="M13" s="44">
        <v>4719.0930019999996</v>
      </c>
      <c r="N13" s="44">
        <v>285480</v>
      </c>
      <c r="O13" s="44">
        <v>1202035</v>
      </c>
      <c r="P13" s="44">
        <v>192208</v>
      </c>
      <c r="Q13" s="44">
        <v>586302</v>
      </c>
      <c r="R13" s="44">
        <v>1190181.9957479681</v>
      </c>
      <c r="S13" s="44">
        <v>1718625.215772822</v>
      </c>
      <c r="T13" s="44">
        <v>352417597708</v>
      </c>
      <c r="U13" s="44">
        <v>321512377733</v>
      </c>
    </row>
    <row r="14" spans="1:21" x14ac:dyDescent="0.45">
      <c r="A14" s="30" t="s">
        <v>41</v>
      </c>
      <c r="B14" s="30">
        <v>10719</v>
      </c>
      <c r="C14" s="30" t="s">
        <v>22</v>
      </c>
      <c r="D14" s="9">
        <f t="shared" si="5"/>
        <v>0.20174410500269174</v>
      </c>
      <c r="E14" s="9">
        <f t="shared" si="6"/>
        <v>2.225949219097397E-3</v>
      </c>
      <c r="F14" s="9">
        <f t="shared" si="7"/>
        <v>0.30601911774837359</v>
      </c>
      <c r="G14" s="42">
        <f t="shared" si="8"/>
        <v>2898658.756486</v>
      </c>
      <c r="H14" s="42">
        <f t="shared" si="9"/>
        <v>2677515.948411</v>
      </c>
      <c r="I14" s="9">
        <f t="shared" si="10"/>
        <v>3.1517887332944222E-2</v>
      </c>
      <c r="J14" s="9">
        <f t="shared" si="11"/>
        <v>0</v>
      </c>
      <c r="K14" s="9">
        <f t="shared" si="12"/>
        <v>2.6840447597737693E-2</v>
      </c>
      <c r="L14" s="43">
        <v>1204691.742601</v>
      </c>
      <c r="M14" s="44">
        <v>172500.01634100001</v>
      </c>
      <c r="N14" s="44">
        <v>6646</v>
      </c>
      <c r="O14" s="44">
        <v>913679</v>
      </c>
      <c r="P14" s="44">
        <v>0</v>
      </c>
      <c r="Q14" s="44">
        <v>73450</v>
      </c>
      <c r="R14" s="44">
        <v>2736541.5473246765</v>
      </c>
      <c r="S14" s="44">
        <v>2985692.5499382662</v>
      </c>
      <c r="T14" s="44">
        <v>2898658756486</v>
      </c>
      <c r="U14" s="44">
        <v>2677515948411</v>
      </c>
    </row>
    <row r="15" spans="1:21" x14ac:dyDescent="0.45">
      <c r="A15" s="30" t="s">
        <v>43</v>
      </c>
      <c r="B15" s="30">
        <v>10743</v>
      </c>
      <c r="C15" s="30" t="s">
        <v>22</v>
      </c>
      <c r="D15" s="9">
        <f t="shared" si="5"/>
        <v>1.7128694603394137</v>
      </c>
      <c r="E15" s="9">
        <f t="shared" si="6"/>
        <v>0.29861323427199477</v>
      </c>
      <c r="F15" s="9">
        <f t="shared" si="7"/>
        <v>0.53604568283537235</v>
      </c>
      <c r="G15" s="42">
        <f t="shared" si="8"/>
        <v>6375647.9574419996</v>
      </c>
      <c r="H15" s="42">
        <f t="shared" si="9"/>
        <v>5521904.571916</v>
      </c>
      <c r="I15" s="9">
        <f t="shared" si="10"/>
        <v>0.10025258359596227</v>
      </c>
      <c r="J15" s="9">
        <f t="shared" si="11"/>
        <v>4.2577744484400548E-3</v>
      </c>
      <c r="K15" s="9">
        <f t="shared" si="12"/>
        <v>7.0384239250544975E-2</v>
      </c>
      <c r="L15" s="43">
        <v>20841921.210184</v>
      </c>
      <c r="M15" s="44">
        <v>1166645.8785369999</v>
      </c>
      <c r="N15" s="44">
        <v>1816739</v>
      </c>
      <c r="O15" s="44">
        <v>3261259</v>
      </c>
      <c r="P15" s="44">
        <v>24774</v>
      </c>
      <c r="Q15" s="44">
        <v>409533</v>
      </c>
      <c r="R15" s="44">
        <v>5818532.733474548</v>
      </c>
      <c r="S15" s="44">
        <v>6083919.9053890742</v>
      </c>
      <c r="T15" s="44">
        <v>6375647957442</v>
      </c>
      <c r="U15" s="44">
        <v>5521904571916</v>
      </c>
    </row>
    <row r="16" spans="1:21" x14ac:dyDescent="0.45">
      <c r="A16" s="30" t="s">
        <v>45</v>
      </c>
      <c r="B16" s="30">
        <v>10748</v>
      </c>
      <c r="C16" s="30" t="s">
        <v>19</v>
      </c>
      <c r="D16" s="9">
        <f t="shared" si="5"/>
        <v>5.8731517319205583E-2</v>
      </c>
      <c r="E16" s="9">
        <f t="shared" si="6"/>
        <v>1.1131224822291312</v>
      </c>
      <c r="F16" s="9">
        <f t="shared" si="7"/>
        <v>1.6038908085660593</v>
      </c>
      <c r="G16" s="42">
        <f t="shared" si="8"/>
        <v>3294066.8820739998</v>
      </c>
      <c r="H16" s="42">
        <f t="shared" si="9"/>
        <v>3334306.2718449999</v>
      </c>
      <c r="I16" s="9">
        <f t="shared" si="10"/>
        <v>0</v>
      </c>
      <c r="J16" s="9">
        <f t="shared" si="11"/>
        <v>9.0496597268742068E-2</v>
      </c>
      <c r="K16" s="9">
        <f t="shared" si="12"/>
        <v>0.19228030264439458</v>
      </c>
      <c r="L16" s="43">
        <v>1555438.7605679999</v>
      </c>
      <c r="M16" s="44">
        <v>0</v>
      </c>
      <c r="N16" s="44">
        <v>14739904</v>
      </c>
      <c r="O16" s="44">
        <v>21238630</v>
      </c>
      <c r="P16" s="44">
        <v>1341144</v>
      </c>
      <c r="Q16" s="44">
        <v>2849561</v>
      </c>
      <c r="R16" s="44">
        <v>14819827.932505449</v>
      </c>
      <c r="S16" s="44">
        <v>13241942.585223841</v>
      </c>
      <c r="T16" s="44">
        <v>3294066882074</v>
      </c>
      <c r="U16" s="44">
        <v>3334306271845</v>
      </c>
    </row>
    <row r="17" spans="1:21" x14ac:dyDescent="0.45">
      <c r="A17" s="30" t="s">
        <v>47</v>
      </c>
      <c r="B17" s="30">
        <v>10762</v>
      </c>
      <c r="C17" s="30" t="s">
        <v>32</v>
      </c>
      <c r="D17" s="9">
        <f t="shared" si="5"/>
        <v>0.47361362480140251</v>
      </c>
      <c r="E17" s="9">
        <f t="shared" si="6"/>
        <v>0.39867226829008112</v>
      </c>
      <c r="F17" s="9">
        <f t="shared" si="7"/>
        <v>0.42794004489178278</v>
      </c>
      <c r="G17" s="42">
        <f t="shared" si="8"/>
        <v>2330166.5134009998</v>
      </c>
      <c r="H17" s="42">
        <f t="shared" si="9"/>
        <v>2293801.2926779999</v>
      </c>
      <c r="I17" s="9">
        <f t="shared" si="10"/>
        <v>1.5309710943192363E-2</v>
      </c>
      <c r="J17" s="9">
        <f t="shared" si="11"/>
        <v>4.2976092989217923E-2</v>
      </c>
      <c r="K17" s="9">
        <f t="shared" si="12"/>
        <v>8.2411903098432923E-2</v>
      </c>
      <c r="L17" s="43">
        <v>3512742.105986</v>
      </c>
      <c r="M17" s="44">
        <v>118264.553728</v>
      </c>
      <c r="N17" s="44">
        <v>1478455</v>
      </c>
      <c r="O17" s="44">
        <v>1586993</v>
      </c>
      <c r="P17" s="44">
        <v>165991</v>
      </c>
      <c r="Q17" s="44">
        <v>318308</v>
      </c>
      <c r="R17" s="44">
        <v>3862403.2212896766</v>
      </c>
      <c r="S17" s="44">
        <v>3708447.0568799372</v>
      </c>
      <c r="T17" s="44">
        <v>2330166513401</v>
      </c>
      <c r="U17" s="44">
        <v>2293801292678</v>
      </c>
    </row>
    <row r="18" spans="1:21" x14ac:dyDescent="0.45">
      <c r="A18" s="30" t="s">
        <v>49</v>
      </c>
      <c r="B18" s="30">
        <v>10753</v>
      </c>
      <c r="C18" s="30" t="s">
        <v>22</v>
      </c>
      <c r="D18" s="9">
        <f t="shared" si="5"/>
        <v>1.3431719620937101</v>
      </c>
      <c r="E18" s="9">
        <f t="shared" si="6"/>
        <v>0.17434650882166611</v>
      </c>
      <c r="F18" s="9">
        <f t="shared" si="7"/>
        <v>0.16282509954547633</v>
      </c>
      <c r="G18" s="42">
        <f t="shared" si="8"/>
        <v>694351.92041599995</v>
      </c>
      <c r="H18" s="42">
        <f t="shared" si="9"/>
        <v>622297.43072499998</v>
      </c>
      <c r="I18" s="9">
        <f t="shared" si="10"/>
        <v>0.17091266705608987</v>
      </c>
      <c r="J18" s="9">
        <f t="shared" si="11"/>
        <v>3.085381217792533E-3</v>
      </c>
      <c r="K18" s="9">
        <f t="shared" si="12"/>
        <v>1.4831955010236602E-2</v>
      </c>
      <c r="L18" s="43">
        <v>1903760.0015059998</v>
      </c>
      <c r="M18" s="44">
        <v>253373.72724199999</v>
      </c>
      <c r="N18" s="44">
        <v>123556</v>
      </c>
      <c r="O18" s="44">
        <v>115391</v>
      </c>
      <c r="P18" s="44">
        <v>2287</v>
      </c>
      <c r="Q18" s="44">
        <v>10994</v>
      </c>
      <c r="R18" s="44">
        <v>741237.4155943871</v>
      </c>
      <c r="S18" s="44">
        <v>708680.6660773562</v>
      </c>
      <c r="T18" s="44">
        <v>694351920416</v>
      </c>
      <c r="U18" s="44">
        <v>622297430725</v>
      </c>
    </row>
    <row r="19" spans="1:21" x14ac:dyDescent="0.45">
      <c r="A19" s="30" t="s">
        <v>51</v>
      </c>
      <c r="B19" s="30">
        <v>10782</v>
      </c>
      <c r="C19" s="30" t="s">
        <v>22</v>
      </c>
      <c r="D19" s="9">
        <f t="shared" si="5"/>
        <v>0.61993684204421162</v>
      </c>
      <c r="E19" s="9">
        <f t="shared" si="6"/>
        <v>0.10085397125581753</v>
      </c>
      <c r="F19" s="9">
        <f t="shared" si="7"/>
        <v>0.53319586324514245</v>
      </c>
      <c r="G19" s="42">
        <f t="shared" si="8"/>
        <v>1186428.560692</v>
      </c>
      <c r="H19" s="42">
        <f t="shared" si="9"/>
        <v>1113610.5551150001</v>
      </c>
      <c r="I19" s="9">
        <f t="shared" si="10"/>
        <v>9.2778586865147478E-3</v>
      </c>
      <c r="J19" s="9">
        <f t="shared" si="11"/>
        <v>4.9310973335686024E-5</v>
      </c>
      <c r="K19" s="9">
        <f t="shared" si="12"/>
        <v>3.0545506322171651E-2</v>
      </c>
      <c r="L19" s="43">
        <v>1571252.1154740001</v>
      </c>
      <c r="M19" s="44">
        <v>21072.797849999999</v>
      </c>
      <c r="N19" s="44">
        <v>127809</v>
      </c>
      <c r="O19" s="44">
        <v>675702</v>
      </c>
      <c r="P19" s="44">
        <v>56</v>
      </c>
      <c r="Q19" s="44">
        <v>34689</v>
      </c>
      <c r="R19" s="44">
        <v>1135649.860707032</v>
      </c>
      <c r="S19" s="44">
        <v>1267267.8964302819</v>
      </c>
      <c r="T19" s="44">
        <v>1186428560692</v>
      </c>
      <c r="U19" s="44">
        <v>1113610555115</v>
      </c>
    </row>
    <row r="20" spans="1:21" x14ac:dyDescent="0.45">
      <c r="A20" s="30" t="s">
        <v>53</v>
      </c>
      <c r="B20" s="30">
        <v>10766</v>
      </c>
      <c r="C20" s="30" t="s">
        <v>19</v>
      </c>
      <c r="D20" s="9">
        <f t="shared" si="5"/>
        <v>2.0682168509546611E-2</v>
      </c>
      <c r="E20" s="9">
        <f t="shared" si="6"/>
        <v>0.74421154245563459</v>
      </c>
      <c r="F20" s="9">
        <f t="shared" si="7"/>
        <v>1.3667289013130803</v>
      </c>
      <c r="G20" s="42">
        <f t="shared" si="8"/>
        <v>3772106.1312350002</v>
      </c>
      <c r="H20" s="42">
        <f t="shared" si="9"/>
        <v>3785822.4126610002</v>
      </c>
      <c r="I20" s="9">
        <f t="shared" si="10"/>
        <v>1.1025465831145196E-3</v>
      </c>
      <c r="J20" s="9">
        <f t="shared" si="11"/>
        <v>3.8945894588504851E-2</v>
      </c>
      <c r="K20" s="9">
        <f t="shared" si="12"/>
        <v>0.13241647783046356</v>
      </c>
      <c r="L20" s="43">
        <v>1849133.380755</v>
      </c>
      <c r="M20" s="44">
        <v>61669.680122999998</v>
      </c>
      <c r="N20" s="44">
        <v>33268910</v>
      </c>
      <c r="O20" s="44">
        <v>61097656</v>
      </c>
      <c r="P20" s="44">
        <v>1089197</v>
      </c>
      <c r="Q20" s="44">
        <v>3703282</v>
      </c>
      <c r="R20" s="44">
        <v>27966927.2334929</v>
      </c>
      <c r="S20" s="44">
        <v>44703566.260507569</v>
      </c>
      <c r="T20" s="44">
        <v>3772106131235</v>
      </c>
      <c r="U20" s="44">
        <v>3785822412661</v>
      </c>
    </row>
    <row r="21" spans="1:21" x14ac:dyDescent="0.45">
      <c r="A21" s="30" t="s">
        <v>56</v>
      </c>
      <c r="B21" s="30">
        <v>10767</v>
      </c>
      <c r="C21" s="30" t="s">
        <v>32</v>
      </c>
      <c r="D21" s="9">
        <f t="shared" si="5"/>
        <v>0.61026876174907885</v>
      </c>
      <c r="E21" s="9">
        <f t="shared" si="6"/>
        <v>8.5603268191903684E-3</v>
      </c>
      <c r="F21" s="9">
        <f t="shared" si="7"/>
        <v>2.1191411203743037E-2</v>
      </c>
      <c r="G21" s="42">
        <f t="shared" si="8"/>
        <v>284306.16830299998</v>
      </c>
      <c r="H21" s="42">
        <f t="shared" si="9"/>
        <v>280511.26494800003</v>
      </c>
      <c r="I21" s="9">
        <f t="shared" si="10"/>
        <v>1.9588637790591567E-2</v>
      </c>
      <c r="J21" s="9">
        <f t="shared" si="11"/>
        <v>2.5827581037367856E-4</v>
      </c>
      <c r="K21" s="9">
        <f t="shared" si="12"/>
        <v>2.4811413914586169E-3</v>
      </c>
      <c r="L21" s="43">
        <v>530400.26196599996</v>
      </c>
      <c r="M21" s="44">
        <v>18505.905039999998</v>
      </c>
      <c r="N21" s="44">
        <v>3720</v>
      </c>
      <c r="O21" s="44">
        <v>9209</v>
      </c>
      <c r="P21" s="44">
        <v>122</v>
      </c>
      <c r="Q21" s="44">
        <v>1172</v>
      </c>
      <c r="R21" s="44">
        <v>472363.24541383871</v>
      </c>
      <c r="S21" s="44">
        <v>434562.84772452601</v>
      </c>
      <c r="T21" s="44">
        <v>284306168303</v>
      </c>
      <c r="U21" s="44">
        <v>280511264948</v>
      </c>
    </row>
    <row r="22" spans="1:21" x14ac:dyDescent="0.45">
      <c r="A22" s="30" t="s">
        <v>54</v>
      </c>
      <c r="B22" s="30">
        <v>10764</v>
      </c>
      <c r="C22" s="30" t="s">
        <v>22</v>
      </c>
      <c r="D22" s="9">
        <f t="shared" si="5"/>
        <v>1.1180042130892385</v>
      </c>
      <c r="E22" s="9">
        <f t="shared" si="6"/>
        <v>0.32611768678415293</v>
      </c>
      <c r="F22" s="9">
        <f t="shared" si="7"/>
        <v>2.1166840851967267E-2</v>
      </c>
      <c r="G22" s="42">
        <f t="shared" si="8"/>
        <v>2177729.845652</v>
      </c>
      <c r="H22" s="42">
        <f t="shared" si="9"/>
        <v>2163307.1943450002</v>
      </c>
      <c r="I22" s="9">
        <f t="shared" si="10"/>
        <v>6.3557849222878979E-2</v>
      </c>
      <c r="J22" s="9">
        <f t="shared" si="11"/>
        <v>5.545761342766873E-4</v>
      </c>
      <c r="K22" s="9">
        <f t="shared" si="12"/>
        <v>4.1858981381107791E-4</v>
      </c>
      <c r="L22" s="43">
        <v>4359335.451541</v>
      </c>
      <c r="M22" s="44">
        <v>286973.86096800002</v>
      </c>
      <c r="N22" s="44">
        <v>635801</v>
      </c>
      <c r="O22" s="44">
        <v>41267</v>
      </c>
      <c r="P22" s="44">
        <v>1252</v>
      </c>
      <c r="Q22" s="44">
        <v>945</v>
      </c>
      <c r="R22" s="44">
        <v>2257580.019437613</v>
      </c>
      <c r="S22" s="44">
        <v>1949606.0034941211</v>
      </c>
      <c r="T22" s="44">
        <v>2177729845652</v>
      </c>
      <c r="U22" s="44">
        <v>2163307194345</v>
      </c>
    </row>
    <row r="23" spans="1:21" x14ac:dyDescent="0.45">
      <c r="A23" s="30" t="s">
        <v>59</v>
      </c>
      <c r="B23" s="30">
        <v>10765</v>
      </c>
      <c r="C23" s="30" t="s">
        <v>19</v>
      </c>
      <c r="D23" s="9">
        <f t="shared" si="5"/>
        <v>6.388973456052255E-3</v>
      </c>
      <c r="E23" s="9">
        <f t="shared" si="6"/>
        <v>1.4292648200784599</v>
      </c>
      <c r="F23" s="9">
        <f t="shared" si="7"/>
        <v>1.2380915014605065</v>
      </c>
      <c r="G23" s="42">
        <f t="shared" si="8"/>
        <v>14343744.341291999</v>
      </c>
      <c r="H23" s="42">
        <f t="shared" si="9"/>
        <v>14193169.460162999</v>
      </c>
      <c r="I23" s="9">
        <f t="shared" si="10"/>
        <v>3.5558408581384289E-5</v>
      </c>
      <c r="J23" s="9">
        <f t="shared" si="11"/>
        <v>9.0748158397819398E-2</v>
      </c>
      <c r="K23" s="9">
        <f t="shared" si="12"/>
        <v>0.10592545446464727</v>
      </c>
      <c r="L23" s="43">
        <v>2138216.4435139997</v>
      </c>
      <c r="M23" s="44">
        <v>13038.46607</v>
      </c>
      <c r="N23" s="44">
        <v>239168120</v>
      </c>
      <c r="O23" s="44">
        <v>207177853</v>
      </c>
      <c r="P23" s="44">
        <v>16637651</v>
      </c>
      <c r="Q23" s="44">
        <v>19420237</v>
      </c>
      <c r="R23" s="44">
        <v>183338717.76289168</v>
      </c>
      <c r="S23" s="44">
        <v>167336463.2223095</v>
      </c>
      <c r="T23" s="44">
        <v>14343744341292</v>
      </c>
      <c r="U23" s="44">
        <v>14193169460163</v>
      </c>
    </row>
    <row r="24" spans="1:21" x14ac:dyDescent="0.45">
      <c r="A24" s="30" t="s">
        <v>57</v>
      </c>
      <c r="B24" s="30">
        <v>10771</v>
      </c>
      <c r="C24" s="30" t="s">
        <v>22</v>
      </c>
      <c r="D24" s="9">
        <f t="shared" si="5"/>
        <v>0.35737485186189683</v>
      </c>
      <c r="E24" s="9">
        <f t="shared" si="6"/>
        <v>7.4662462161864673E-2</v>
      </c>
      <c r="F24" s="9">
        <f t="shared" si="7"/>
        <v>0.47710517328005891</v>
      </c>
      <c r="G24" s="42">
        <f t="shared" si="8"/>
        <v>694337.12705600006</v>
      </c>
      <c r="H24" s="42">
        <f t="shared" si="9"/>
        <v>618670.294246</v>
      </c>
      <c r="I24" s="9">
        <f t="shared" si="10"/>
        <v>5.9167027191573312E-3</v>
      </c>
      <c r="J24" s="9">
        <f t="shared" si="11"/>
        <v>3.0467632470410405E-3</v>
      </c>
      <c r="K24" s="9">
        <f t="shared" si="12"/>
        <v>1.9191453321073461E-3</v>
      </c>
      <c r="L24" s="43">
        <v>610264.687149</v>
      </c>
      <c r="M24" s="44">
        <v>8626.2014299999992</v>
      </c>
      <c r="N24" s="44">
        <v>63748</v>
      </c>
      <c r="O24" s="44">
        <v>407360</v>
      </c>
      <c r="P24" s="44">
        <v>2221</v>
      </c>
      <c r="Q24" s="44">
        <v>1399</v>
      </c>
      <c r="R24" s="44">
        <v>728970.32684012898</v>
      </c>
      <c r="S24" s="44">
        <v>853815.93580181373</v>
      </c>
      <c r="T24" s="44">
        <v>694337127056</v>
      </c>
      <c r="U24" s="44">
        <v>618670294246</v>
      </c>
    </row>
    <row r="25" spans="1:21" x14ac:dyDescent="0.45">
      <c r="A25" s="30" t="s">
        <v>62</v>
      </c>
      <c r="B25" s="30">
        <v>10778</v>
      </c>
      <c r="C25" s="30" t="s">
        <v>19</v>
      </c>
      <c r="D25" s="9">
        <f t="shared" si="5"/>
        <v>3.3818165378574419E-2</v>
      </c>
      <c r="E25" s="9">
        <f t="shared" si="6"/>
        <v>0.82650340831621738</v>
      </c>
      <c r="F25" s="9">
        <f t="shared" si="7"/>
        <v>0.96780322303353072</v>
      </c>
      <c r="G25" s="42">
        <f t="shared" si="8"/>
        <v>509098.42035099998</v>
      </c>
      <c r="H25" s="42">
        <f t="shared" si="9"/>
        <v>498651.59400699998</v>
      </c>
      <c r="I25" s="9">
        <f t="shared" si="10"/>
        <v>1.8915344294269853E-13</v>
      </c>
      <c r="J25" s="9">
        <f t="shared" si="11"/>
        <v>2.8251958237921454E-2</v>
      </c>
      <c r="K25" s="9">
        <f t="shared" si="12"/>
        <v>4.0289683346794787E-2</v>
      </c>
      <c r="L25" s="43">
        <v>214535.25519500001</v>
      </c>
      <c r="M25" s="44">
        <v>9.9999999999999995E-7</v>
      </c>
      <c r="N25" s="44">
        <v>2621581</v>
      </c>
      <c r="O25" s="44">
        <v>3069769</v>
      </c>
      <c r="P25" s="44">
        <v>74680</v>
      </c>
      <c r="Q25" s="44">
        <v>106500</v>
      </c>
      <c r="R25" s="44">
        <v>2643356.5904029999</v>
      </c>
      <c r="S25" s="44">
        <v>3171893.7558173891</v>
      </c>
      <c r="T25" s="44">
        <v>509098420351</v>
      </c>
      <c r="U25" s="44">
        <v>498651594007</v>
      </c>
    </row>
    <row r="26" spans="1:21" x14ac:dyDescent="0.45">
      <c r="A26" s="30" t="s">
        <v>64</v>
      </c>
      <c r="B26" s="30">
        <v>10781</v>
      </c>
      <c r="C26" s="30" t="s">
        <v>22</v>
      </c>
      <c r="D26" s="9">
        <f t="shared" si="5"/>
        <v>0.51050749342427804</v>
      </c>
      <c r="E26" s="9">
        <f t="shared" si="6"/>
        <v>5.9738477802230738E-2</v>
      </c>
      <c r="F26" s="9">
        <f t="shared" si="7"/>
        <v>0.35049831249136426</v>
      </c>
      <c r="G26" s="42">
        <f t="shared" si="8"/>
        <v>4686904.3797169998</v>
      </c>
      <c r="H26" s="42">
        <f t="shared" si="9"/>
        <v>4289709.3424340002</v>
      </c>
      <c r="I26" s="9">
        <f t="shared" si="10"/>
        <v>4.980706467735721E-2</v>
      </c>
      <c r="J26" s="9">
        <f t="shared" si="11"/>
        <v>1.7906933616131939E-3</v>
      </c>
      <c r="K26" s="9">
        <f t="shared" si="12"/>
        <v>4.2184053127901869E-2</v>
      </c>
      <c r="L26" s="43">
        <v>5002263.4372300003</v>
      </c>
      <c r="M26" s="44">
        <v>452707.20384999999</v>
      </c>
      <c r="N26" s="44">
        <v>292677</v>
      </c>
      <c r="O26" s="44">
        <v>1717198</v>
      </c>
      <c r="P26" s="44">
        <v>8138</v>
      </c>
      <c r="Q26" s="44">
        <v>191710</v>
      </c>
      <c r="R26" s="44">
        <v>4544608.348058355</v>
      </c>
      <c r="S26" s="44">
        <v>4899304.6151750274</v>
      </c>
      <c r="T26" s="44">
        <v>4686904379717</v>
      </c>
      <c r="U26" s="44">
        <v>4289709342434</v>
      </c>
    </row>
    <row r="27" spans="1:21" x14ac:dyDescent="0.45">
      <c r="A27" s="30" t="s">
        <v>66</v>
      </c>
      <c r="B27" s="30">
        <v>10784</v>
      </c>
      <c r="C27" s="30" t="s">
        <v>19</v>
      </c>
      <c r="D27" s="9">
        <f t="shared" si="5"/>
        <v>7.4527367724558022E-2</v>
      </c>
      <c r="E27" s="9">
        <f t="shared" si="6"/>
        <v>1.0212987266917712</v>
      </c>
      <c r="F27" s="9">
        <f t="shared" si="7"/>
        <v>1.281294033579492</v>
      </c>
      <c r="G27" s="42">
        <f t="shared" si="8"/>
        <v>3392840.481594</v>
      </c>
      <c r="H27" s="42">
        <f t="shared" si="9"/>
        <v>3786320.7746410002</v>
      </c>
      <c r="I27" s="9">
        <f t="shared" si="10"/>
        <v>2.2865113648087694E-2</v>
      </c>
      <c r="J27" s="9">
        <f t="shared" si="11"/>
        <v>7.3195338258749437E-2</v>
      </c>
      <c r="K27" s="9">
        <f t="shared" si="12"/>
        <v>0.11245631272495428</v>
      </c>
      <c r="L27" s="43">
        <v>2870419.4912029998</v>
      </c>
      <c r="M27" s="44">
        <v>780681.56535000005</v>
      </c>
      <c r="N27" s="44">
        <v>19667646</v>
      </c>
      <c r="O27" s="44">
        <v>24674502</v>
      </c>
      <c r="P27" s="44">
        <v>1249551</v>
      </c>
      <c r="Q27" s="44">
        <v>1919793</v>
      </c>
      <c r="R27" s="44">
        <v>17071456.047962651</v>
      </c>
      <c r="S27" s="44">
        <v>19257486.067478191</v>
      </c>
      <c r="T27" s="44">
        <v>3392840481594</v>
      </c>
      <c r="U27" s="44">
        <v>3786320774641</v>
      </c>
    </row>
    <row r="28" spans="1:21" x14ac:dyDescent="0.45">
      <c r="A28" s="30" t="s">
        <v>68</v>
      </c>
      <c r="B28" s="30">
        <v>10789</v>
      </c>
      <c r="C28" s="30" t="s">
        <v>22</v>
      </c>
      <c r="D28" s="9">
        <f t="shared" si="5"/>
        <v>1.5053818196828666</v>
      </c>
      <c r="E28" s="9">
        <f t="shared" si="6"/>
        <v>0.48360064862562513</v>
      </c>
      <c r="F28" s="9">
        <f t="shared" si="7"/>
        <v>0.44257720900469744</v>
      </c>
      <c r="G28" s="42">
        <f t="shared" si="8"/>
        <v>935312.03823299997</v>
      </c>
      <c r="H28" s="42">
        <f t="shared" si="9"/>
        <v>947448.75937600003</v>
      </c>
      <c r="I28" s="9">
        <f t="shared" si="10"/>
        <v>2.6665106914742106E-2</v>
      </c>
      <c r="J28" s="9">
        <f t="shared" si="11"/>
        <v>2.1759102507180363E-2</v>
      </c>
      <c r="K28" s="9">
        <f t="shared" si="12"/>
        <v>1.916467277782731E-2</v>
      </c>
      <c r="L28" s="43">
        <v>4781149.7490830002</v>
      </c>
      <c r="M28" s="44">
        <v>98194.384909</v>
      </c>
      <c r="N28" s="44">
        <v>767967</v>
      </c>
      <c r="O28" s="44">
        <v>702821</v>
      </c>
      <c r="P28" s="44">
        <v>40064</v>
      </c>
      <c r="Q28" s="44">
        <v>35287</v>
      </c>
      <c r="R28" s="44">
        <v>1841252.4131810649</v>
      </c>
      <c r="S28" s="44">
        <v>1588018.961890422</v>
      </c>
      <c r="T28" s="44">
        <v>935312038233</v>
      </c>
      <c r="U28" s="44">
        <v>947448759376</v>
      </c>
    </row>
    <row r="29" spans="1:21" x14ac:dyDescent="0.45">
      <c r="A29" s="30" t="s">
        <v>70</v>
      </c>
      <c r="B29" s="30">
        <v>10787</v>
      </c>
      <c r="C29" s="30" t="s">
        <v>22</v>
      </c>
      <c r="D29" s="9">
        <f t="shared" si="5"/>
        <v>0.89280784034974769</v>
      </c>
      <c r="E29" s="9">
        <f t="shared" si="6"/>
        <v>8.0231279259325369E-2</v>
      </c>
      <c r="F29" s="9">
        <f t="shared" si="7"/>
        <v>1.0447876760226498</v>
      </c>
      <c r="G29" s="42">
        <f t="shared" si="8"/>
        <v>3647784.1457409998</v>
      </c>
      <c r="H29" s="42">
        <f t="shared" si="9"/>
        <v>3359376.553171</v>
      </c>
      <c r="I29" s="9">
        <f t="shared" si="10"/>
        <v>7.6105904053049275E-2</v>
      </c>
      <c r="J29" s="9">
        <f t="shared" si="11"/>
        <v>1.8069830752266991E-3</v>
      </c>
      <c r="K29" s="9">
        <f t="shared" si="12"/>
        <v>6.023031685352407E-2</v>
      </c>
      <c r="L29" s="43">
        <v>11448300.295756001</v>
      </c>
      <c r="M29" s="44">
        <v>537926.79073300003</v>
      </c>
      <c r="N29" s="44">
        <v>514395</v>
      </c>
      <c r="O29" s="44">
        <v>6698554</v>
      </c>
      <c r="P29" s="44">
        <v>6386</v>
      </c>
      <c r="Q29" s="44">
        <v>212858</v>
      </c>
      <c r="R29" s="44">
        <v>3534067.4118925161</v>
      </c>
      <c r="S29" s="44">
        <v>6411402.1956120227</v>
      </c>
      <c r="T29" s="44">
        <v>3647784145741</v>
      </c>
      <c r="U29" s="44">
        <v>3359376553171</v>
      </c>
    </row>
    <row r="30" spans="1:21" x14ac:dyDescent="0.45">
      <c r="A30" s="30" t="s">
        <v>72</v>
      </c>
      <c r="B30" s="30">
        <v>10801</v>
      </c>
      <c r="C30" s="30" t="s">
        <v>22</v>
      </c>
      <c r="D30" s="9">
        <f t="shared" si="5"/>
        <v>0.28329775908763044</v>
      </c>
      <c r="E30" s="9">
        <f t="shared" si="6"/>
        <v>0.35080256536148602</v>
      </c>
      <c r="F30" s="9">
        <f t="shared" si="7"/>
        <v>0.34252342756920423</v>
      </c>
      <c r="G30" s="42">
        <f t="shared" si="8"/>
        <v>1352876.332832</v>
      </c>
      <c r="H30" s="42">
        <f t="shared" si="9"/>
        <v>1319740.2560749999</v>
      </c>
      <c r="I30" s="9">
        <f t="shared" si="10"/>
        <v>3.4498500708127155E-3</v>
      </c>
      <c r="J30" s="9">
        <f t="shared" si="11"/>
        <v>7.4066954667541637E-2</v>
      </c>
      <c r="K30" s="9">
        <f t="shared" si="12"/>
        <v>1.1295068147539363E-2</v>
      </c>
      <c r="L30" s="43">
        <v>741099.25698299997</v>
      </c>
      <c r="M30" s="44">
        <v>9445.721078999999</v>
      </c>
      <c r="N30" s="44">
        <v>458845</v>
      </c>
      <c r="O30" s="44">
        <v>448016</v>
      </c>
      <c r="P30" s="44">
        <v>101398</v>
      </c>
      <c r="Q30" s="44">
        <v>15463</v>
      </c>
      <c r="R30" s="44">
        <v>1369004.577751806</v>
      </c>
      <c r="S30" s="44">
        <v>1307986.4439622362</v>
      </c>
      <c r="T30" s="44">
        <v>1352876332832</v>
      </c>
      <c r="U30" s="44">
        <v>1319740256075</v>
      </c>
    </row>
    <row r="31" spans="1:21" x14ac:dyDescent="0.45">
      <c r="A31" s="30" t="s">
        <v>74</v>
      </c>
      <c r="B31" s="30">
        <v>10825</v>
      </c>
      <c r="C31" s="30" t="s">
        <v>22</v>
      </c>
      <c r="D31" s="9">
        <f t="shared" si="5"/>
        <v>2.3645006172008296</v>
      </c>
      <c r="E31" s="9">
        <f t="shared" si="6"/>
        <v>0.3415012979629089</v>
      </c>
      <c r="F31" s="9">
        <f t="shared" si="7"/>
        <v>0.29719181457024446</v>
      </c>
      <c r="G31" s="42">
        <f t="shared" si="8"/>
        <v>336472.94170600001</v>
      </c>
      <c r="H31" s="42">
        <f t="shared" si="9"/>
        <v>327665.431698</v>
      </c>
      <c r="I31" s="9">
        <f t="shared" si="10"/>
        <v>7.4438943940789246E-2</v>
      </c>
      <c r="J31" s="9">
        <f t="shared" si="11"/>
        <v>0</v>
      </c>
      <c r="K31" s="9">
        <f t="shared" si="12"/>
        <v>6.7070365624026466E-3</v>
      </c>
      <c r="L31" s="43">
        <v>1689375.6100920001</v>
      </c>
      <c r="M31" s="44">
        <v>54627.476481999998</v>
      </c>
      <c r="N31" s="44">
        <v>121997</v>
      </c>
      <c r="O31" s="44">
        <v>106168</v>
      </c>
      <c r="P31" s="44">
        <v>0</v>
      </c>
      <c r="Q31" s="44">
        <v>2461</v>
      </c>
      <c r="R31" s="44">
        <v>366928.0727938065</v>
      </c>
      <c r="S31" s="44">
        <v>357237.29522471776</v>
      </c>
      <c r="T31" s="44">
        <v>336472941706</v>
      </c>
      <c r="U31" s="44">
        <v>327665431698</v>
      </c>
    </row>
    <row r="32" spans="1:21" x14ac:dyDescent="0.45">
      <c r="A32" s="30" t="s">
        <v>76</v>
      </c>
      <c r="B32" s="30">
        <v>10830</v>
      </c>
      <c r="C32" s="30" t="s">
        <v>22</v>
      </c>
      <c r="D32" s="9">
        <f t="shared" si="5"/>
        <v>1.3765271147068332</v>
      </c>
      <c r="E32" s="9">
        <f t="shared" si="6"/>
        <v>0.17435602746517495</v>
      </c>
      <c r="F32" s="9">
        <f t="shared" si="7"/>
        <v>0.45198934898674781</v>
      </c>
      <c r="G32" s="42">
        <f t="shared" si="8"/>
        <v>1377486.8283200001</v>
      </c>
      <c r="H32" s="42">
        <f t="shared" si="9"/>
        <v>1465043.7380880001</v>
      </c>
      <c r="I32" s="9">
        <f t="shared" si="10"/>
        <v>0.17718692030771707</v>
      </c>
      <c r="J32" s="9">
        <f t="shared" si="11"/>
        <v>3.6282110622622168E-3</v>
      </c>
      <c r="K32" s="9">
        <f t="shared" si="12"/>
        <v>3.3082716846918006E-2</v>
      </c>
      <c r="L32" s="43">
        <v>4641155.8038960006</v>
      </c>
      <c r="M32" s="44">
        <v>561124.38868600002</v>
      </c>
      <c r="N32" s="44">
        <v>293933</v>
      </c>
      <c r="O32" s="44">
        <v>761973</v>
      </c>
      <c r="P32" s="44">
        <v>5745</v>
      </c>
      <c r="Q32" s="44">
        <v>52384</v>
      </c>
      <c r="R32" s="44">
        <v>1583424.9720902261</v>
      </c>
      <c r="S32" s="44">
        <v>1685820.69844823</v>
      </c>
      <c r="T32" s="44">
        <v>1377486828320</v>
      </c>
      <c r="U32" s="44">
        <v>1465043738088</v>
      </c>
    </row>
    <row r="33" spans="1:21" x14ac:dyDescent="0.45">
      <c r="A33" s="30" t="s">
        <v>78</v>
      </c>
      <c r="B33" s="30">
        <v>10835</v>
      </c>
      <c r="C33" s="30" t="s">
        <v>22</v>
      </c>
      <c r="D33" s="9">
        <f t="shared" si="5"/>
        <v>0.83919302513109761</v>
      </c>
      <c r="E33" s="9">
        <f t="shared" si="6"/>
        <v>0.83409674432862901</v>
      </c>
      <c r="F33" s="9">
        <f t="shared" si="7"/>
        <v>0.97149115370366046</v>
      </c>
      <c r="G33" s="42">
        <f t="shared" si="8"/>
        <v>2034160.9441549999</v>
      </c>
      <c r="H33" s="42">
        <f t="shared" si="9"/>
        <v>1976322.099657</v>
      </c>
      <c r="I33" s="9">
        <f t="shared" si="10"/>
        <v>1.6566523784105822E-2</v>
      </c>
      <c r="J33" s="9">
        <f t="shared" si="11"/>
        <v>0.20680553988662348</v>
      </c>
      <c r="K33" s="9">
        <f t="shared" si="12"/>
        <v>0.21197124333571724</v>
      </c>
      <c r="L33" s="43">
        <v>4236203.7666410003</v>
      </c>
      <c r="M33" s="44">
        <v>66115.962268999996</v>
      </c>
      <c r="N33" s="44">
        <v>2105239</v>
      </c>
      <c r="O33" s="44">
        <v>2452019</v>
      </c>
      <c r="P33" s="44">
        <v>412674</v>
      </c>
      <c r="Q33" s="44">
        <v>422982</v>
      </c>
      <c r="R33" s="44">
        <v>1995468.7878585812</v>
      </c>
      <c r="S33" s="44">
        <v>2523974.6040425124</v>
      </c>
      <c r="T33" s="44">
        <v>2034160944155</v>
      </c>
      <c r="U33" s="44">
        <v>1976322099657</v>
      </c>
    </row>
    <row r="34" spans="1:21" x14ac:dyDescent="0.45">
      <c r="A34" s="30" t="s">
        <v>80</v>
      </c>
      <c r="B34" s="30">
        <v>10837</v>
      </c>
      <c r="C34" s="30" t="s">
        <v>19</v>
      </c>
      <c r="D34" s="9">
        <f t="shared" si="5"/>
        <v>3.759103487970878E-2</v>
      </c>
      <c r="E34" s="9">
        <f t="shared" si="6"/>
        <v>3.7297814609441259E-3</v>
      </c>
      <c r="F34" s="9">
        <f t="shared" si="7"/>
        <v>0.38966194626684153</v>
      </c>
      <c r="G34" s="42">
        <f t="shared" si="8"/>
        <v>3576696.8709149999</v>
      </c>
      <c r="H34" s="42">
        <f t="shared" si="9"/>
        <v>3301079.8760540001</v>
      </c>
      <c r="I34" s="9">
        <f t="shared" si="10"/>
        <v>3.5949802279783972E-3</v>
      </c>
      <c r="J34" s="9">
        <f t="shared" si="11"/>
        <v>3.1758623040394274E-4</v>
      </c>
      <c r="K34" s="9">
        <f t="shared" si="12"/>
        <v>1.7615941727913573E-2</v>
      </c>
      <c r="L34" s="43">
        <v>1129046.8719039999</v>
      </c>
      <c r="M34" s="44">
        <v>95447.693824000002</v>
      </c>
      <c r="N34" s="44">
        <v>56012</v>
      </c>
      <c r="O34" s="44">
        <v>5851749</v>
      </c>
      <c r="P34" s="44">
        <v>4216</v>
      </c>
      <c r="Q34" s="44">
        <v>233854</v>
      </c>
      <c r="R34" s="44">
        <v>13275134.739429999</v>
      </c>
      <c r="S34" s="44">
        <v>15017501.852728279</v>
      </c>
      <c r="T34" s="44">
        <v>3576696870915</v>
      </c>
      <c r="U34" s="44">
        <v>3301079876054</v>
      </c>
    </row>
    <row r="35" spans="1:21" x14ac:dyDescent="0.45">
      <c r="A35" s="30" t="s">
        <v>82</v>
      </c>
      <c r="B35" s="30">
        <v>10845</v>
      </c>
      <c r="C35" s="30" t="s">
        <v>19</v>
      </c>
      <c r="D35" s="9">
        <f t="shared" si="5"/>
        <v>0.28831275091545916</v>
      </c>
      <c r="E35" s="9">
        <f t="shared" si="6"/>
        <v>1.389537602527072</v>
      </c>
      <c r="F35" s="9">
        <f t="shared" si="7"/>
        <v>1.1177554536713699</v>
      </c>
      <c r="G35" s="42">
        <f t="shared" si="8"/>
        <v>5255370.5943769999</v>
      </c>
      <c r="H35" s="42">
        <f t="shared" si="9"/>
        <v>6020494.0393120004</v>
      </c>
      <c r="I35" s="9">
        <f t="shared" si="10"/>
        <v>1.2853312439148751E-2</v>
      </c>
      <c r="J35" s="9">
        <f t="shared" si="11"/>
        <v>0.13217332647450664</v>
      </c>
      <c r="K35" s="9">
        <f t="shared" si="12"/>
        <v>7.422262836494635E-2</v>
      </c>
      <c r="L35" s="43">
        <v>17471135.072421998</v>
      </c>
      <c r="M35" s="44">
        <v>842693.37939599995</v>
      </c>
      <c r="N35" s="44">
        <v>42101501</v>
      </c>
      <c r="O35" s="44">
        <v>33866793</v>
      </c>
      <c r="P35" s="44">
        <v>4332797</v>
      </c>
      <c r="Q35" s="44">
        <v>2433105</v>
      </c>
      <c r="R35" s="44">
        <v>32781175.41239081</v>
      </c>
      <c r="S35" s="44">
        <v>30298928.883559842</v>
      </c>
      <c r="T35" s="44">
        <v>5255370594377</v>
      </c>
      <c r="U35" s="44">
        <v>6020494039312</v>
      </c>
    </row>
    <row r="36" spans="1:21" x14ac:dyDescent="0.45">
      <c r="A36" s="30" t="s">
        <v>84</v>
      </c>
      <c r="B36" s="30">
        <v>10843</v>
      </c>
      <c r="C36" s="30" t="s">
        <v>22</v>
      </c>
      <c r="D36" s="9">
        <f t="shared" si="5"/>
        <v>1.8814018329960775</v>
      </c>
      <c r="E36" s="9">
        <f t="shared" si="6"/>
        <v>0.65109754526687036</v>
      </c>
      <c r="F36" s="9">
        <f t="shared" si="7"/>
        <v>0.50552261134423415</v>
      </c>
      <c r="G36" s="42">
        <f t="shared" si="8"/>
        <v>1505001.8064880001</v>
      </c>
      <c r="H36" s="42">
        <f t="shared" si="9"/>
        <v>1350372.531562</v>
      </c>
      <c r="I36" s="9">
        <f t="shared" si="10"/>
        <v>0.14634293464003628</v>
      </c>
      <c r="J36" s="9">
        <f t="shared" si="11"/>
        <v>3.3812990292123256E-3</v>
      </c>
      <c r="K36" s="9">
        <f t="shared" si="12"/>
        <v>1.9726657088672765E-2</v>
      </c>
      <c r="L36" s="43">
        <v>5538115.4306179993</v>
      </c>
      <c r="M36" s="44">
        <v>424577.707093</v>
      </c>
      <c r="N36" s="44">
        <v>958289</v>
      </c>
      <c r="O36" s="44">
        <v>744031</v>
      </c>
      <c r="P36" s="44">
        <v>4905</v>
      </c>
      <c r="Q36" s="44">
        <v>28616</v>
      </c>
      <c r="R36" s="44">
        <v>1450625.9155501609</v>
      </c>
      <c r="S36" s="44">
        <v>1471805.5796189781</v>
      </c>
      <c r="T36" s="44">
        <v>1505001806488</v>
      </c>
      <c r="U36" s="44">
        <v>1350372531562</v>
      </c>
    </row>
    <row r="37" spans="1:21" x14ac:dyDescent="0.45">
      <c r="A37" s="30" t="s">
        <v>86</v>
      </c>
      <c r="B37" s="30">
        <v>10851</v>
      </c>
      <c r="C37" s="30" t="s">
        <v>22</v>
      </c>
      <c r="D37" s="9">
        <f t="shared" si="5"/>
        <v>0.13512881454959058</v>
      </c>
      <c r="E37" s="9">
        <f t="shared" si="6"/>
        <v>0.30017964552237419</v>
      </c>
      <c r="F37" s="9">
        <f t="shared" si="7"/>
        <v>0.33125530070619319</v>
      </c>
      <c r="G37" s="42">
        <f t="shared" si="8"/>
        <v>29171271.322478998</v>
      </c>
      <c r="H37" s="42">
        <f t="shared" si="9"/>
        <v>27993816.346117999</v>
      </c>
      <c r="I37" s="9">
        <f t="shared" si="10"/>
        <v>6.5627920278899564E-3</v>
      </c>
      <c r="J37" s="9">
        <f t="shared" si="11"/>
        <v>8.0483334259309897E-3</v>
      </c>
      <c r="K37" s="9">
        <f t="shared" si="12"/>
        <v>5.5070494695081337E-2</v>
      </c>
      <c r="L37" s="43">
        <v>8272378.9987300001</v>
      </c>
      <c r="M37" s="44">
        <v>415868.72812799999</v>
      </c>
      <c r="N37" s="44">
        <v>9188269</v>
      </c>
      <c r="O37" s="44">
        <v>10139471</v>
      </c>
      <c r="P37" s="44">
        <v>255002</v>
      </c>
      <c r="Q37" s="44">
        <v>1744844</v>
      </c>
      <c r="R37" s="44">
        <v>31683826.514742423</v>
      </c>
      <c r="S37" s="44">
        <v>30609233.96058559</v>
      </c>
      <c r="T37" s="44">
        <v>29171271322479</v>
      </c>
      <c r="U37" s="44">
        <v>27993816346118</v>
      </c>
    </row>
    <row r="38" spans="1:21" x14ac:dyDescent="0.45">
      <c r="A38" s="30" t="s">
        <v>88</v>
      </c>
      <c r="B38" s="30">
        <v>10855</v>
      </c>
      <c r="C38" s="30" t="s">
        <v>22</v>
      </c>
      <c r="D38" s="9">
        <f t="shared" si="5"/>
        <v>0.25861506751630853</v>
      </c>
      <c r="E38" s="9">
        <f t="shared" si="6"/>
        <v>4.7303076110492746E-2</v>
      </c>
      <c r="F38" s="9">
        <f t="shared" si="7"/>
        <v>0.2609960854749625</v>
      </c>
      <c r="G38" s="42">
        <f t="shared" si="8"/>
        <v>6703136.5053009996</v>
      </c>
      <c r="H38" s="42">
        <f t="shared" si="9"/>
        <v>6112156.5088060005</v>
      </c>
      <c r="I38" s="9">
        <f t="shared" si="10"/>
        <v>2.6316604062773388E-2</v>
      </c>
      <c r="J38" s="9">
        <f t="shared" si="11"/>
        <v>5.6107252850625614E-4</v>
      </c>
      <c r="K38" s="9">
        <f t="shared" si="12"/>
        <v>3.7505603272871849E-2</v>
      </c>
      <c r="L38" s="43">
        <v>3327946.254706</v>
      </c>
      <c r="M38" s="44">
        <v>322794.04169400001</v>
      </c>
      <c r="N38" s="44">
        <v>304356</v>
      </c>
      <c r="O38" s="44">
        <v>1679293</v>
      </c>
      <c r="P38" s="44">
        <v>3441</v>
      </c>
      <c r="Q38" s="44">
        <v>230018</v>
      </c>
      <c r="R38" s="44">
        <v>6132896.9521301948</v>
      </c>
      <c r="S38" s="44">
        <v>6434169.2977655614</v>
      </c>
      <c r="T38" s="44">
        <v>6703136505301</v>
      </c>
      <c r="U38" s="44">
        <v>6112156508806</v>
      </c>
    </row>
    <row r="39" spans="1:21" x14ac:dyDescent="0.45">
      <c r="A39" s="30" t="s">
        <v>90</v>
      </c>
      <c r="B39" s="30">
        <v>10864</v>
      </c>
      <c r="C39" s="30" t="s">
        <v>22</v>
      </c>
      <c r="D39" s="9">
        <f t="shared" si="5"/>
        <v>0.43903331884667851</v>
      </c>
      <c r="E39" s="9">
        <f t="shared" si="6"/>
        <v>4.1218679567598315E-3</v>
      </c>
      <c r="F39" s="9">
        <f t="shared" si="7"/>
        <v>0.45593777212881498</v>
      </c>
      <c r="G39" s="42">
        <f t="shared" si="8"/>
        <v>419683.673748</v>
      </c>
      <c r="H39" s="42">
        <f t="shared" si="9"/>
        <v>389839.01004999998</v>
      </c>
      <c r="I39" s="9">
        <f t="shared" si="10"/>
        <v>2.7504972092959966E-6</v>
      </c>
      <c r="J39" s="9">
        <f t="shared" si="11"/>
        <v>0</v>
      </c>
      <c r="K39" s="9">
        <f t="shared" si="12"/>
        <v>5.3737367364773282E-2</v>
      </c>
      <c r="L39" s="43">
        <v>557916.10702800006</v>
      </c>
      <c r="M39" s="44">
        <v>3.0821000000000001</v>
      </c>
      <c r="N39" s="44">
        <v>2619</v>
      </c>
      <c r="O39" s="44">
        <v>289699</v>
      </c>
      <c r="P39" s="44">
        <v>0</v>
      </c>
      <c r="Q39" s="44">
        <v>30108</v>
      </c>
      <c r="R39" s="44">
        <v>560280.51757029025</v>
      </c>
      <c r="S39" s="44">
        <v>635391.53303173149</v>
      </c>
      <c r="T39" s="44">
        <v>419683673748</v>
      </c>
      <c r="U39" s="44">
        <v>389839010050</v>
      </c>
    </row>
    <row r="40" spans="1:21" x14ac:dyDescent="0.45">
      <c r="A40" s="30" t="s">
        <v>92</v>
      </c>
      <c r="B40" s="30">
        <v>10869</v>
      </c>
      <c r="C40" s="30" t="s">
        <v>22</v>
      </c>
      <c r="D40" s="9">
        <f t="shared" si="5"/>
        <v>0.86779066994606102</v>
      </c>
      <c r="E40" s="9">
        <f t="shared" si="6"/>
        <v>3.2104339077988799E-2</v>
      </c>
      <c r="F40" s="9">
        <f t="shared" si="7"/>
        <v>0.28546374972011146</v>
      </c>
      <c r="G40" s="42">
        <f t="shared" si="8"/>
        <v>710293.42150499998</v>
      </c>
      <c r="H40" s="42">
        <f t="shared" si="9"/>
        <v>660076.45409599994</v>
      </c>
      <c r="I40" s="9">
        <f t="shared" si="10"/>
        <v>3.2192682712646602E-2</v>
      </c>
      <c r="J40" s="9">
        <f t="shared" si="11"/>
        <v>0</v>
      </c>
      <c r="K40" s="9">
        <f t="shared" si="12"/>
        <v>5.8026226821816856E-3</v>
      </c>
      <c r="L40" s="43">
        <v>1192577.871328</v>
      </c>
      <c r="M40" s="44">
        <v>41221.296929999997</v>
      </c>
      <c r="N40" s="44">
        <v>22060</v>
      </c>
      <c r="O40" s="44">
        <v>196152</v>
      </c>
      <c r="P40" s="44">
        <v>0</v>
      </c>
      <c r="Q40" s="44">
        <v>3715</v>
      </c>
      <c r="R40" s="44">
        <v>640227.73898564512</v>
      </c>
      <c r="S40" s="44">
        <v>687134.53176566574</v>
      </c>
      <c r="T40" s="44">
        <v>710293421505</v>
      </c>
      <c r="U40" s="44">
        <v>660076454096</v>
      </c>
    </row>
    <row r="41" spans="1:21" x14ac:dyDescent="0.45">
      <c r="A41" s="30" t="s">
        <v>94</v>
      </c>
      <c r="B41" s="30">
        <v>10872</v>
      </c>
      <c r="C41" s="30" t="s">
        <v>22</v>
      </c>
      <c r="D41" s="9">
        <f t="shared" si="5"/>
        <v>1.1640864897881835</v>
      </c>
      <c r="E41" s="9">
        <f t="shared" si="6"/>
        <v>8.6965952793007839E-2</v>
      </c>
      <c r="F41" s="9">
        <f t="shared" si="7"/>
        <v>0.34069793776161766</v>
      </c>
      <c r="G41" s="42">
        <f t="shared" si="8"/>
        <v>2088156.3174650001</v>
      </c>
      <c r="H41" s="42">
        <f t="shared" si="9"/>
        <v>2017706.374574</v>
      </c>
      <c r="I41" s="9">
        <f t="shared" si="10"/>
        <v>0.16462524201827569</v>
      </c>
      <c r="J41" s="9">
        <f t="shared" si="11"/>
        <v>8.6538086229054987E-3</v>
      </c>
      <c r="K41" s="9">
        <f t="shared" si="12"/>
        <v>4.0226971274162082E-2</v>
      </c>
      <c r="L41" s="43">
        <v>4814003.4107010001</v>
      </c>
      <c r="M41" s="44">
        <v>691388.04157</v>
      </c>
      <c r="N41" s="44">
        <v>179821</v>
      </c>
      <c r="O41" s="44">
        <v>704467</v>
      </c>
      <c r="P41" s="44">
        <v>18172</v>
      </c>
      <c r="Q41" s="44">
        <v>84472</v>
      </c>
      <c r="R41" s="44">
        <v>2099884.6625636132</v>
      </c>
      <c r="S41" s="44">
        <v>2067717.241343877</v>
      </c>
      <c r="T41" s="44">
        <v>2088156317465</v>
      </c>
      <c r="U41" s="44">
        <v>2017706374574</v>
      </c>
    </row>
    <row r="42" spans="1:21" x14ac:dyDescent="0.45">
      <c r="A42" s="30" t="s">
        <v>96</v>
      </c>
      <c r="B42" s="30">
        <v>10883</v>
      </c>
      <c r="C42" s="30" t="s">
        <v>19</v>
      </c>
      <c r="D42" s="9">
        <f t="shared" si="5"/>
        <v>5.8257399865457804E-2</v>
      </c>
      <c r="E42" s="9">
        <f t="shared" si="6"/>
        <v>2.1696029981260447</v>
      </c>
      <c r="F42" s="9">
        <f t="shared" si="7"/>
        <v>2.0884903454853485</v>
      </c>
      <c r="G42" s="42">
        <f t="shared" si="8"/>
        <v>21650098.300480999</v>
      </c>
      <c r="H42" s="42">
        <f t="shared" si="9"/>
        <v>20223100.206569999</v>
      </c>
      <c r="I42" s="9">
        <f t="shared" si="10"/>
        <v>2.1687527170496318E-3</v>
      </c>
      <c r="J42" s="9">
        <f t="shared" si="11"/>
        <v>0.21063743484964748</v>
      </c>
      <c r="K42" s="9">
        <f t="shared" si="12"/>
        <v>0.38707314395573811</v>
      </c>
      <c r="L42" s="43">
        <v>16909203.538801998</v>
      </c>
      <c r="M42" s="44">
        <v>603895.37448700005</v>
      </c>
      <c r="N42" s="44">
        <v>314863509</v>
      </c>
      <c r="O42" s="44">
        <v>303092040</v>
      </c>
      <c r="P42" s="44">
        <v>29326297</v>
      </c>
      <c r="Q42" s="44">
        <v>53890810</v>
      </c>
      <c r="R42" s="44">
        <v>139226424.87995091</v>
      </c>
      <c r="S42" s="44">
        <v>145124941.87736541</v>
      </c>
      <c r="T42" s="44">
        <v>21650098300481</v>
      </c>
      <c r="U42" s="44">
        <v>20223100206570</v>
      </c>
    </row>
    <row r="43" spans="1:21" x14ac:dyDescent="0.45">
      <c r="A43" s="30" t="s">
        <v>98</v>
      </c>
      <c r="B43" s="30">
        <v>10885</v>
      </c>
      <c r="C43" s="30" t="s">
        <v>32</v>
      </c>
      <c r="D43" s="9">
        <f t="shared" si="5"/>
        <v>0.57599568083055341</v>
      </c>
      <c r="E43" s="9">
        <f t="shared" si="6"/>
        <v>0.25336256087768338</v>
      </c>
      <c r="F43" s="9">
        <f t="shared" si="7"/>
        <v>0.54157407401897828</v>
      </c>
      <c r="G43" s="42">
        <f t="shared" si="8"/>
        <v>2062020.0431319999</v>
      </c>
      <c r="H43" s="42">
        <f t="shared" si="9"/>
        <v>1759271.854359</v>
      </c>
      <c r="I43" s="9">
        <f t="shared" si="10"/>
        <v>4.5523781956774277E-2</v>
      </c>
      <c r="J43" s="9">
        <f t="shared" si="11"/>
        <v>0</v>
      </c>
      <c r="K43" s="9">
        <f t="shared" si="12"/>
        <v>2.8725748911866023E-2</v>
      </c>
      <c r="L43" s="43">
        <v>4178399.941664</v>
      </c>
      <c r="M43" s="44">
        <v>244812.513355</v>
      </c>
      <c r="N43" s="44">
        <v>918974</v>
      </c>
      <c r="O43" s="44">
        <v>1964349</v>
      </c>
      <c r="P43" s="44">
        <v>0</v>
      </c>
      <c r="Q43" s="44">
        <v>77239</v>
      </c>
      <c r="R43" s="44">
        <v>2688841.994580484</v>
      </c>
      <c r="S43" s="44">
        <v>3627110.4807930002</v>
      </c>
      <c r="T43" s="44">
        <v>2062020043132</v>
      </c>
      <c r="U43" s="44">
        <v>1759271854359</v>
      </c>
    </row>
    <row r="44" spans="1:21" x14ac:dyDescent="0.45">
      <c r="A44" s="30" t="s">
        <v>100</v>
      </c>
      <c r="B44" s="30">
        <v>10897</v>
      </c>
      <c r="C44" s="30" t="s">
        <v>32</v>
      </c>
      <c r="D44" s="9">
        <f t="shared" si="5"/>
        <v>0.35891789751984632</v>
      </c>
      <c r="E44" s="9">
        <f t="shared" si="6"/>
        <v>6.9446661477305896E-2</v>
      </c>
      <c r="F44" s="9">
        <f t="shared" si="7"/>
        <v>0.29706989121132521</v>
      </c>
      <c r="G44" s="42">
        <f t="shared" si="8"/>
        <v>428916.72809300001</v>
      </c>
      <c r="H44" s="42">
        <f t="shared" si="9"/>
        <v>411560.67705599999</v>
      </c>
      <c r="I44" s="9">
        <f t="shared" si="10"/>
        <v>7.3314767619246421E-2</v>
      </c>
      <c r="J44" s="9">
        <f t="shared" si="11"/>
        <v>1.2475438673221701E-3</v>
      </c>
      <c r="K44" s="9">
        <f t="shared" si="12"/>
        <v>5.0668401762190927E-3</v>
      </c>
      <c r="L44" s="43">
        <v>569407.07587900001</v>
      </c>
      <c r="M44" s="44">
        <v>105193.442472</v>
      </c>
      <c r="N44" s="44">
        <v>55087</v>
      </c>
      <c r="O44" s="44">
        <v>235644</v>
      </c>
      <c r="P44" s="44">
        <v>895</v>
      </c>
      <c r="Q44" s="44">
        <v>3635</v>
      </c>
      <c r="R44" s="44">
        <v>717409.64261329023</v>
      </c>
      <c r="S44" s="44">
        <v>793227.47599611513</v>
      </c>
      <c r="T44" s="44">
        <v>428916728093</v>
      </c>
      <c r="U44" s="44">
        <v>411560677056</v>
      </c>
    </row>
    <row r="45" spans="1:21" x14ac:dyDescent="0.45">
      <c r="A45" s="30" t="s">
        <v>102</v>
      </c>
      <c r="B45" s="30">
        <v>10895</v>
      </c>
      <c r="C45" s="30" t="s">
        <v>19</v>
      </c>
      <c r="D45" s="9">
        <f t="shared" si="5"/>
        <v>0.10892496187852986</v>
      </c>
      <c r="E45" s="9">
        <f t="shared" si="6"/>
        <v>0.10207905034732488</v>
      </c>
      <c r="F45" s="9">
        <f t="shared" si="7"/>
        <v>0.89979438698849545</v>
      </c>
      <c r="G45" s="42">
        <f t="shared" si="8"/>
        <v>186376.03873999999</v>
      </c>
      <c r="H45" s="42">
        <f t="shared" si="9"/>
        <v>164918.376204</v>
      </c>
      <c r="I45" s="9">
        <f t="shared" si="10"/>
        <v>2.4197272661431967E-2</v>
      </c>
      <c r="J45" s="9">
        <f t="shared" si="11"/>
        <v>3.8463218286414113E-3</v>
      </c>
      <c r="K45" s="9">
        <f t="shared" si="12"/>
        <v>3.2133100820519796E-2</v>
      </c>
      <c r="L45" s="43">
        <v>398708.76411399996</v>
      </c>
      <c r="M45" s="44">
        <v>63186.966</v>
      </c>
      <c r="N45" s="44">
        <v>186825</v>
      </c>
      <c r="O45" s="44">
        <v>1646803</v>
      </c>
      <c r="P45" s="44">
        <v>5022</v>
      </c>
      <c r="Q45" s="44">
        <v>41955</v>
      </c>
      <c r="R45" s="44">
        <v>1305662.9745862579</v>
      </c>
      <c r="S45" s="44">
        <v>1830199.2364185038</v>
      </c>
      <c r="T45" s="44">
        <v>186376038740</v>
      </c>
      <c r="U45" s="44">
        <v>164918376204</v>
      </c>
    </row>
    <row r="46" spans="1:21" x14ac:dyDescent="0.45">
      <c r="A46" s="30" t="s">
        <v>104</v>
      </c>
      <c r="B46" s="30">
        <v>10896</v>
      </c>
      <c r="C46" s="30" t="s">
        <v>22</v>
      </c>
      <c r="D46" s="9">
        <f t="shared" si="5"/>
        <v>1.9281434600043055</v>
      </c>
      <c r="E46" s="9">
        <f t="shared" si="6"/>
        <v>0.34122480896258228</v>
      </c>
      <c r="F46" s="9">
        <f t="shared" si="7"/>
        <v>0.31675241718606978</v>
      </c>
      <c r="G46" s="42">
        <f t="shared" si="8"/>
        <v>3342705.9593349998</v>
      </c>
      <c r="H46" s="42">
        <f t="shared" si="9"/>
        <v>3525727.0070150001</v>
      </c>
      <c r="I46" s="9">
        <f t="shared" si="10"/>
        <v>0.2503276214894874</v>
      </c>
      <c r="J46" s="9">
        <f t="shared" si="11"/>
        <v>9.9616304573926062E-2</v>
      </c>
      <c r="K46" s="9">
        <f t="shared" si="12"/>
        <v>0.11678692667034755</v>
      </c>
      <c r="L46" s="43">
        <v>11168902.618894</v>
      </c>
      <c r="M46" s="44">
        <v>1721585.1586770001</v>
      </c>
      <c r="N46" s="44">
        <v>988284</v>
      </c>
      <c r="O46" s="44">
        <v>917405</v>
      </c>
      <c r="P46" s="44">
        <v>342547</v>
      </c>
      <c r="Q46" s="44">
        <v>401591</v>
      </c>
      <c r="R46" s="44">
        <v>3438663.9964725161</v>
      </c>
      <c r="S46" s="44">
        <v>2896284.1330460599</v>
      </c>
      <c r="T46" s="44">
        <v>3342705959335</v>
      </c>
      <c r="U46" s="44">
        <v>3525727007015</v>
      </c>
    </row>
    <row r="47" spans="1:21" x14ac:dyDescent="0.45">
      <c r="A47" s="30" t="s">
        <v>106</v>
      </c>
      <c r="B47" s="30">
        <v>10911</v>
      </c>
      <c r="C47" s="30" t="s">
        <v>19</v>
      </c>
      <c r="D47" s="9">
        <f t="shared" si="5"/>
        <v>5.4801887018589956E-2</v>
      </c>
      <c r="E47" s="9">
        <f t="shared" si="6"/>
        <v>0.96313949178199598</v>
      </c>
      <c r="F47" s="9">
        <f t="shared" si="7"/>
        <v>1.1958715454602038</v>
      </c>
      <c r="G47" s="42">
        <f t="shared" si="8"/>
        <v>4206512.5648250002</v>
      </c>
      <c r="H47" s="42">
        <f t="shared" si="9"/>
        <v>4078169.8812759998</v>
      </c>
      <c r="I47" s="9">
        <f t="shared" si="10"/>
        <v>4.0297501647760354E-4</v>
      </c>
      <c r="J47" s="9">
        <f t="shared" si="11"/>
        <v>0.177800992907553</v>
      </c>
      <c r="K47" s="9">
        <f t="shared" si="12"/>
        <v>0.11342073489075506</v>
      </c>
      <c r="L47" s="43">
        <v>7182311.5405630004</v>
      </c>
      <c r="M47" s="44">
        <v>49769.017759000002</v>
      </c>
      <c r="N47" s="44">
        <v>63114322</v>
      </c>
      <c r="O47" s="44">
        <v>78365203</v>
      </c>
      <c r="P47" s="44">
        <v>10979565</v>
      </c>
      <c r="Q47" s="44">
        <v>7003956</v>
      </c>
      <c r="R47" s="44">
        <v>61751989.235002682</v>
      </c>
      <c r="S47" s="44">
        <v>65529783.108806171</v>
      </c>
      <c r="T47" s="44">
        <v>4206512564825</v>
      </c>
      <c r="U47" s="44">
        <v>4078169881276</v>
      </c>
    </row>
    <row r="48" spans="1:21" x14ac:dyDescent="0.45">
      <c r="A48" s="30" t="s">
        <v>108</v>
      </c>
      <c r="B48" s="30">
        <v>10919</v>
      </c>
      <c r="C48" s="30" t="s">
        <v>19</v>
      </c>
      <c r="D48" s="9">
        <f t="shared" si="5"/>
        <v>2.831229776142221E-2</v>
      </c>
      <c r="E48" s="9">
        <f t="shared" si="6"/>
        <v>1.3121807060852637</v>
      </c>
      <c r="F48" s="9">
        <f t="shared" si="7"/>
        <v>1.1676306841160968</v>
      </c>
      <c r="G48" s="42">
        <f t="shared" si="8"/>
        <v>80314749.481874004</v>
      </c>
      <c r="H48" s="42">
        <f t="shared" si="9"/>
        <v>75379332.977583006</v>
      </c>
      <c r="I48" s="9">
        <f t="shared" si="10"/>
        <v>7.5253538667910508E-5</v>
      </c>
      <c r="J48" s="9">
        <f t="shared" si="11"/>
        <v>0.12979734332566728</v>
      </c>
      <c r="K48" s="9">
        <f t="shared" si="12"/>
        <v>0.14618285420448937</v>
      </c>
      <c r="L48" s="43">
        <v>27063954.983921997</v>
      </c>
      <c r="M48" s="44">
        <v>72145.965800999998</v>
      </c>
      <c r="N48" s="44">
        <v>627162088</v>
      </c>
      <c r="O48" s="44">
        <v>558073819</v>
      </c>
      <c r="P48" s="44">
        <v>62218700</v>
      </c>
      <c r="Q48" s="44">
        <v>70073138</v>
      </c>
      <c r="R48" s="44">
        <v>479352646.25478911</v>
      </c>
      <c r="S48" s="44">
        <v>477954053.958821</v>
      </c>
      <c r="T48" s="44">
        <v>80314749481874</v>
      </c>
      <c r="U48" s="44">
        <v>75379332977583</v>
      </c>
    </row>
    <row r="49" spans="1:21" x14ac:dyDescent="0.45">
      <c r="A49" s="30" t="s">
        <v>110</v>
      </c>
      <c r="B49" s="30">
        <v>10923</v>
      </c>
      <c r="C49" s="30" t="s">
        <v>19</v>
      </c>
      <c r="D49" s="9">
        <f t="shared" si="5"/>
        <v>8.8009934426404049E-2</v>
      </c>
      <c r="E49" s="9">
        <f t="shared" si="6"/>
        <v>0.87663545643008034</v>
      </c>
      <c r="F49" s="9">
        <f t="shared" si="7"/>
        <v>1.1038781946780143</v>
      </c>
      <c r="G49" s="42">
        <f t="shared" si="8"/>
        <v>488759.30296399997</v>
      </c>
      <c r="H49" s="42">
        <f t="shared" si="9"/>
        <v>485502.99200000003</v>
      </c>
      <c r="I49" s="9">
        <f t="shared" si="10"/>
        <v>0</v>
      </c>
      <c r="J49" s="9">
        <f t="shared" si="11"/>
        <v>2.9303148358754187E-2</v>
      </c>
      <c r="K49" s="9">
        <f t="shared" si="12"/>
        <v>0.13851562243882623</v>
      </c>
      <c r="L49" s="43">
        <v>444841.40317299997</v>
      </c>
      <c r="M49" s="44">
        <v>0</v>
      </c>
      <c r="N49" s="44">
        <v>2215453</v>
      </c>
      <c r="O49" s="44">
        <v>2789746</v>
      </c>
      <c r="P49" s="44">
        <v>65389</v>
      </c>
      <c r="Q49" s="44">
        <v>309093</v>
      </c>
      <c r="R49" s="44">
        <v>2231466.7079268061</v>
      </c>
      <c r="S49" s="44">
        <v>2527222.6713507366</v>
      </c>
      <c r="T49" s="44">
        <v>488759302964</v>
      </c>
      <c r="U49" s="44">
        <v>485502992000</v>
      </c>
    </row>
    <row r="50" spans="1:21" x14ac:dyDescent="0.45">
      <c r="A50" s="30" t="s">
        <v>114</v>
      </c>
      <c r="B50" s="30">
        <v>10915</v>
      </c>
      <c r="C50" s="30" t="s">
        <v>19</v>
      </c>
      <c r="D50" s="9">
        <f t="shared" si="5"/>
        <v>0.18901863157594279</v>
      </c>
      <c r="E50" s="9">
        <f t="shared" si="6"/>
        <v>0.41990302296566184</v>
      </c>
      <c r="F50" s="9">
        <f t="shared" si="7"/>
        <v>0.48594307538864939</v>
      </c>
      <c r="G50" s="42">
        <f t="shared" si="8"/>
        <v>10623227.262840001</v>
      </c>
      <c r="H50" s="42">
        <f t="shared" si="9"/>
        <v>9841277.6279259995</v>
      </c>
      <c r="I50" s="9">
        <f t="shared" si="10"/>
        <v>3.064193184269749E-3</v>
      </c>
      <c r="J50" s="9">
        <f t="shared" si="11"/>
        <v>2.2336942980027471E-2</v>
      </c>
      <c r="K50" s="9">
        <f t="shared" si="12"/>
        <v>3.1609907506653677E-2</v>
      </c>
      <c r="L50" s="43">
        <v>16743488.358373001</v>
      </c>
      <c r="M50" s="44">
        <v>243673.18756699999</v>
      </c>
      <c r="N50" s="44">
        <v>18597747</v>
      </c>
      <c r="O50" s="44">
        <v>21522699</v>
      </c>
      <c r="P50" s="44">
        <v>888148</v>
      </c>
      <c r="Q50" s="44">
        <v>1256854</v>
      </c>
      <c r="R50" s="44">
        <v>39761394.421525612</v>
      </c>
      <c r="S50" s="44">
        <v>44290576.592302494</v>
      </c>
      <c r="T50" s="44">
        <v>10623227262840</v>
      </c>
      <c r="U50" s="44">
        <v>9841277627926</v>
      </c>
    </row>
    <row r="51" spans="1:21" x14ac:dyDescent="0.45">
      <c r="A51" s="30" t="s">
        <v>116</v>
      </c>
      <c r="B51" s="30">
        <v>10929</v>
      </c>
      <c r="C51" s="30" t="s">
        <v>19</v>
      </c>
      <c r="D51" s="9">
        <f t="shared" si="5"/>
        <v>4.4336601723631006E-2</v>
      </c>
      <c r="E51" s="9">
        <f t="shared" si="6"/>
        <v>0.97692549067799617</v>
      </c>
      <c r="F51" s="9">
        <f t="shared" si="7"/>
        <v>1.125475605495307</v>
      </c>
      <c r="G51" s="42">
        <f t="shared" si="8"/>
        <v>638410.46340100002</v>
      </c>
      <c r="H51" s="42">
        <f t="shared" si="9"/>
        <v>612226.33473600005</v>
      </c>
      <c r="I51" s="9">
        <f t="shared" si="10"/>
        <v>0</v>
      </c>
      <c r="J51" s="9">
        <f t="shared" si="11"/>
        <v>0.10064099919410506</v>
      </c>
      <c r="K51" s="9">
        <f t="shared" si="12"/>
        <v>0.13083223274914985</v>
      </c>
      <c r="L51" s="43">
        <v>401683.03343499999</v>
      </c>
      <c r="M51" s="44">
        <v>0</v>
      </c>
      <c r="N51" s="44">
        <v>4425400</v>
      </c>
      <c r="O51" s="44">
        <v>5098321</v>
      </c>
      <c r="P51" s="44">
        <v>387007</v>
      </c>
      <c r="Q51" s="44">
        <v>503105</v>
      </c>
      <c r="R51" s="44">
        <v>3845420.8831291939</v>
      </c>
      <c r="S51" s="44">
        <v>4529925.8154567424</v>
      </c>
      <c r="T51" s="44">
        <v>638410463401</v>
      </c>
      <c r="U51" s="44">
        <v>612226334736</v>
      </c>
    </row>
    <row r="52" spans="1:21" x14ac:dyDescent="0.45">
      <c r="A52" s="30" t="s">
        <v>118</v>
      </c>
      <c r="B52" s="30">
        <v>10934</v>
      </c>
      <c r="C52" s="30" t="s">
        <v>32</v>
      </c>
      <c r="D52" s="9">
        <f t="shared" si="5"/>
        <v>0.72350238923015775</v>
      </c>
      <c r="E52" s="9">
        <f t="shared" si="6"/>
        <v>0</v>
      </c>
      <c r="F52" s="9">
        <f t="shared" si="7"/>
        <v>0</v>
      </c>
      <c r="G52" s="42">
        <f t="shared" si="8"/>
        <v>145345.646607</v>
      </c>
      <c r="H52" s="42">
        <f t="shared" si="9"/>
        <v>156095.00777</v>
      </c>
      <c r="I52" s="9">
        <f t="shared" si="10"/>
        <v>9.0112608143580242E-2</v>
      </c>
      <c r="J52" s="9">
        <f t="shared" si="11"/>
        <v>0</v>
      </c>
      <c r="K52" s="9">
        <f t="shared" si="12"/>
        <v>0</v>
      </c>
      <c r="L52" s="43">
        <v>282903.56261899997</v>
      </c>
      <c r="M52" s="44">
        <v>40018.375319999999</v>
      </c>
      <c r="N52" s="44">
        <v>0</v>
      </c>
      <c r="O52" s="44">
        <v>0</v>
      </c>
      <c r="P52" s="44">
        <v>0</v>
      </c>
      <c r="Q52" s="44">
        <v>0</v>
      </c>
      <c r="R52" s="44">
        <v>222046.48242029033</v>
      </c>
      <c r="S52" s="44">
        <v>195509.76391385752</v>
      </c>
      <c r="T52" s="44">
        <v>145345646607</v>
      </c>
      <c r="U52" s="44">
        <v>156095007770</v>
      </c>
    </row>
    <row r="53" spans="1:21" x14ac:dyDescent="0.45">
      <c r="A53" s="30" t="s">
        <v>120</v>
      </c>
      <c r="B53" s="30">
        <v>11008</v>
      </c>
      <c r="C53" s="30" t="s">
        <v>19</v>
      </c>
      <c r="D53" s="9">
        <f t="shared" si="5"/>
        <v>6.1809394784524074E-2</v>
      </c>
      <c r="E53" s="9">
        <f t="shared" si="6"/>
        <v>1.1318359555832715</v>
      </c>
      <c r="F53" s="9">
        <f t="shared" si="7"/>
        <v>1.121562200673156</v>
      </c>
      <c r="G53" s="42">
        <f t="shared" si="8"/>
        <v>15678839.559795</v>
      </c>
      <c r="H53" s="42">
        <f t="shared" si="9"/>
        <v>14683823.908353001</v>
      </c>
      <c r="I53" s="9">
        <f t="shared" si="10"/>
        <v>5.0536331961346832E-3</v>
      </c>
      <c r="J53" s="9">
        <f t="shared" si="11"/>
        <v>0.16397820522509429</v>
      </c>
      <c r="K53" s="9">
        <f t="shared" si="12"/>
        <v>0.12751991832049611</v>
      </c>
      <c r="L53" s="43">
        <v>9806041.1313840002</v>
      </c>
      <c r="M53" s="44">
        <v>839909.778085</v>
      </c>
      <c r="N53" s="44">
        <v>89782710</v>
      </c>
      <c r="O53" s="44">
        <v>88967746</v>
      </c>
      <c r="P53" s="44">
        <v>13626523</v>
      </c>
      <c r="Q53" s="44">
        <v>10596854</v>
      </c>
      <c r="R53" s="44">
        <v>83099598.396596387</v>
      </c>
      <c r="S53" s="44">
        <v>79324843.460845947</v>
      </c>
      <c r="T53" s="44">
        <v>15678839559795</v>
      </c>
      <c r="U53" s="44">
        <v>14683823908353</v>
      </c>
    </row>
    <row r="54" spans="1:21" x14ac:dyDescent="0.45">
      <c r="A54" s="30" t="s">
        <v>122</v>
      </c>
      <c r="B54" s="30">
        <v>11014</v>
      </c>
      <c r="C54" s="30" t="s">
        <v>19</v>
      </c>
      <c r="D54" s="9">
        <f t="shared" si="5"/>
        <v>5.7615406329103232E-2</v>
      </c>
      <c r="E54" s="9">
        <f t="shared" si="6"/>
        <v>2.7861182540456358E-2</v>
      </c>
      <c r="F54" s="9">
        <f t="shared" si="7"/>
        <v>0.7101422217532497</v>
      </c>
      <c r="G54" s="42">
        <f t="shared" si="8"/>
        <v>286645.63905200001</v>
      </c>
      <c r="H54" s="42">
        <f t="shared" si="9"/>
        <v>268202.86010599998</v>
      </c>
      <c r="I54" s="9">
        <f t="shared" si="10"/>
        <v>1.3991481476853553E-2</v>
      </c>
      <c r="J54" s="9">
        <f t="shared" si="11"/>
        <v>1.5176258338533868E-3</v>
      </c>
      <c r="K54" s="9">
        <f t="shared" si="12"/>
        <v>3.0046653704134514E-2</v>
      </c>
      <c r="L54" s="43">
        <v>391251.14775100001</v>
      </c>
      <c r="M54" s="44">
        <v>71818.519606999995</v>
      </c>
      <c r="N54" s="44">
        <v>94599</v>
      </c>
      <c r="O54" s="44">
        <v>2411195</v>
      </c>
      <c r="P54" s="44">
        <v>3895</v>
      </c>
      <c r="Q54" s="44">
        <v>77115</v>
      </c>
      <c r="R54" s="44">
        <v>2566508.7619853234</v>
      </c>
      <c r="S54" s="44">
        <v>3395369.1614717259</v>
      </c>
      <c r="T54" s="44">
        <v>286645639052</v>
      </c>
      <c r="U54" s="44">
        <v>268202860106</v>
      </c>
    </row>
    <row r="55" spans="1:21" x14ac:dyDescent="0.45">
      <c r="A55" s="30" t="s">
        <v>124</v>
      </c>
      <c r="B55" s="30">
        <v>11049</v>
      </c>
      <c r="C55" s="30" t="s">
        <v>19</v>
      </c>
      <c r="D55" s="9">
        <f t="shared" si="5"/>
        <v>4.3194450051981928E-2</v>
      </c>
      <c r="E55" s="9">
        <f t="shared" si="6"/>
        <v>1.3231234296315733</v>
      </c>
      <c r="F55" s="9">
        <f t="shared" si="7"/>
        <v>1.361869487189789</v>
      </c>
      <c r="G55" s="42">
        <f t="shared" si="8"/>
        <v>8743267.0048489999</v>
      </c>
      <c r="H55" s="42">
        <f t="shared" si="9"/>
        <v>8822572.0458840001</v>
      </c>
      <c r="I55" s="9">
        <f t="shared" si="10"/>
        <v>1.0224486642030078E-2</v>
      </c>
      <c r="J55" s="9">
        <f t="shared" si="11"/>
        <v>9.4832782075519775E-2</v>
      </c>
      <c r="K55" s="9">
        <f t="shared" si="12"/>
        <v>0.15198887335593658</v>
      </c>
      <c r="L55" s="43">
        <v>4727142.0425530002</v>
      </c>
      <c r="M55" s="44">
        <v>1053781.2511510001</v>
      </c>
      <c r="N55" s="44">
        <v>72400417</v>
      </c>
      <c r="O55" s="44">
        <v>74520575</v>
      </c>
      <c r="P55" s="44">
        <v>4886945</v>
      </c>
      <c r="Q55" s="44">
        <v>7832326</v>
      </c>
      <c r="R55" s="44">
        <v>51532232.768498741</v>
      </c>
      <c r="S55" s="44">
        <v>54719322.006231919</v>
      </c>
      <c r="T55" s="44">
        <v>8743267004849</v>
      </c>
      <c r="U55" s="44">
        <v>8822572045884</v>
      </c>
    </row>
    <row r="56" spans="1:21" x14ac:dyDescent="0.45">
      <c r="A56" s="30" t="s">
        <v>126</v>
      </c>
      <c r="B56" s="30">
        <v>11055</v>
      </c>
      <c r="C56" s="30" t="s">
        <v>22</v>
      </c>
      <c r="D56" s="9">
        <f t="shared" si="5"/>
        <v>0.75977086540371686</v>
      </c>
      <c r="E56" s="9">
        <f t="shared" si="6"/>
        <v>5.2220437971744395E-2</v>
      </c>
      <c r="F56" s="9">
        <f t="shared" si="7"/>
        <v>0.34425333933329827</v>
      </c>
      <c r="G56" s="42">
        <f t="shared" si="8"/>
        <v>2806957.1294550002</v>
      </c>
      <c r="H56" s="42">
        <f t="shared" si="9"/>
        <v>2553159.9236969999</v>
      </c>
      <c r="I56" s="9">
        <f t="shared" si="10"/>
        <v>4.497955842728308E-2</v>
      </c>
      <c r="J56" s="9">
        <f t="shared" si="11"/>
        <v>2.5164746515928343E-3</v>
      </c>
      <c r="K56" s="9">
        <f t="shared" si="12"/>
        <v>4.0222450862613127E-2</v>
      </c>
      <c r="L56" s="43">
        <v>3804613.0878650001</v>
      </c>
      <c r="M56" s="44">
        <v>214273.94314699998</v>
      </c>
      <c r="N56" s="44">
        <v>130749</v>
      </c>
      <c r="O56" s="44">
        <v>861938</v>
      </c>
      <c r="P56" s="44">
        <v>5994</v>
      </c>
      <c r="Q56" s="44">
        <v>95806</v>
      </c>
      <c r="R56" s="44">
        <v>2381903.5873085479</v>
      </c>
      <c r="S56" s="44">
        <v>2503789.80104966</v>
      </c>
      <c r="T56" s="44">
        <v>2806957129455</v>
      </c>
      <c r="U56" s="44">
        <v>2553159923697</v>
      </c>
    </row>
    <row r="57" spans="1:21" x14ac:dyDescent="0.45">
      <c r="A57" s="30" t="s">
        <v>128</v>
      </c>
      <c r="B57" s="30">
        <v>11075</v>
      </c>
      <c r="C57" s="30" t="s">
        <v>19</v>
      </c>
      <c r="D57" s="9">
        <f t="shared" si="5"/>
        <v>3.8575567502345601E-2</v>
      </c>
      <c r="E57" s="9">
        <f t="shared" si="6"/>
        <v>1.7855789197951417</v>
      </c>
      <c r="F57" s="9">
        <f t="shared" si="7"/>
        <v>1.3218365620089703</v>
      </c>
      <c r="G57" s="42">
        <f t="shared" si="8"/>
        <v>10897722.803896001</v>
      </c>
      <c r="H57" s="42">
        <f t="shared" si="9"/>
        <v>10827575.658209</v>
      </c>
      <c r="I57" s="9">
        <f t="shared" si="10"/>
        <v>4.0531228338739657E-3</v>
      </c>
      <c r="J57" s="9">
        <f t="shared" si="11"/>
        <v>0.22873206117481229</v>
      </c>
      <c r="K57" s="9">
        <f t="shared" si="12"/>
        <v>0.15965023502292955</v>
      </c>
      <c r="L57" s="43">
        <v>6170720.004183</v>
      </c>
      <c r="M57" s="44">
        <v>895626.81793799996</v>
      </c>
      <c r="N57" s="44">
        <v>142814588</v>
      </c>
      <c r="O57" s="44">
        <v>105723439</v>
      </c>
      <c r="P57" s="44">
        <v>25271695</v>
      </c>
      <c r="Q57" s="44">
        <v>17639119</v>
      </c>
      <c r="R57" s="44">
        <v>110486019.62575629</v>
      </c>
      <c r="S57" s="44">
        <v>79982232.326300666</v>
      </c>
      <c r="T57" s="44">
        <v>10897722803896</v>
      </c>
      <c r="U57" s="44">
        <v>10827575658209</v>
      </c>
    </row>
    <row r="58" spans="1:21" x14ac:dyDescent="0.45">
      <c r="A58" s="30" t="s">
        <v>130</v>
      </c>
      <c r="B58" s="30">
        <v>11087</v>
      </c>
      <c r="C58" s="30" t="s">
        <v>22</v>
      </c>
      <c r="D58" s="9">
        <f t="shared" si="5"/>
        <v>0.53939922428222697</v>
      </c>
      <c r="E58" s="9">
        <f t="shared" si="6"/>
        <v>1.1747319949661081</v>
      </c>
      <c r="F58" s="9">
        <f t="shared" si="7"/>
        <v>0.96063546451721782</v>
      </c>
      <c r="G58" s="42">
        <f t="shared" si="8"/>
        <v>1723165.8547439999</v>
      </c>
      <c r="H58" s="42">
        <f t="shared" si="9"/>
        <v>1426994.0078169999</v>
      </c>
      <c r="I58" s="9">
        <f t="shared" si="10"/>
        <v>6.4974007148166854E-2</v>
      </c>
      <c r="J58" s="9">
        <f t="shared" si="11"/>
        <v>2.5750714171975889E-2</v>
      </c>
      <c r="K58" s="9">
        <f t="shared" si="12"/>
        <v>0.19526865048127648</v>
      </c>
      <c r="L58" s="43">
        <v>1730403.621395</v>
      </c>
      <c r="M58" s="44">
        <v>200941.998995</v>
      </c>
      <c r="N58" s="44">
        <v>1884282</v>
      </c>
      <c r="O58" s="44">
        <v>1540869</v>
      </c>
      <c r="P58" s="44">
        <v>39819</v>
      </c>
      <c r="Q58" s="44">
        <v>301949</v>
      </c>
      <c r="R58" s="44">
        <v>1546326.0449426451</v>
      </c>
      <c r="S58" s="44">
        <v>1604010.1130082549</v>
      </c>
      <c r="T58" s="44">
        <v>1723165854744</v>
      </c>
      <c r="U58" s="44">
        <v>1426994007817</v>
      </c>
    </row>
    <row r="59" spans="1:21" x14ac:dyDescent="0.45">
      <c r="A59" s="30" t="s">
        <v>135</v>
      </c>
      <c r="B59" s="30">
        <v>11090</v>
      </c>
      <c r="C59" s="30" t="s">
        <v>19</v>
      </c>
      <c r="D59" s="9">
        <f t="shared" si="5"/>
        <v>3.2747987815353881E-2</v>
      </c>
      <c r="E59" s="9">
        <f t="shared" si="6"/>
        <v>0.63214182450554546</v>
      </c>
      <c r="F59" s="9">
        <f t="shared" si="7"/>
        <v>0.9915179748705234</v>
      </c>
      <c r="G59" s="42">
        <f t="shared" si="8"/>
        <v>7535275.9530119998</v>
      </c>
      <c r="H59" s="42">
        <f t="shared" si="9"/>
        <v>7407304.8671319997</v>
      </c>
      <c r="I59" s="9">
        <f t="shared" si="10"/>
        <v>3.3186199405017538E-3</v>
      </c>
      <c r="J59" s="9">
        <f t="shared" si="11"/>
        <v>8.6999110813052741E-2</v>
      </c>
      <c r="K59" s="9">
        <f t="shared" si="12"/>
        <v>0.1334382873797002</v>
      </c>
      <c r="L59" s="43">
        <v>3249893.8024709998</v>
      </c>
      <c r="M59" s="44">
        <v>290425.69846599997</v>
      </c>
      <c r="N59" s="44">
        <v>31366718</v>
      </c>
      <c r="O59" s="44">
        <v>49198872</v>
      </c>
      <c r="P59" s="44">
        <v>3806820</v>
      </c>
      <c r="Q59" s="44">
        <v>5838859</v>
      </c>
      <c r="R59" s="44">
        <v>43756998.944279455</v>
      </c>
      <c r="S59" s="44">
        <v>49619747.949021898</v>
      </c>
      <c r="T59" s="44">
        <v>7535275953012</v>
      </c>
      <c r="U59" s="44">
        <v>7407304867132</v>
      </c>
    </row>
    <row r="60" spans="1:21" x14ac:dyDescent="0.45">
      <c r="A60" s="30" t="s">
        <v>137</v>
      </c>
      <c r="B60" s="30">
        <v>11095</v>
      </c>
      <c r="C60" s="30" t="s">
        <v>22</v>
      </c>
      <c r="D60" s="9">
        <f t="shared" si="5"/>
        <v>1.2024128999715711</v>
      </c>
      <c r="E60" s="9">
        <f t="shared" si="6"/>
        <v>0.58796461604489159</v>
      </c>
      <c r="F60" s="9">
        <f t="shared" si="7"/>
        <v>0.59137461115207424</v>
      </c>
      <c r="G60" s="42">
        <f t="shared" si="8"/>
        <v>2362767.45902</v>
      </c>
      <c r="H60" s="42">
        <f t="shared" si="9"/>
        <v>2365651.2755499999</v>
      </c>
      <c r="I60" s="9">
        <f t="shared" si="10"/>
        <v>0.11571973093435457</v>
      </c>
      <c r="J60" s="9">
        <f t="shared" si="11"/>
        <v>2.0446847165093558E-2</v>
      </c>
      <c r="K60" s="9">
        <f t="shared" si="12"/>
        <v>4.7630492995227404E-2</v>
      </c>
      <c r="L60" s="43">
        <v>5615029.4699299997</v>
      </c>
      <c r="M60" s="44">
        <v>561833.76520400005</v>
      </c>
      <c r="N60" s="44">
        <v>1372839</v>
      </c>
      <c r="O60" s="44">
        <v>1380801</v>
      </c>
      <c r="P60" s="44">
        <v>49636</v>
      </c>
      <c r="Q60" s="44">
        <v>115626</v>
      </c>
      <c r="R60" s="44">
        <v>2427562.528306935</v>
      </c>
      <c r="S60" s="44">
        <v>2334900.7109216629</v>
      </c>
      <c r="T60" s="44">
        <v>2362767459020</v>
      </c>
      <c r="U60" s="44">
        <v>2365651275550</v>
      </c>
    </row>
    <row r="61" spans="1:21" x14ac:dyDescent="0.45">
      <c r="A61" s="30" t="s">
        <v>139</v>
      </c>
      <c r="B61" s="30">
        <v>11098</v>
      </c>
      <c r="C61" s="30" t="s">
        <v>19</v>
      </c>
      <c r="D61" s="9">
        <f t="shared" si="5"/>
        <v>2.9483349376950557E-2</v>
      </c>
      <c r="E61" s="9">
        <f t="shared" si="6"/>
        <v>1.7149914764509298</v>
      </c>
      <c r="F61" s="9">
        <f t="shared" si="7"/>
        <v>1.4671732721006574</v>
      </c>
      <c r="G61" s="42">
        <f t="shared" si="8"/>
        <v>93260731.196649</v>
      </c>
      <c r="H61" s="42">
        <f t="shared" si="9"/>
        <v>92400742.167976007</v>
      </c>
      <c r="I61" s="9">
        <f t="shared" si="10"/>
        <v>2.4524101712534831E-3</v>
      </c>
      <c r="J61" s="9">
        <f t="shared" si="11"/>
        <v>0.13853645953102708</v>
      </c>
      <c r="K61" s="9">
        <f t="shared" si="12"/>
        <v>0.1429488090557646</v>
      </c>
      <c r="L61" s="43">
        <v>26465009.844206002</v>
      </c>
      <c r="M61" s="44">
        <v>2406648.707351</v>
      </c>
      <c r="N61" s="44">
        <v>769710146</v>
      </c>
      <c r="O61" s="44">
        <v>658486161</v>
      </c>
      <c r="P61" s="44">
        <v>67975699</v>
      </c>
      <c r="Q61" s="44">
        <v>70140707</v>
      </c>
      <c r="R61" s="44">
        <v>490670103.95755017</v>
      </c>
      <c r="S61" s="44">
        <v>448812811.35744661</v>
      </c>
      <c r="T61" s="44">
        <v>93260731196649</v>
      </c>
      <c r="U61" s="44">
        <v>92400742167976</v>
      </c>
    </row>
    <row r="62" spans="1:21" x14ac:dyDescent="0.45">
      <c r="A62" s="30" t="s">
        <v>141</v>
      </c>
      <c r="B62" s="30">
        <v>11099</v>
      </c>
      <c r="C62" s="30" t="s">
        <v>22</v>
      </c>
      <c r="D62" s="9">
        <f t="shared" si="5"/>
        <v>0.96801708943801512</v>
      </c>
      <c r="E62" s="9">
        <f t="shared" si="6"/>
        <v>0.31557745980308843</v>
      </c>
      <c r="F62" s="9">
        <f t="shared" si="7"/>
        <v>0.64168831159574802</v>
      </c>
      <c r="G62" s="42">
        <f t="shared" si="8"/>
        <v>7447046.8767820001</v>
      </c>
      <c r="H62" s="42">
        <f t="shared" si="9"/>
        <v>7172996.4462440005</v>
      </c>
      <c r="I62" s="9">
        <f t="shared" si="10"/>
        <v>0.1090064630696197</v>
      </c>
      <c r="J62" s="9">
        <f t="shared" si="11"/>
        <v>8.0570965704744174E-3</v>
      </c>
      <c r="K62" s="9">
        <f t="shared" si="12"/>
        <v>6.9253800471822266E-2</v>
      </c>
      <c r="L62" s="43">
        <v>16093317.027984999</v>
      </c>
      <c r="M62" s="44">
        <v>1652516.5496919998</v>
      </c>
      <c r="N62" s="44">
        <v>2623243</v>
      </c>
      <c r="O62" s="44">
        <v>5334045</v>
      </c>
      <c r="P62" s="44">
        <v>61072</v>
      </c>
      <c r="Q62" s="44">
        <v>524937</v>
      </c>
      <c r="R62" s="44">
        <v>7579901.7010421613</v>
      </c>
      <c r="S62" s="44">
        <v>8312517.001806247</v>
      </c>
      <c r="T62" s="44">
        <v>7447046876782</v>
      </c>
      <c r="U62" s="44">
        <v>7172996446244</v>
      </c>
    </row>
    <row r="63" spans="1:21" x14ac:dyDescent="0.45">
      <c r="A63" s="30" t="s">
        <v>143</v>
      </c>
      <c r="B63" s="30">
        <v>11131</v>
      </c>
      <c r="C63" s="30" t="s">
        <v>32</v>
      </c>
      <c r="D63" s="9">
        <f t="shared" si="5"/>
        <v>0.31564624547883274</v>
      </c>
      <c r="E63" s="9">
        <f t="shared" si="6"/>
        <v>0.18172170736199983</v>
      </c>
      <c r="F63" s="9">
        <f t="shared" si="7"/>
        <v>0.25679822548335435</v>
      </c>
      <c r="G63" s="42">
        <f t="shared" si="8"/>
        <v>1102667.2429829999</v>
      </c>
      <c r="H63" s="42">
        <f t="shared" si="9"/>
        <v>1011593.561907</v>
      </c>
      <c r="I63" s="9">
        <f t="shared" si="10"/>
        <v>3.4211740633167606E-3</v>
      </c>
      <c r="J63" s="9">
        <f t="shared" si="11"/>
        <v>0.10816083248269197</v>
      </c>
      <c r="K63" s="9">
        <f t="shared" si="12"/>
        <v>0.19399599421178185</v>
      </c>
      <c r="L63" s="43">
        <v>1194726.836529</v>
      </c>
      <c r="M63" s="44">
        <v>12820.320949999999</v>
      </c>
      <c r="N63" s="44">
        <v>343910</v>
      </c>
      <c r="O63" s="44">
        <v>485993</v>
      </c>
      <c r="P63" s="44">
        <v>202658</v>
      </c>
      <c r="Q63" s="44">
        <v>363485</v>
      </c>
      <c r="R63" s="44">
        <v>1873672.708948774</v>
      </c>
      <c r="S63" s="44">
        <v>1892509.1833685669</v>
      </c>
      <c r="T63" s="44">
        <v>1102667242983</v>
      </c>
      <c r="U63" s="44">
        <v>1011593561907</v>
      </c>
    </row>
    <row r="64" spans="1:21" x14ac:dyDescent="0.45">
      <c r="A64" s="30" t="s">
        <v>145</v>
      </c>
      <c r="B64" s="30">
        <v>11132</v>
      </c>
      <c r="C64" s="30" t="s">
        <v>22</v>
      </c>
      <c r="D64" s="9">
        <f t="shared" si="5"/>
        <v>0.23371761702469737</v>
      </c>
      <c r="E64" s="9">
        <f t="shared" si="6"/>
        <v>0.22506486099792578</v>
      </c>
      <c r="F64" s="9">
        <f t="shared" si="7"/>
        <v>0.26090125785484308</v>
      </c>
      <c r="G64" s="42">
        <f t="shared" si="8"/>
        <v>18049258.620776001</v>
      </c>
      <c r="H64" s="42">
        <f t="shared" si="9"/>
        <v>17291782.068190001</v>
      </c>
      <c r="I64" s="9">
        <f t="shared" si="10"/>
        <v>8.9927973226505784E-3</v>
      </c>
      <c r="J64" s="9">
        <f t="shared" si="11"/>
        <v>2.0252585945269599E-2</v>
      </c>
      <c r="K64" s="9">
        <f t="shared" si="12"/>
        <v>2.9817025652063244E-2</v>
      </c>
      <c r="L64" s="43">
        <v>9075794.4869940002</v>
      </c>
      <c r="M64" s="44">
        <v>367104.38815999997</v>
      </c>
      <c r="N64" s="44">
        <v>4369894</v>
      </c>
      <c r="O64" s="44">
        <v>5065699</v>
      </c>
      <c r="P64" s="44">
        <v>413376</v>
      </c>
      <c r="Q64" s="44">
        <v>608596</v>
      </c>
      <c r="R64" s="44">
        <v>20411023.121546231</v>
      </c>
      <c r="S64" s="44">
        <v>19416153.99500446</v>
      </c>
      <c r="T64" s="44">
        <v>18049258620776</v>
      </c>
      <c r="U64" s="44">
        <v>17291782068190</v>
      </c>
    </row>
    <row r="65" spans="1:21" x14ac:dyDescent="0.45">
      <c r="A65" s="30" t="s">
        <v>147</v>
      </c>
      <c r="B65" s="30">
        <v>11141</v>
      </c>
      <c r="C65" s="30" t="s">
        <v>22</v>
      </c>
      <c r="D65" s="9">
        <f t="shared" si="5"/>
        <v>1.1081272834416294</v>
      </c>
      <c r="E65" s="9">
        <f t="shared" si="6"/>
        <v>8.3297812485003966E-4</v>
      </c>
      <c r="F65" s="9">
        <f t="shared" si="7"/>
        <v>0.19140260072367804</v>
      </c>
      <c r="G65" s="42">
        <f t="shared" si="8"/>
        <v>659598.67388400005</v>
      </c>
      <c r="H65" s="42">
        <f t="shared" si="9"/>
        <v>603066.71973600006</v>
      </c>
      <c r="I65" s="9">
        <f t="shared" si="10"/>
        <v>8.7084466970441379E-2</v>
      </c>
      <c r="J65" s="9">
        <f t="shared" si="11"/>
        <v>0</v>
      </c>
      <c r="K65" s="9">
        <f t="shared" si="12"/>
        <v>2.7976655292510602E-2</v>
      </c>
      <c r="L65" s="43">
        <v>1348944.2662279999</v>
      </c>
      <c r="M65" s="44">
        <v>110365.83282099999</v>
      </c>
      <c r="N65" s="44">
        <v>507</v>
      </c>
      <c r="O65" s="44">
        <v>116499</v>
      </c>
      <c r="P65" s="44">
        <v>0</v>
      </c>
      <c r="Q65" s="44">
        <v>17728</v>
      </c>
      <c r="R65" s="44">
        <v>633671.17386422586</v>
      </c>
      <c r="S65" s="44">
        <v>608659.44119633967</v>
      </c>
      <c r="T65" s="44">
        <v>659598673884</v>
      </c>
      <c r="U65" s="44">
        <v>603066719736</v>
      </c>
    </row>
    <row r="66" spans="1:21" x14ac:dyDescent="0.45">
      <c r="A66" s="30" t="s">
        <v>149</v>
      </c>
      <c r="B66" s="30">
        <v>11142</v>
      </c>
      <c r="C66" s="30" t="s">
        <v>19</v>
      </c>
      <c r="D66" s="9">
        <f t="shared" ref="D66:D111" si="13">(L66/2)/S66</f>
        <v>5.0025917281873944E-2</v>
      </c>
      <c r="E66" s="9">
        <f t="shared" ref="E66:E111" si="14">(N66)/S66</f>
        <v>0.30524419301304179</v>
      </c>
      <c r="F66" s="9">
        <f t="shared" ref="F66:F111" si="15">(O66)/S66</f>
        <v>0.41852311600489212</v>
      </c>
      <c r="G66" s="42">
        <f t="shared" ref="G66:G111" si="16">T66/10^6</f>
        <v>26393333.418253999</v>
      </c>
      <c r="H66" s="42">
        <f t="shared" ref="H66:H111" si="17">U66/10^6</f>
        <v>25149535.642269</v>
      </c>
      <c r="I66" s="9">
        <f t="shared" ref="I66:I111" si="18">(M66/2)/R66</f>
        <v>4.0479067865870823E-3</v>
      </c>
      <c r="J66" s="9">
        <f t="shared" ref="J66:J111" si="19">(P66)/R66</f>
        <v>1.631641554145739E-2</v>
      </c>
      <c r="K66" s="9">
        <f t="shared" ref="K66:K111" si="20">(Q66)/R66</f>
        <v>4.913057665432894E-2</v>
      </c>
      <c r="L66" s="43">
        <v>14478585.817778001</v>
      </c>
      <c r="M66" s="44">
        <v>1071345.6703679999</v>
      </c>
      <c r="N66" s="44">
        <v>44172146</v>
      </c>
      <c r="O66" s="44">
        <v>60564835</v>
      </c>
      <c r="P66" s="44">
        <v>2159205</v>
      </c>
      <c r="Q66" s="44">
        <v>6501611</v>
      </c>
      <c r="R66" s="44">
        <v>132333293.08841191</v>
      </c>
      <c r="S66" s="44">
        <v>144710847.9410539</v>
      </c>
      <c r="T66" s="44">
        <v>26393333418254</v>
      </c>
      <c r="U66" s="44">
        <v>25149535642269</v>
      </c>
    </row>
    <row r="67" spans="1:21" x14ac:dyDescent="0.45">
      <c r="A67" s="30" t="s">
        <v>151</v>
      </c>
      <c r="B67" s="30">
        <v>11145</v>
      </c>
      <c r="C67" s="30" t="s">
        <v>19</v>
      </c>
      <c r="D67" s="9">
        <f t="shared" si="13"/>
        <v>3.49547734465964E-2</v>
      </c>
      <c r="E67" s="9">
        <f t="shared" si="14"/>
        <v>1.3654373894672909</v>
      </c>
      <c r="F67" s="9">
        <f t="shared" si="15"/>
        <v>1.0578240665474072</v>
      </c>
      <c r="G67" s="42">
        <f t="shared" si="16"/>
        <v>32718370.160578001</v>
      </c>
      <c r="H67" s="42">
        <f t="shared" si="17"/>
        <v>33878181.159989998</v>
      </c>
      <c r="I67" s="9">
        <f t="shared" si="18"/>
        <v>1.2444631387177325E-3</v>
      </c>
      <c r="J67" s="9">
        <f t="shared" si="19"/>
        <v>0.16379387389674094</v>
      </c>
      <c r="K67" s="9">
        <f t="shared" si="20"/>
        <v>0.1049694062031692</v>
      </c>
      <c r="L67" s="43">
        <v>12548356.304105999</v>
      </c>
      <c r="M67" s="44">
        <v>524729.89638399996</v>
      </c>
      <c r="N67" s="44">
        <v>245088055</v>
      </c>
      <c r="O67" s="44">
        <v>189873256</v>
      </c>
      <c r="P67" s="44">
        <v>34531976</v>
      </c>
      <c r="Q67" s="44">
        <v>22130260</v>
      </c>
      <c r="R67" s="44">
        <v>210825809.16163981</v>
      </c>
      <c r="S67" s="44">
        <v>179494172.99581799</v>
      </c>
      <c r="T67" s="44">
        <v>32718370160578</v>
      </c>
      <c r="U67" s="44">
        <v>33878181159990</v>
      </c>
    </row>
    <row r="68" spans="1:21" x14ac:dyDescent="0.45">
      <c r="A68" s="30" t="s">
        <v>153</v>
      </c>
      <c r="B68" s="30">
        <v>11148</v>
      </c>
      <c r="C68" s="30" t="s">
        <v>19</v>
      </c>
      <c r="D68" s="9">
        <f t="shared" si="13"/>
        <v>0.31707843240701733</v>
      </c>
      <c r="E68" s="9">
        <f t="shared" si="14"/>
        <v>0.57245214072912809</v>
      </c>
      <c r="F68" s="9">
        <f t="shared" si="15"/>
        <v>0.71647275974767766</v>
      </c>
      <c r="G68" s="42">
        <f t="shared" si="16"/>
        <v>137857.815615</v>
      </c>
      <c r="H68" s="42">
        <f t="shared" si="17"/>
        <v>159354.80593500001</v>
      </c>
      <c r="I68" s="9">
        <f t="shared" si="18"/>
        <v>0.15069235385787513</v>
      </c>
      <c r="J68" s="9">
        <f t="shared" si="19"/>
        <v>1.229593715803531E-2</v>
      </c>
      <c r="K68" s="9">
        <f t="shared" si="20"/>
        <v>2.2879090610080019E-2</v>
      </c>
      <c r="L68" s="43">
        <v>610341.43544599996</v>
      </c>
      <c r="M68" s="44">
        <v>270453.46948299999</v>
      </c>
      <c r="N68" s="44">
        <v>550954</v>
      </c>
      <c r="O68" s="44">
        <v>689566</v>
      </c>
      <c r="P68" s="44">
        <v>11034</v>
      </c>
      <c r="Q68" s="44">
        <v>20531</v>
      </c>
      <c r="R68" s="44">
        <v>897369.58299183869</v>
      </c>
      <c r="S68" s="44">
        <v>962445.52304102469</v>
      </c>
      <c r="T68" s="44">
        <v>137857815615</v>
      </c>
      <c r="U68" s="44">
        <v>159354805935</v>
      </c>
    </row>
    <row r="69" spans="1:21" x14ac:dyDescent="0.45">
      <c r="A69" s="30" t="s">
        <v>155</v>
      </c>
      <c r="B69" s="30">
        <v>11149</v>
      </c>
      <c r="C69" s="30" t="s">
        <v>22</v>
      </c>
      <c r="D69" s="9">
        <f t="shared" si="13"/>
        <v>0.95821585654010699</v>
      </c>
      <c r="E69" s="9">
        <f t="shared" si="14"/>
        <v>0.19788934945977049</v>
      </c>
      <c r="F69" s="9">
        <f t="shared" si="15"/>
        <v>0.36881111546473094</v>
      </c>
      <c r="G69" s="42">
        <f t="shared" si="16"/>
        <v>1523888.1621109999</v>
      </c>
      <c r="H69" s="42">
        <f t="shared" si="17"/>
        <v>1331251.4471160001</v>
      </c>
      <c r="I69" s="9">
        <f t="shared" si="18"/>
        <v>4.5275978459727285E-2</v>
      </c>
      <c r="J69" s="9">
        <f t="shared" si="19"/>
        <v>0</v>
      </c>
      <c r="K69" s="9">
        <f t="shared" si="20"/>
        <v>8.2574343291291499E-2</v>
      </c>
      <c r="L69" s="43">
        <v>3152055.8294040002</v>
      </c>
      <c r="M69" s="44">
        <v>139508.69478600001</v>
      </c>
      <c r="N69" s="44">
        <v>325479</v>
      </c>
      <c r="O69" s="44">
        <v>606603</v>
      </c>
      <c r="P69" s="44">
        <v>0</v>
      </c>
      <c r="Q69" s="44">
        <v>127218</v>
      </c>
      <c r="R69" s="44">
        <v>1540648.03823171</v>
      </c>
      <c r="S69" s="44">
        <v>1644752.4886434961</v>
      </c>
      <c r="T69" s="44">
        <v>1523888162111</v>
      </c>
      <c r="U69" s="44">
        <v>1331251447116</v>
      </c>
    </row>
    <row r="70" spans="1:21" x14ac:dyDescent="0.45">
      <c r="A70" s="30" t="s">
        <v>157</v>
      </c>
      <c r="B70" s="30">
        <v>11157</v>
      </c>
      <c r="C70" s="30" t="s">
        <v>32</v>
      </c>
      <c r="D70" s="9">
        <f t="shared" si="13"/>
        <v>0.17949481706549994</v>
      </c>
      <c r="E70" s="9">
        <f t="shared" si="14"/>
        <v>0.2711496227051497</v>
      </c>
      <c r="F70" s="9">
        <f t="shared" si="15"/>
        <v>0.44486498096380989</v>
      </c>
      <c r="G70" s="42">
        <f t="shared" si="16"/>
        <v>462664.307249</v>
      </c>
      <c r="H70" s="42">
        <f t="shared" si="17"/>
        <v>418783.92803299997</v>
      </c>
      <c r="I70" s="9">
        <f t="shared" si="18"/>
        <v>1.4175196697320442E-2</v>
      </c>
      <c r="J70" s="9">
        <f t="shared" si="19"/>
        <v>5.5552152668085107E-3</v>
      </c>
      <c r="K70" s="9">
        <f t="shared" si="20"/>
        <v>0.11443876190731071</v>
      </c>
      <c r="L70" s="43">
        <v>279596.58268500003</v>
      </c>
      <c r="M70" s="44">
        <v>21357.659543000002</v>
      </c>
      <c r="N70" s="44">
        <v>211183</v>
      </c>
      <c r="O70" s="44">
        <v>346480</v>
      </c>
      <c r="P70" s="44">
        <v>4185</v>
      </c>
      <c r="Q70" s="44">
        <v>86212</v>
      </c>
      <c r="R70" s="44">
        <v>753346.14393877413</v>
      </c>
      <c r="S70" s="44">
        <v>778843.05311994522</v>
      </c>
      <c r="T70" s="44">
        <v>462664307249</v>
      </c>
      <c r="U70" s="44">
        <v>418783928033</v>
      </c>
    </row>
    <row r="71" spans="1:21" x14ac:dyDescent="0.45">
      <c r="A71" s="30" t="s">
        <v>159</v>
      </c>
      <c r="B71" s="30">
        <v>11158</v>
      </c>
      <c r="C71" s="30" t="s">
        <v>19</v>
      </c>
      <c r="D71" s="9">
        <f t="shared" si="13"/>
        <v>7.6973464180243825E-2</v>
      </c>
      <c r="E71" s="9">
        <f t="shared" si="14"/>
        <v>1.1729393982247269</v>
      </c>
      <c r="F71" s="9">
        <f t="shared" si="15"/>
        <v>0.83010314170637711</v>
      </c>
      <c r="G71" s="42">
        <f t="shared" si="16"/>
        <v>3525029.3340159999</v>
      </c>
      <c r="H71" s="42">
        <f t="shared" si="17"/>
        <v>3422234.9072540002</v>
      </c>
      <c r="I71" s="9">
        <f t="shared" si="18"/>
        <v>1.2009928331323841E-4</v>
      </c>
      <c r="J71" s="9">
        <f t="shared" si="19"/>
        <v>0.33107527050623159</v>
      </c>
      <c r="K71" s="9">
        <f t="shared" si="20"/>
        <v>0.2274748159897349</v>
      </c>
      <c r="L71" s="43">
        <v>2153451.5938479998</v>
      </c>
      <c r="M71" s="44">
        <v>3739.9541039999999</v>
      </c>
      <c r="N71" s="44">
        <v>16407396</v>
      </c>
      <c r="O71" s="44">
        <v>11611709</v>
      </c>
      <c r="P71" s="44">
        <v>5154928</v>
      </c>
      <c r="Q71" s="44">
        <v>3541842</v>
      </c>
      <c r="R71" s="44">
        <v>15570259.875096811</v>
      </c>
      <c r="S71" s="44">
        <v>13988272.56108287</v>
      </c>
      <c r="T71" s="44">
        <v>3525029334016</v>
      </c>
      <c r="U71" s="44">
        <v>3422234907254</v>
      </c>
    </row>
    <row r="72" spans="1:21" x14ac:dyDescent="0.45">
      <c r="A72" s="30" t="s">
        <v>161</v>
      </c>
      <c r="B72" s="30">
        <v>11173</v>
      </c>
      <c r="C72" s="30" t="s">
        <v>22</v>
      </c>
      <c r="D72" s="9">
        <f t="shared" si="13"/>
        <v>0.42939277563761014</v>
      </c>
      <c r="E72" s="9">
        <f t="shared" si="14"/>
        <v>0.34011750502979993</v>
      </c>
      <c r="F72" s="9">
        <f t="shared" si="15"/>
        <v>0.31001835178880116</v>
      </c>
      <c r="G72" s="42">
        <f t="shared" si="16"/>
        <v>1175958.306227</v>
      </c>
      <c r="H72" s="42">
        <f t="shared" si="17"/>
        <v>1137805.755418</v>
      </c>
      <c r="I72" s="9">
        <f t="shared" si="18"/>
        <v>8.3428722255810116E-3</v>
      </c>
      <c r="J72" s="9">
        <f t="shared" si="19"/>
        <v>0</v>
      </c>
      <c r="K72" s="9">
        <f t="shared" si="20"/>
        <v>5.5732244818775898E-3</v>
      </c>
      <c r="L72" s="43">
        <v>997702.92262199998</v>
      </c>
      <c r="M72" s="44">
        <v>20161.004369999999</v>
      </c>
      <c r="N72" s="44">
        <v>395135</v>
      </c>
      <c r="O72" s="44">
        <v>360167</v>
      </c>
      <c r="P72" s="44">
        <v>0</v>
      </c>
      <c r="Q72" s="44">
        <v>6734</v>
      </c>
      <c r="R72" s="44">
        <v>1208277.187092839</v>
      </c>
      <c r="S72" s="44">
        <v>1161760.2568423511</v>
      </c>
      <c r="T72" s="44">
        <v>1175958306227</v>
      </c>
      <c r="U72" s="44">
        <v>1137805755418</v>
      </c>
    </row>
    <row r="73" spans="1:21" x14ac:dyDescent="0.45">
      <c r="A73" s="30" t="s">
        <v>163</v>
      </c>
      <c r="B73" s="30">
        <v>11161</v>
      </c>
      <c r="C73" s="30" t="s">
        <v>19</v>
      </c>
      <c r="D73" s="9">
        <f t="shared" si="13"/>
        <v>8.5746142913744439E-2</v>
      </c>
      <c r="E73" s="9">
        <f t="shared" si="14"/>
        <v>0.68560878531074632</v>
      </c>
      <c r="F73" s="9">
        <f t="shared" si="15"/>
        <v>0.53335957462922257</v>
      </c>
      <c r="G73" s="42">
        <f t="shared" si="16"/>
        <v>4624906.4064619998</v>
      </c>
      <c r="H73" s="42">
        <f t="shared" si="17"/>
        <v>4820329.1288249996</v>
      </c>
      <c r="I73" s="9">
        <f t="shared" si="18"/>
        <v>7.2004574507904904E-3</v>
      </c>
      <c r="J73" s="9">
        <f t="shared" si="19"/>
        <v>2.5242241253952114E-3</v>
      </c>
      <c r="K73" s="9">
        <f t="shared" si="20"/>
        <v>4.4788619411784754E-2</v>
      </c>
      <c r="L73" s="43">
        <v>3066426.3760640002</v>
      </c>
      <c r="M73" s="44">
        <v>273998.14977600001</v>
      </c>
      <c r="N73" s="44">
        <v>12259262</v>
      </c>
      <c r="O73" s="44">
        <v>9536918</v>
      </c>
      <c r="P73" s="44">
        <v>48027</v>
      </c>
      <c r="Q73" s="44">
        <v>852168</v>
      </c>
      <c r="R73" s="44">
        <v>19026440.448302321</v>
      </c>
      <c r="S73" s="44">
        <v>17880841.469152987</v>
      </c>
      <c r="T73" s="44">
        <v>4624906406462</v>
      </c>
      <c r="U73" s="44">
        <v>4820329128825</v>
      </c>
    </row>
    <row r="74" spans="1:21" x14ac:dyDescent="0.45">
      <c r="A74" s="30" t="s">
        <v>165</v>
      </c>
      <c r="B74" s="30">
        <v>11168</v>
      </c>
      <c r="C74" s="30" t="s">
        <v>19</v>
      </c>
      <c r="D74" s="9">
        <f t="shared" si="13"/>
        <v>0.69177841619170621</v>
      </c>
      <c r="E74" s="9">
        <f t="shared" si="14"/>
        <v>8.2005314072429627</v>
      </c>
      <c r="F74" s="9">
        <f t="shared" si="15"/>
        <v>2.703290274213161</v>
      </c>
      <c r="G74" s="42">
        <f t="shared" si="16"/>
        <v>3209599.667804</v>
      </c>
      <c r="H74" s="42">
        <f t="shared" si="17"/>
        <v>6155333.455844</v>
      </c>
      <c r="I74" s="9">
        <f t="shared" si="18"/>
        <v>5.849152282630643E-2</v>
      </c>
      <c r="J74" s="9">
        <f t="shared" si="19"/>
        <v>0.52531103781896615</v>
      </c>
      <c r="K74" s="9">
        <f t="shared" si="20"/>
        <v>0.22303943267017531</v>
      </c>
      <c r="L74" s="43">
        <v>8019847.0219500009</v>
      </c>
      <c r="M74" s="44">
        <v>3923750.0424539996</v>
      </c>
      <c r="N74" s="44">
        <v>47534735</v>
      </c>
      <c r="O74" s="44">
        <v>15669739</v>
      </c>
      <c r="P74" s="44">
        <v>17619555</v>
      </c>
      <c r="Q74" s="44">
        <v>7481007</v>
      </c>
      <c r="R74" s="44">
        <v>33541185.56722977</v>
      </c>
      <c r="S74" s="44">
        <v>5796543.2530403882</v>
      </c>
      <c r="T74" s="44">
        <v>3209599667804</v>
      </c>
      <c r="U74" s="44">
        <v>6155333455844</v>
      </c>
    </row>
    <row r="75" spans="1:21" x14ac:dyDescent="0.45">
      <c r="A75" s="30" t="s">
        <v>169</v>
      </c>
      <c r="B75" s="30">
        <v>11182</v>
      </c>
      <c r="C75" s="30" t="s">
        <v>22</v>
      </c>
      <c r="D75" s="9">
        <f t="shared" si="13"/>
        <v>0.58218131330899914</v>
      </c>
      <c r="E75" s="9">
        <f t="shared" si="14"/>
        <v>0.10876579641273672</v>
      </c>
      <c r="F75" s="9">
        <f t="shared" si="15"/>
        <v>0.29214904635471195</v>
      </c>
      <c r="G75" s="42">
        <f t="shared" si="16"/>
        <v>4975891.4482559999</v>
      </c>
      <c r="H75" s="42">
        <f t="shared" si="17"/>
        <v>4936027.7920549996</v>
      </c>
      <c r="I75" s="9">
        <f t="shared" si="18"/>
        <v>8.7058622968711322E-2</v>
      </c>
      <c r="J75" s="9">
        <f t="shared" si="19"/>
        <v>4.115591852570586E-2</v>
      </c>
      <c r="K75" s="9">
        <f t="shared" si="20"/>
        <v>2.6098672653737685E-2</v>
      </c>
      <c r="L75" s="43">
        <v>5894790.8629630003</v>
      </c>
      <c r="M75" s="44">
        <v>880771.18379299995</v>
      </c>
      <c r="N75" s="44">
        <v>550646</v>
      </c>
      <c r="O75" s="44">
        <v>1479056</v>
      </c>
      <c r="P75" s="44">
        <v>208187</v>
      </c>
      <c r="Q75" s="44">
        <v>132020</v>
      </c>
      <c r="R75" s="44">
        <v>5058494.8036080655</v>
      </c>
      <c r="S75" s="44">
        <v>5062676.1184228146</v>
      </c>
      <c r="T75" s="44">
        <v>4975891448256</v>
      </c>
      <c r="U75" s="44">
        <v>4936027792055</v>
      </c>
    </row>
    <row r="76" spans="1:21" x14ac:dyDescent="0.45">
      <c r="A76" s="30" t="s">
        <v>174</v>
      </c>
      <c r="B76" s="30">
        <v>11188</v>
      </c>
      <c r="C76" s="30" t="s">
        <v>32</v>
      </c>
      <c r="D76" s="9">
        <f t="shared" si="13"/>
        <v>0.4601261436942054</v>
      </c>
      <c r="E76" s="9">
        <f t="shared" si="14"/>
        <v>0.11847529462301561</v>
      </c>
      <c r="F76" s="9">
        <f t="shared" si="15"/>
        <v>0.38147251960778217</v>
      </c>
      <c r="G76" s="42">
        <f t="shared" si="16"/>
        <v>1396064.7965569999</v>
      </c>
      <c r="H76" s="42">
        <f t="shared" si="17"/>
        <v>1286030.8442589999</v>
      </c>
      <c r="I76" s="9">
        <f t="shared" si="18"/>
        <v>9.0273662600777585E-2</v>
      </c>
      <c r="J76" s="9">
        <f t="shared" si="19"/>
        <v>4.3700625686016546E-3</v>
      </c>
      <c r="K76" s="9">
        <f t="shared" si="20"/>
        <v>2.9925332916133418E-2</v>
      </c>
      <c r="L76" s="43">
        <v>2008952.934961</v>
      </c>
      <c r="M76" s="44">
        <v>369724.228856</v>
      </c>
      <c r="N76" s="44">
        <v>258637</v>
      </c>
      <c r="O76" s="44">
        <v>832772</v>
      </c>
      <c r="P76" s="44">
        <v>8949</v>
      </c>
      <c r="Q76" s="44">
        <v>61281</v>
      </c>
      <c r="R76" s="44">
        <v>2047796.7670983549</v>
      </c>
      <c r="S76" s="44">
        <v>2183045.8478535479</v>
      </c>
      <c r="T76" s="44">
        <v>1396064796557</v>
      </c>
      <c r="U76" s="44">
        <v>1286030844259</v>
      </c>
    </row>
    <row r="77" spans="1:21" x14ac:dyDescent="0.45">
      <c r="A77" s="30" t="s">
        <v>182</v>
      </c>
      <c r="B77" s="30">
        <v>11198</v>
      </c>
      <c r="C77" s="30" t="s">
        <v>19</v>
      </c>
      <c r="D77" s="9">
        <f t="shared" si="13"/>
        <v>0.71054570535463091</v>
      </c>
      <c r="E77" s="9">
        <f t="shared" si="14"/>
        <v>1.7270085652761785E-5</v>
      </c>
      <c r="F77" s="9">
        <f t="shared" si="15"/>
        <v>6.908034261104714E-5</v>
      </c>
      <c r="G77" s="42">
        <f t="shared" si="16"/>
        <v>3759.2701240000001</v>
      </c>
      <c r="H77" s="42">
        <f t="shared" si="17"/>
        <v>7393.566417</v>
      </c>
      <c r="I77" s="9">
        <f t="shared" si="18"/>
        <v>4.2058942962698645E-2</v>
      </c>
      <c r="J77" s="9">
        <f t="shared" si="19"/>
        <v>0</v>
      </c>
      <c r="K77" s="9">
        <f t="shared" si="20"/>
        <v>0</v>
      </c>
      <c r="L77" s="43">
        <v>82286.297779999994</v>
      </c>
      <c r="M77" s="44">
        <v>5129.3062900000004</v>
      </c>
      <c r="N77" s="44">
        <v>1</v>
      </c>
      <c r="O77" s="44">
        <v>4</v>
      </c>
      <c r="P77" s="44">
        <v>0</v>
      </c>
      <c r="Q77" s="44">
        <v>0</v>
      </c>
      <c r="R77" s="44">
        <v>60977.593927516129</v>
      </c>
      <c r="S77" s="44">
        <v>57903.592379698632</v>
      </c>
      <c r="T77" s="44">
        <v>3759270124</v>
      </c>
      <c r="U77" s="44">
        <v>7393566417</v>
      </c>
    </row>
    <row r="78" spans="1:21" x14ac:dyDescent="0.45">
      <c r="A78" s="30" t="s">
        <v>185</v>
      </c>
      <c r="B78" s="30">
        <v>11220</v>
      </c>
      <c r="C78" s="30" t="s">
        <v>22</v>
      </c>
      <c r="D78" s="9">
        <f t="shared" si="13"/>
        <v>0.87339510130360842</v>
      </c>
      <c r="E78" s="9">
        <f t="shared" si="14"/>
        <v>0.11287759363566692</v>
      </c>
      <c r="F78" s="9">
        <f t="shared" si="15"/>
        <v>0.300168056266154</v>
      </c>
      <c r="G78" s="42">
        <f t="shared" si="16"/>
        <v>696560.845294</v>
      </c>
      <c r="H78" s="42">
        <f t="shared" si="17"/>
        <v>651103.52927399997</v>
      </c>
      <c r="I78" s="9">
        <f t="shared" si="18"/>
        <v>8.3948150472928196E-2</v>
      </c>
      <c r="J78" s="9">
        <f t="shared" si="19"/>
        <v>1.811730588656068E-4</v>
      </c>
      <c r="K78" s="9">
        <f t="shared" si="20"/>
        <v>3.1374124710276029E-2</v>
      </c>
      <c r="L78" s="43">
        <v>1246626.3127969999</v>
      </c>
      <c r="M78" s="44">
        <v>113059.57322599999</v>
      </c>
      <c r="N78" s="44">
        <v>80557</v>
      </c>
      <c r="O78" s="44">
        <v>214220</v>
      </c>
      <c r="P78" s="44">
        <v>122</v>
      </c>
      <c r="Q78" s="44">
        <v>21127</v>
      </c>
      <c r="R78" s="44">
        <v>673389.30392790318</v>
      </c>
      <c r="S78" s="44">
        <v>713666.87936325476</v>
      </c>
      <c r="T78" s="44">
        <v>696560845294</v>
      </c>
      <c r="U78" s="44">
        <v>651103529274</v>
      </c>
    </row>
    <row r="79" spans="1:21" x14ac:dyDescent="0.45">
      <c r="A79" s="30" t="s">
        <v>187</v>
      </c>
      <c r="B79" s="30">
        <v>11222</v>
      </c>
      <c r="C79" s="30" t="s">
        <v>32</v>
      </c>
      <c r="D79" s="9">
        <f t="shared" si="13"/>
        <v>0.63817557026755123</v>
      </c>
      <c r="E79" s="9">
        <f t="shared" si="14"/>
        <v>2.7797465379948816E-2</v>
      </c>
      <c r="F79" s="9">
        <f t="shared" si="15"/>
        <v>1.6640005227443411E-2</v>
      </c>
      <c r="G79" s="42">
        <f t="shared" si="16"/>
        <v>274064.80470099999</v>
      </c>
      <c r="H79" s="42">
        <f t="shared" si="17"/>
        <v>261246.584928</v>
      </c>
      <c r="I79" s="9">
        <f t="shared" si="18"/>
        <v>1.0851500961287551E-2</v>
      </c>
      <c r="J79" s="9">
        <f t="shared" si="19"/>
        <v>2.5911537053719554E-3</v>
      </c>
      <c r="K79" s="9">
        <f t="shared" si="20"/>
        <v>2.2150184900760264E-4</v>
      </c>
      <c r="L79" s="43">
        <v>544059.84349599993</v>
      </c>
      <c r="M79" s="44">
        <v>10386</v>
      </c>
      <c r="N79" s="44">
        <v>11849</v>
      </c>
      <c r="O79" s="44">
        <v>7093</v>
      </c>
      <c r="P79" s="44">
        <v>1240</v>
      </c>
      <c r="Q79" s="44">
        <v>106</v>
      </c>
      <c r="R79" s="44">
        <v>478551.30995480652</v>
      </c>
      <c r="S79" s="44">
        <v>426261.8853209205</v>
      </c>
      <c r="T79" s="44">
        <v>274064804701</v>
      </c>
      <c r="U79" s="44">
        <v>261246584928</v>
      </c>
    </row>
    <row r="80" spans="1:21" x14ac:dyDescent="0.45">
      <c r="A80" s="30" t="s">
        <v>188</v>
      </c>
      <c r="B80" s="30">
        <v>11217</v>
      </c>
      <c r="C80" s="30" t="s">
        <v>19</v>
      </c>
      <c r="D80" s="9">
        <f t="shared" si="13"/>
        <v>3.8018868749239577E-2</v>
      </c>
      <c r="E80" s="9">
        <f t="shared" si="14"/>
        <v>2.0276598249598243</v>
      </c>
      <c r="F80" s="9">
        <f t="shared" si="15"/>
        <v>2.0068289150545042</v>
      </c>
      <c r="G80" s="42">
        <f t="shared" si="16"/>
        <v>3592206.387321</v>
      </c>
      <c r="H80" s="42">
        <f t="shared" si="17"/>
        <v>3507475.3624610002</v>
      </c>
      <c r="I80" s="9">
        <f t="shared" si="18"/>
        <v>9.954474232887838E-4</v>
      </c>
      <c r="J80" s="9">
        <f t="shared" si="19"/>
        <v>0.14134927952441845</v>
      </c>
      <c r="K80" s="9">
        <f t="shared" si="20"/>
        <v>0.14239362027582994</v>
      </c>
      <c r="L80" s="43">
        <v>1311705.010429</v>
      </c>
      <c r="M80" s="44">
        <v>32690.350140000002</v>
      </c>
      <c r="N80" s="44">
        <v>34978573</v>
      </c>
      <c r="O80" s="44">
        <v>34619225</v>
      </c>
      <c r="P80" s="44">
        <v>2320945</v>
      </c>
      <c r="Q80" s="44">
        <v>2338093</v>
      </c>
      <c r="R80" s="44">
        <v>16419928.052049609</v>
      </c>
      <c r="S80" s="44">
        <v>17250710.681064591</v>
      </c>
      <c r="T80" s="44">
        <v>3592206387321</v>
      </c>
      <c r="U80" s="44">
        <v>3507475362461</v>
      </c>
    </row>
    <row r="81" spans="1:21" x14ac:dyDescent="0.45">
      <c r="A81" s="30" t="s">
        <v>190</v>
      </c>
      <c r="B81" s="30">
        <v>11235</v>
      </c>
      <c r="C81" s="30" t="s">
        <v>22</v>
      </c>
      <c r="D81" s="9">
        <f t="shared" si="13"/>
        <v>1.2961184748112113</v>
      </c>
      <c r="E81" s="9">
        <f t="shared" si="14"/>
        <v>7.1924761578906121E-2</v>
      </c>
      <c r="F81" s="9">
        <f t="shared" si="15"/>
        <v>0.30043293818778521</v>
      </c>
      <c r="G81" s="42">
        <f t="shared" si="16"/>
        <v>3486089.1964599998</v>
      </c>
      <c r="H81" s="42">
        <f t="shared" si="17"/>
        <v>3215105.4740399998</v>
      </c>
      <c r="I81" s="9">
        <f t="shared" si="18"/>
        <v>0.17699396596044331</v>
      </c>
      <c r="J81" s="9">
        <f t="shared" si="19"/>
        <v>1.5866545667420913E-3</v>
      </c>
      <c r="K81" s="9">
        <f t="shared" si="20"/>
        <v>2.7058502975781822E-2</v>
      </c>
      <c r="L81" s="43">
        <v>9037485.2035680003</v>
      </c>
      <c r="M81" s="44">
        <v>1227291.4686750001</v>
      </c>
      <c r="N81" s="44">
        <v>250756</v>
      </c>
      <c r="O81" s="44">
        <v>1047419</v>
      </c>
      <c r="P81" s="44">
        <v>5501</v>
      </c>
      <c r="Q81" s="44">
        <v>93813</v>
      </c>
      <c r="R81" s="44">
        <v>3467043.2464044839</v>
      </c>
      <c r="S81" s="44">
        <v>3486365.39760934</v>
      </c>
      <c r="T81" s="44">
        <v>3486089196460</v>
      </c>
      <c r="U81" s="44">
        <v>3215105474040</v>
      </c>
    </row>
    <row r="82" spans="1:21" x14ac:dyDescent="0.45">
      <c r="A82" s="30" t="s">
        <v>192</v>
      </c>
      <c r="B82" s="30">
        <v>11234</v>
      </c>
      <c r="C82" s="30" t="s">
        <v>22</v>
      </c>
      <c r="D82" s="9">
        <f t="shared" si="13"/>
        <v>0.14600238522568992</v>
      </c>
      <c r="E82" s="9">
        <f t="shared" si="14"/>
        <v>0.15166643354320306</v>
      </c>
      <c r="F82" s="9">
        <f t="shared" si="15"/>
        <v>0.2124872655518916</v>
      </c>
      <c r="G82" s="42">
        <f t="shared" si="16"/>
        <v>17607803.537868999</v>
      </c>
      <c r="H82" s="42">
        <f t="shared" si="17"/>
        <v>16973463.109095</v>
      </c>
      <c r="I82" s="9">
        <f t="shared" si="18"/>
        <v>1.4979986593879649E-2</v>
      </c>
      <c r="J82" s="9">
        <f t="shared" si="19"/>
        <v>1.5072889959492485E-3</v>
      </c>
      <c r="K82" s="9">
        <f t="shared" si="20"/>
        <v>1.458564251206464E-2</v>
      </c>
      <c r="L82" s="43">
        <v>4664244.2915369999</v>
      </c>
      <c r="M82" s="44">
        <v>500575.51457500004</v>
      </c>
      <c r="N82" s="44">
        <v>2422595</v>
      </c>
      <c r="O82" s="44">
        <v>3394097</v>
      </c>
      <c r="P82" s="44">
        <v>25184</v>
      </c>
      <c r="Q82" s="44">
        <v>243699</v>
      </c>
      <c r="R82" s="44">
        <v>16708142.942515029</v>
      </c>
      <c r="S82" s="44">
        <v>15973178.398171471</v>
      </c>
      <c r="T82" s="44">
        <v>17607803537869</v>
      </c>
      <c r="U82" s="44">
        <v>16973463109095</v>
      </c>
    </row>
    <row r="83" spans="1:21" x14ac:dyDescent="0.45">
      <c r="A83" s="30" t="s">
        <v>194</v>
      </c>
      <c r="B83" s="30">
        <v>11223</v>
      </c>
      <c r="C83" s="30" t="s">
        <v>22</v>
      </c>
      <c r="D83" s="9">
        <f t="shared" si="13"/>
        <v>0.79558326651636202</v>
      </c>
      <c r="E83" s="9">
        <f t="shared" si="14"/>
        <v>0.22568296065201338</v>
      </c>
      <c r="F83" s="9">
        <f t="shared" si="15"/>
        <v>0.61175122939755799</v>
      </c>
      <c r="G83" s="42">
        <f t="shared" si="16"/>
        <v>3248398.2378449999</v>
      </c>
      <c r="H83" s="42">
        <f t="shared" si="17"/>
        <v>3069286.2077330002</v>
      </c>
      <c r="I83" s="9">
        <f t="shared" si="18"/>
        <v>0.13010260615664368</v>
      </c>
      <c r="J83" s="9">
        <f t="shared" si="19"/>
        <v>3.6546101460307602E-2</v>
      </c>
      <c r="K83" s="9">
        <f t="shared" si="20"/>
        <v>5.3244987660735536E-2</v>
      </c>
      <c r="L83" s="43">
        <v>6070628.2055120002</v>
      </c>
      <c r="M83" s="44">
        <v>824999.03290400002</v>
      </c>
      <c r="N83" s="44">
        <v>861027</v>
      </c>
      <c r="O83" s="44">
        <v>2333957</v>
      </c>
      <c r="P83" s="44">
        <v>115872</v>
      </c>
      <c r="Q83" s="44">
        <v>168817</v>
      </c>
      <c r="R83" s="44">
        <v>3170570.741337419</v>
      </c>
      <c r="S83" s="44">
        <v>3815206.0639067949</v>
      </c>
      <c r="T83" s="44">
        <v>3248398237845</v>
      </c>
      <c r="U83" s="44">
        <v>3069286207733</v>
      </c>
    </row>
    <row r="84" spans="1:21" x14ac:dyDescent="0.45">
      <c r="A84" s="30" t="s">
        <v>196</v>
      </c>
      <c r="B84" s="30">
        <v>11239</v>
      </c>
      <c r="C84" s="30" t="s">
        <v>32</v>
      </c>
      <c r="D84" s="9">
        <f t="shared" si="13"/>
        <v>0.29653073928299739</v>
      </c>
      <c r="E84" s="9">
        <f t="shared" si="14"/>
        <v>0.2901527289520085</v>
      </c>
      <c r="F84" s="9">
        <f t="shared" si="15"/>
        <v>0.21947421491453292</v>
      </c>
      <c r="G84" s="42">
        <f t="shared" si="16"/>
        <v>314389.201994</v>
      </c>
      <c r="H84" s="42">
        <f t="shared" si="17"/>
        <v>300045.471365</v>
      </c>
      <c r="I84" s="9">
        <f t="shared" si="18"/>
        <v>3.8052726436904022E-2</v>
      </c>
      <c r="J84" s="9">
        <f t="shared" si="19"/>
        <v>4.0736850386167518E-3</v>
      </c>
      <c r="K84" s="9">
        <f t="shared" si="20"/>
        <v>2.8461009880748931E-2</v>
      </c>
      <c r="L84" s="43">
        <v>266606.374159</v>
      </c>
      <c r="M84" s="44">
        <v>38896.368124000001</v>
      </c>
      <c r="N84" s="44">
        <v>130436</v>
      </c>
      <c r="O84" s="44">
        <v>98663</v>
      </c>
      <c r="P84" s="44">
        <v>2082</v>
      </c>
      <c r="Q84" s="44">
        <v>14546</v>
      </c>
      <c r="R84" s="44">
        <v>511085.16742545163</v>
      </c>
      <c r="S84" s="44">
        <v>449542.55805594788</v>
      </c>
      <c r="T84" s="44">
        <v>314389201994</v>
      </c>
      <c r="U84" s="44">
        <v>300045471365</v>
      </c>
    </row>
    <row r="85" spans="1:21" x14ac:dyDescent="0.45">
      <c r="A85" s="30" t="s">
        <v>198</v>
      </c>
      <c r="B85" s="30">
        <v>11256</v>
      </c>
      <c r="C85" s="30" t="s">
        <v>19</v>
      </c>
      <c r="D85" s="9">
        <f t="shared" si="13"/>
        <v>0.7039863101081838</v>
      </c>
      <c r="E85" s="9">
        <f t="shared" si="14"/>
        <v>0.29155041179819546</v>
      </c>
      <c r="F85" s="9">
        <f t="shared" si="15"/>
        <v>3.7954527435040117E-2</v>
      </c>
      <c r="G85" s="42">
        <f t="shared" si="16"/>
        <v>19318.289260000001</v>
      </c>
      <c r="H85" s="42">
        <f t="shared" si="17"/>
        <v>17058.745518</v>
      </c>
      <c r="I85" s="9">
        <f t="shared" si="18"/>
        <v>6.4793481976792688E-2</v>
      </c>
      <c r="J85" s="9">
        <f t="shared" si="19"/>
        <v>4.2407085464932117E-5</v>
      </c>
      <c r="K85" s="9">
        <f t="shared" si="20"/>
        <v>6.3610628197398176E-5</v>
      </c>
      <c r="L85" s="43">
        <v>116148.52223999999</v>
      </c>
      <c r="M85" s="44">
        <v>12223.142669000001</v>
      </c>
      <c r="N85" s="44">
        <v>24051</v>
      </c>
      <c r="O85" s="44">
        <v>3131</v>
      </c>
      <c r="P85" s="44">
        <v>4</v>
      </c>
      <c r="Q85" s="44">
        <v>6</v>
      </c>
      <c r="R85" s="44">
        <v>94323.860179161289</v>
      </c>
      <c r="S85" s="44">
        <v>82493.452338690418</v>
      </c>
      <c r="T85" s="44">
        <v>19318289260</v>
      </c>
      <c r="U85" s="44">
        <v>17058745518</v>
      </c>
    </row>
    <row r="86" spans="1:21" x14ac:dyDescent="0.45">
      <c r="A86" s="30" t="s">
        <v>199</v>
      </c>
      <c r="B86" s="30">
        <v>11258</v>
      </c>
      <c r="C86" s="30" t="s">
        <v>32</v>
      </c>
      <c r="D86" s="9">
        <f t="shared" si="13"/>
        <v>0.64351855931442636</v>
      </c>
      <c r="E86" s="9">
        <f t="shared" si="14"/>
        <v>0.27071440583428491</v>
      </c>
      <c r="F86" s="9">
        <f t="shared" si="15"/>
        <v>0.1454481895922454</v>
      </c>
      <c r="G86" s="42">
        <f t="shared" si="16"/>
        <v>158258.26341300001</v>
      </c>
      <c r="H86" s="42">
        <f t="shared" si="17"/>
        <v>152317.19602900001</v>
      </c>
      <c r="I86" s="9">
        <f t="shared" si="18"/>
        <v>9.8639779040416375E-2</v>
      </c>
      <c r="J86" s="9">
        <f t="shared" si="19"/>
        <v>0</v>
      </c>
      <c r="K86" s="9">
        <f t="shared" si="20"/>
        <v>1.9048352578193921E-2</v>
      </c>
      <c r="L86" s="43">
        <v>294752.42381299997</v>
      </c>
      <c r="M86" s="44">
        <v>53016.346357000002</v>
      </c>
      <c r="N86" s="44">
        <v>61998</v>
      </c>
      <c r="O86" s="44">
        <v>33310</v>
      </c>
      <c r="P86" s="44">
        <v>0</v>
      </c>
      <c r="Q86" s="44">
        <v>5119</v>
      </c>
      <c r="R86" s="44">
        <v>268737.15083687101</v>
      </c>
      <c r="S86" s="44">
        <v>229016.2572210932</v>
      </c>
      <c r="T86" s="44">
        <v>158258263413</v>
      </c>
      <c r="U86" s="44">
        <v>152317196029</v>
      </c>
    </row>
    <row r="87" spans="1:21" x14ac:dyDescent="0.45">
      <c r="A87" s="30" t="s">
        <v>201</v>
      </c>
      <c r="B87" s="30">
        <v>11268</v>
      </c>
      <c r="C87" s="30" t="s">
        <v>22</v>
      </c>
      <c r="D87" s="9">
        <f t="shared" si="13"/>
        <v>1.0661244892495818</v>
      </c>
      <c r="E87" s="9">
        <f t="shared" si="14"/>
        <v>5.5890801688881595E-2</v>
      </c>
      <c r="F87" s="9">
        <f t="shared" si="15"/>
        <v>0.23333077345252498</v>
      </c>
      <c r="G87" s="42">
        <f t="shared" si="16"/>
        <v>1718883.1740250001</v>
      </c>
      <c r="H87" s="42">
        <f t="shared" si="17"/>
        <v>1670348.578336</v>
      </c>
      <c r="I87" s="9">
        <f t="shared" si="18"/>
        <v>0.1072838747346572</v>
      </c>
      <c r="J87" s="9">
        <f t="shared" si="19"/>
        <v>9.0669269647947019E-5</v>
      </c>
      <c r="K87" s="9">
        <f t="shared" si="20"/>
        <v>4.2766577066878963E-3</v>
      </c>
      <c r="L87" s="43">
        <v>3932872.8216869999</v>
      </c>
      <c r="M87" s="44">
        <v>395203.51603699999</v>
      </c>
      <c r="N87" s="44">
        <v>103089</v>
      </c>
      <c r="O87" s="44">
        <v>430372</v>
      </c>
      <c r="P87" s="44">
        <v>167</v>
      </c>
      <c r="Q87" s="44">
        <v>7877</v>
      </c>
      <c r="R87" s="44">
        <v>1841858.886130129</v>
      </c>
      <c r="S87" s="44">
        <v>1844471.6641183479</v>
      </c>
      <c r="T87" s="44">
        <v>1718883174025</v>
      </c>
      <c r="U87" s="44">
        <v>1670348578336</v>
      </c>
    </row>
    <row r="88" spans="1:21" x14ac:dyDescent="0.45">
      <c r="A88" s="30" t="s">
        <v>203</v>
      </c>
      <c r="B88" s="30">
        <v>11273</v>
      </c>
      <c r="C88" s="30" t="s">
        <v>22</v>
      </c>
      <c r="D88" s="9">
        <f t="shared" si="13"/>
        <v>0.42136878743609368</v>
      </c>
      <c r="E88" s="9">
        <f t="shared" si="14"/>
        <v>0.19394747057223805</v>
      </c>
      <c r="F88" s="9">
        <f t="shared" si="15"/>
        <v>0.26509537363382996</v>
      </c>
      <c r="G88" s="42">
        <f t="shared" si="16"/>
        <v>6552139.518805</v>
      </c>
      <c r="H88" s="42">
        <f t="shared" si="17"/>
        <v>5956957.0248999996</v>
      </c>
      <c r="I88" s="9">
        <f t="shared" si="18"/>
        <v>2.8280293766341124E-2</v>
      </c>
      <c r="J88" s="9">
        <f t="shared" si="19"/>
        <v>1.4476215324593076E-3</v>
      </c>
      <c r="K88" s="9">
        <f t="shared" si="20"/>
        <v>2.7799538146949916E-2</v>
      </c>
      <c r="L88" s="43">
        <v>5333353.5254929997</v>
      </c>
      <c r="M88" s="44">
        <v>367310.15080399998</v>
      </c>
      <c r="N88" s="44">
        <v>1227417</v>
      </c>
      <c r="O88" s="44">
        <v>1677684</v>
      </c>
      <c r="P88" s="44">
        <v>9401</v>
      </c>
      <c r="Q88" s="44">
        <v>180533</v>
      </c>
      <c r="R88" s="44">
        <v>6494100.6949717095</v>
      </c>
      <c r="S88" s="44">
        <v>6328605.3506061779</v>
      </c>
      <c r="T88" s="44">
        <v>6552139518805</v>
      </c>
      <c r="U88" s="44">
        <v>5956957024900</v>
      </c>
    </row>
    <row r="89" spans="1:21" x14ac:dyDescent="0.45">
      <c r="A89" s="30" t="s">
        <v>207</v>
      </c>
      <c r="B89" s="30">
        <v>11277</v>
      </c>
      <c r="C89" s="30" t="s">
        <v>19</v>
      </c>
      <c r="D89" s="9">
        <f t="shared" si="13"/>
        <v>2.7946106551944554E-2</v>
      </c>
      <c r="E89" s="9">
        <f t="shared" si="14"/>
        <v>3.738889482969241</v>
      </c>
      <c r="F89" s="9">
        <f t="shared" si="15"/>
        <v>2.7196594076020433</v>
      </c>
      <c r="G89" s="42">
        <f t="shared" si="16"/>
        <v>24914382.244929999</v>
      </c>
      <c r="H89" s="42">
        <f t="shared" si="17"/>
        <v>24964212.474365</v>
      </c>
      <c r="I89" s="9">
        <f t="shared" si="18"/>
        <v>3.505648231300658E-3</v>
      </c>
      <c r="J89" s="9">
        <f t="shared" si="19"/>
        <v>0.67090606041295531</v>
      </c>
      <c r="K89" s="9">
        <f t="shared" si="20"/>
        <v>0.68575378271091436</v>
      </c>
      <c r="L89" s="43">
        <v>8525041.7177089993</v>
      </c>
      <c r="M89" s="44">
        <v>1188256.119929</v>
      </c>
      <c r="N89" s="44">
        <v>570279598</v>
      </c>
      <c r="O89" s="44">
        <v>414820037</v>
      </c>
      <c r="P89" s="44">
        <v>113703398</v>
      </c>
      <c r="Q89" s="44">
        <v>116219751</v>
      </c>
      <c r="R89" s="44">
        <v>169477375.01434019</v>
      </c>
      <c r="S89" s="44">
        <v>152526465.57156649</v>
      </c>
      <c r="T89" s="44">
        <v>24914382244930</v>
      </c>
      <c r="U89" s="44">
        <v>24964212474365</v>
      </c>
    </row>
    <row r="90" spans="1:21" x14ac:dyDescent="0.45">
      <c r="A90" s="30" t="s">
        <v>209</v>
      </c>
      <c r="B90" s="30">
        <v>11280</v>
      </c>
      <c r="C90" s="30" t="s">
        <v>22</v>
      </c>
      <c r="D90" s="9">
        <f t="shared" si="13"/>
        <v>0.15448213454389356</v>
      </c>
      <c r="E90" s="9">
        <f t="shared" si="14"/>
        <v>7.4977986133931085E-2</v>
      </c>
      <c r="F90" s="9">
        <f t="shared" si="15"/>
        <v>0.29890869294459654</v>
      </c>
      <c r="G90" s="42">
        <f t="shared" si="16"/>
        <v>1646550.1988510001</v>
      </c>
      <c r="H90" s="42">
        <f t="shared" si="17"/>
        <v>1537313.7329289999</v>
      </c>
      <c r="I90" s="9">
        <f t="shared" si="18"/>
        <v>1.2508491468440346E-2</v>
      </c>
      <c r="J90" s="9">
        <f t="shared" si="19"/>
        <v>4.5754912366635699E-3</v>
      </c>
      <c r="K90" s="9">
        <f t="shared" si="20"/>
        <v>2.9759399952941218E-2</v>
      </c>
      <c r="L90" s="43">
        <v>574042.844958</v>
      </c>
      <c r="M90" s="44">
        <v>45468.610765999998</v>
      </c>
      <c r="N90" s="44">
        <v>139306</v>
      </c>
      <c r="O90" s="44">
        <v>555360</v>
      </c>
      <c r="P90" s="44">
        <v>8316</v>
      </c>
      <c r="Q90" s="44">
        <v>54088</v>
      </c>
      <c r="R90" s="44">
        <v>1817509.7644955812</v>
      </c>
      <c r="S90" s="44">
        <v>1857958.6780466679</v>
      </c>
      <c r="T90" s="44">
        <v>1646550198851</v>
      </c>
      <c r="U90" s="44">
        <v>1537313732929</v>
      </c>
    </row>
    <row r="91" spans="1:21" x14ac:dyDescent="0.45">
      <c r="A91" s="30" t="s">
        <v>217</v>
      </c>
      <c r="B91" s="30">
        <v>11290</v>
      </c>
      <c r="C91" s="30" t="s">
        <v>19</v>
      </c>
      <c r="D91" s="9">
        <f t="shared" si="13"/>
        <v>0.21071687841601877</v>
      </c>
      <c r="E91" s="9">
        <f t="shared" si="14"/>
        <v>0</v>
      </c>
      <c r="F91" s="9">
        <f t="shared" si="15"/>
        <v>0</v>
      </c>
      <c r="G91" s="42">
        <f t="shared" si="16"/>
        <v>9686.7666630000003</v>
      </c>
      <c r="H91" s="42">
        <f t="shared" si="17"/>
        <v>9785.1024070000003</v>
      </c>
      <c r="I91" s="9">
        <f t="shared" si="18"/>
        <v>4.1036067802086859E-3</v>
      </c>
      <c r="J91" s="9">
        <f t="shared" si="19"/>
        <v>0</v>
      </c>
      <c r="K91" s="9">
        <f t="shared" si="20"/>
        <v>0</v>
      </c>
      <c r="L91" s="43">
        <v>22616.693017999998</v>
      </c>
      <c r="M91" s="44">
        <v>443.89159999999998</v>
      </c>
      <c r="N91" s="44">
        <v>0</v>
      </c>
      <c r="O91" s="44">
        <v>0</v>
      </c>
      <c r="P91" s="44">
        <v>0</v>
      </c>
      <c r="Q91" s="44">
        <v>0</v>
      </c>
      <c r="R91" s="44">
        <v>54085.542764580649</v>
      </c>
      <c r="S91" s="44">
        <v>53666.068869309594</v>
      </c>
      <c r="T91" s="44">
        <v>9686766663</v>
      </c>
      <c r="U91" s="44">
        <v>9785102407</v>
      </c>
    </row>
    <row r="92" spans="1:21" x14ac:dyDescent="0.45">
      <c r="A92" s="30" t="s">
        <v>219</v>
      </c>
      <c r="B92" s="30">
        <v>11285</v>
      </c>
      <c r="C92" s="30" t="s">
        <v>22</v>
      </c>
      <c r="D92" s="9">
        <f t="shared" si="13"/>
        <v>0.23083768054194168</v>
      </c>
      <c r="E92" s="9">
        <f t="shared" si="14"/>
        <v>0.35315840906804424</v>
      </c>
      <c r="F92" s="9">
        <f t="shared" si="15"/>
        <v>0.44374405646557047</v>
      </c>
      <c r="G92" s="42">
        <f t="shared" si="16"/>
        <v>15569140.649026999</v>
      </c>
      <c r="H92" s="42">
        <f t="shared" si="17"/>
        <v>14823932.447616</v>
      </c>
      <c r="I92" s="9">
        <f t="shared" si="18"/>
        <v>1.1352451073762834E-2</v>
      </c>
      <c r="J92" s="9">
        <f t="shared" si="19"/>
        <v>3.6276217677873604E-2</v>
      </c>
      <c r="K92" s="9">
        <f t="shared" si="20"/>
        <v>3.2076966120883066E-2</v>
      </c>
      <c r="L92" s="43">
        <v>6736085.1180310007</v>
      </c>
      <c r="M92" s="44">
        <v>345457.18167200004</v>
      </c>
      <c r="N92" s="44">
        <v>5152766</v>
      </c>
      <c r="O92" s="44">
        <v>6474458</v>
      </c>
      <c r="P92" s="44">
        <v>551946</v>
      </c>
      <c r="Q92" s="44">
        <v>488054</v>
      </c>
      <c r="R92" s="44">
        <v>15215092.292729711</v>
      </c>
      <c r="S92" s="44">
        <v>14590523.311048212</v>
      </c>
      <c r="T92" s="44">
        <v>15569140649027</v>
      </c>
      <c r="U92" s="44">
        <v>14823932447616</v>
      </c>
    </row>
    <row r="93" spans="1:21" x14ac:dyDescent="0.45">
      <c r="A93" s="30" t="s">
        <v>223</v>
      </c>
      <c r="B93" s="30">
        <v>11297</v>
      </c>
      <c r="C93" s="30" t="s">
        <v>22</v>
      </c>
      <c r="D93" s="9">
        <f t="shared" si="13"/>
        <v>0.8374275115249159</v>
      </c>
      <c r="E93" s="9">
        <f t="shared" si="14"/>
        <v>0.39924610479807887</v>
      </c>
      <c r="F93" s="9">
        <f t="shared" si="15"/>
        <v>0.62939276472387462</v>
      </c>
      <c r="G93" s="42">
        <f t="shared" si="16"/>
        <v>4681003.8410679996</v>
      </c>
      <c r="H93" s="42">
        <f t="shared" si="17"/>
        <v>4511331.1877769995</v>
      </c>
      <c r="I93" s="9">
        <f t="shared" si="18"/>
        <v>2.3447666239096433E-2</v>
      </c>
      <c r="J93" s="9">
        <f t="shared" si="19"/>
        <v>3.9257278018677167E-3</v>
      </c>
      <c r="K93" s="9">
        <f t="shared" si="20"/>
        <v>4.858747796391099E-2</v>
      </c>
      <c r="L93" s="43">
        <v>7944415.1365359994</v>
      </c>
      <c r="M93" s="44">
        <v>204389.90658499999</v>
      </c>
      <c r="N93" s="44">
        <v>1893762</v>
      </c>
      <c r="O93" s="44">
        <v>2985427</v>
      </c>
      <c r="P93" s="44">
        <v>17110</v>
      </c>
      <c r="Q93" s="44">
        <v>211765</v>
      </c>
      <c r="R93" s="44">
        <v>4358427.4976629028</v>
      </c>
      <c r="S93" s="44">
        <v>4743344.962520753</v>
      </c>
      <c r="T93" s="44">
        <v>4681003841068</v>
      </c>
      <c r="U93" s="44">
        <v>4511331187777</v>
      </c>
    </row>
    <row r="94" spans="1:21" x14ac:dyDescent="0.45">
      <c r="A94" s="30" t="s">
        <v>225</v>
      </c>
      <c r="B94" s="30">
        <v>11302</v>
      </c>
      <c r="C94" s="30" t="s">
        <v>19</v>
      </c>
      <c r="D94" s="9">
        <f t="shared" si="13"/>
        <v>0.10862756863607492</v>
      </c>
      <c r="E94" s="9">
        <f t="shared" si="14"/>
        <v>2.4935860249574997</v>
      </c>
      <c r="F94" s="9">
        <f t="shared" si="15"/>
        <v>1.5825189732765124</v>
      </c>
      <c r="G94" s="42">
        <f t="shared" si="16"/>
        <v>3873316.9081589999</v>
      </c>
      <c r="H94" s="42">
        <f t="shared" si="17"/>
        <v>3835007.4730190001</v>
      </c>
      <c r="I94" s="9">
        <f t="shared" si="18"/>
        <v>4.461313236000174E-3</v>
      </c>
      <c r="J94" s="9">
        <f t="shared" si="19"/>
        <v>8.619539674918085E-2</v>
      </c>
      <c r="K94" s="9">
        <f t="shared" si="20"/>
        <v>0.17736380188844231</v>
      </c>
      <c r="L94" s="43">
        <v>3971297.3562690001</v>
      </c>
      <c r="M94" s="44">
        <v>269088.59241700004</v>
      </c>
      <c r="N94" s="44">
        <v>45581300</v>
      </c>
      <c r="O94" s="44">
        <v>28927525</v>
      </c>
      <c r="P94" s="44">
        <v>2599481</v>
      </c>
      <c r="Q94" s="44">
        <v>5348938</v>
      </c>
      <c r="R94" s="44">
        <v>30158002.608471129</v>
      </c>
      <c r="S94" s="44">
        <v>18279417.491031568</v>
      </c>
      <c r="T94" s="44">
        <v>3873316908159</v>
      </c>
      <c r="U94" s="44">
        <v>3835007473019</v>
      </c>
    </row>
    <row r="95" spans="1:21" x14ac:dyDescent="0.45">
      <c r="A95" s="30" t="s">
        <v>227</v>
      </c>
      <c r="B95" s="30">
        <v>11304</v>
      </c>
      <c r="C95" s="30" t="s">
        <v>32</v>
      </c>
      <c r="D95" s="9">
        <f t="shared" si="13"/>
        <v>0.17958630072105844</v>
      </c>
      <c r="E95" s="9">
        <f t="shared" si="14"/>
        <v>1.2924267997984236E-3</v>
      </c>
      <c r="F95" s="9">
        <f t="shared" si="15"/>
        <v>2.8762646203420265E-4</v>
      </c>
      <c r="G95" s="42">
        <f t="shared" si="16"/>
        <v>733352.23125700001</v>
      </c>
      <c r="H95" s="42">
        <f t="shared" si="17"/>
        <v>720060.69648100005</v>
      </c>
      <c r="I95" s="9">
        <f t="shared" si="18"/>
        <v>8.1660184241555463E-3</v>
      </c>
      <c r="J95" s="9">
        <f t="shared" si="19"/>
        <v>4.4978620968338111E-6</v>
      </c>
      <c r="K95" s="9">
        <f t="shared" si="20"/>
        <v>0</v>
      </c>
      <c r="L95" s="43">
        <v>379619.00329399999</v>
      </c>
      <c r="M95" s="44">
        <v>18155.333018999998</v>
      </c>
      <c r="N95" s="44">
        <v>1366</v>
      </c>
      <c r="O95" s="44">
        <v>304</v>
      </c>
      <c r="P95" s="44">
        <v>5</v>
      </c>
      <c r="Q95" s="44">
        <v>0</v>
      </c>
      <c r="R95" s="44">
        <v>1111639.2393443231</v>
      </c>
      <c r="S95" s="44">
        <v>1056926.3963058111</v>
      </c>
      <c r="T95" s="44">
        <v>733352231257</v>
      </c>
      <c r="U95" s="44">
        <v>720060696481</v>
      </c>
    </row>
    <row r="96" spans="1:21" x14ac:dyDescent="0.45">
      <c r="A96" s="30" t="s">
        <v>231</v>
      </c>
      <c r="B96" s="30">
        <v>11305</v>
      </c>
      <c r="C96" s="30" t="s">
        <v>32</v>
      </c>
      <c r="D96" s="9">
        <f t="shared" si="13"/>
        <v>1.5655442691169237</v>
      </c>
      <c r="E96" s="9">
        <f t="shared" si="14"/>
        <v>0.42366793381138751</v>
      </c>
      <c r="F96" s="9">
        <f t="shared" si="15"/>
        <v>0.38527483293669557</v>
      </c>
      <c r="G96" s="42">
        <f t="shared" si="16"/>
        <v>159736.08687900001</v>
      </c>
      <c r="H96" s="42">
        <f t="shared" si="17"/>
        <v>147367.64443099999</v>
      </c>
      <c r="I96" s="9">
        <f t="shared" si="18"/>
        <v>6.2562707785362173E-2</v>
      </c>
      <c r="J96" s="9">
        <f t="shared" si="19"/>
        <v>0</v>
      </c>
      <c r="K96" s="9">
        <f t="shared" si="20"/>
        <v>6.5400247235017474E-3</v>
      </c>
      <c r="L96" s="43">
        <v>715305.01426500001</v>
      </c>
      <c r="M96" s="44">
        <v>35624.257344999998</v>
      </c>
      <c r="N96" s="44">
        <v>96788</v>
      </c>
      <c r="O96" s="44">
        <v>88017</v>
      </c>
      <c r="P96" s="44">
        <v>0</v>
      </c>
      <c r="Q96" s="44">
        <v>1862</v>
      </c>
      <c r="R96" s="44">
        <v>284708.40382435481</v>
      </c>
      <c r="S96" s="44">
        <v>228452.50318870958</v>
      </c>
      <c r="T96" s="44">
        <v>159736086879</v>
      </c>
      <c r="U96" s="44">
        <v>147367644431</v>
      </c>
    </row>
    <row r="97" spans="1:21" x14ac:dyDescent="0.45">
      <c r="A97" s="30" t="s">
        <v>237</v>
      </c>
      <c r="B97" s="30">
        <v>11314</v>
      </c>
      <c r="C97" s="30" t="s">
        <v>22</v>
      </c>
      <c r="D97" s="9">
        <f t="shared" si="13"/>
        <v>2.402873507037782</v>
      </c>
      <c r="E97" s="9">
        <f t="shared" si="14"/>
        <v>1.5546022340395193E-2</v>
      </c>
      <c r="F97" s="9">
        <f t="shared" si="15"/>
        <v>0</v>
      </c>
      <c r="G97" s="42">
        <f t="shared" si="16"/>
        <v>138646.757385</v>
      </c>
      <c r="H97" s="42">
        <f t="shared" si="17"/>
        <v>143008.10781700001</v>
      </c>
      <c r="I97" s="9">
        <f t="shared" si="18"/>
        <v>8.6762479430698841E-2</v>
      </c>
      <c r="J97" s="9">
        <f t="shared" si="19"/>
        <v>0</v>
      </c>
      <c r="K97" s="9">
        <f t="shared" si="20"/>
        <v>0</v>
      </c>
      <c r="L97" s="43">
        <v>574982.41353699996</v>
      </c>
      <c r="M97" s="44">
        <v>23554.593687000001</v>
      </c>
      <c r="N97" s="44">
        <v>1860</v>
      </c>
      <c r="O97" s="44">
        <v>0</v>
      </c>
      <c r="P97" s="44">
        <v>0</v>
      </c>
      <c r="Q97" s="44">
        <v>0</v>
      </c>
      <c r="R97" s="44">
        <v>135741.819744871</v>
      </c>
      <c r="S97" s="44">
        <v>119644.7528038685</v>
      </c>
      <c r="T97" s="44">
        <v>138646757385</v>
      </c>
      <c r="U97" s="44">
        <v>143008107817</v>
      </c>
    </row>
    <row r="98" spans="1:21" x14ac:dyDescent="0.45">
      <c r="A98" s="30" t="s">
        <v>243</v>
      </c>
      <c r="B98" s="30">
        <v>11310</v>
      </c>
      <c r="C98" s="30" t="s">
        <v>19</v>
      </c>
      <c r="D98" s="9">
        <f t="shared" si="13"/>
        <v>5.5182393489504475E-2</v>
      </c>
      <c r="E98" s="9">
        <f t="shared" si="14"/>
        <v>1.4595047613527945</v>
      </c>
      <c r="F98" s="9">
        <f t="shared" si="15"/>
        <v>0.95233052001198915</v>
      </c>
      <c r="G98" s="42">
        <f t="shared" si="16"/>
        <v>51610594.363573998</v>
      </c>
      <c r="H98" s="42">
        <f t="shared" si="17"/>
        <v>50079189.537152998</v>
      </c>
      <c r="I98" s="9">
        <f t="shared" si="18"/>
        <v>5.2704609858171929E-3</v>
      </c>
      <c r="J98" s="9">
        <f t="shared" si="19"/>
        <v>0.13305299827774178</v>
      </c>
      <c r="K98" s="9">
        <f t="shared" si="20"/>
        <v>8.4695321795790868E-2</v>
      </c>
      <c r="L98" s="43">
        <v>34292362.673372999</v>
      </c>
      <c r="M98" s="44">
        <v>4187781.6831120001</v>
      </c>
      <c r="N98" s="44">
        <v>453494887</v>
      </c>
      <c r="O98" s="44">
        <v>295906552</v>
      </c>
      <c r="P98" s="44">
        <v>52860358</v>
      </c>
      <c r="Q98" s="44">
        <v>33648434</v>
      </c>
      <c r="R98" s="44">
        <v>397287988.12678033</v>
      </c>
      <c r="S98" s="44">
        <v>310718333.37471402</v>
      </c>
      <c r="T98" s="44">
        <v>51610594363574</v>
      </c>
      <c r="U98" s="44">
        <v>50079189537153</v>
      </c>
    </row>
    <row r="99" spans="1:21" x14ac:dyDescent="0.45">
      <c r="A99" s="30" t="s">
        <v>241</v>
      </c>
      <c r="B99" s="30">
        <v>11309</v>
      </c>
      <c r="C99" s="30" t="s">
        <v>22</v>
      </c>
      <c r="D99" s="9">
        <f t="shared" si="13"/>
        <v>1.1814780803266745</v>
      </c>
      <c r="E99" s="9">
        <f t="shared" si="14"/>
        <v>0.53676590342846131</v>
      </c>
      <c r="F99" s="9">
        <f t="shared" si="15"/>
        <v>0.75133487518730357</v>
      </c>
      <c r="G99" s="42">
        <f t="shared" si="16"/>
        <v>2208105.0096689998</v>
      </c>
      <c r="H99" s="42">
        <f t="shared" si="17"/>
        <v>2001370.1505849999</v>
      </c>
      <c r="I99" s="9">
        <f t="shared" si="18"/>
        <v>0.16029983434345477</v>
      </c>
      <c r="J99" s="9">
        <f t="shared" si="19"/>
        <v>2.6377161128308377E-2</v>
      </c>
      <c r="K99" s="9">
        <f t="shared" si="20"/>
        <v>0.10381636244736657</v>
      </c>
      <c r="L99" s="43">
        <v>5555258.6965500005</v>
      </c>
      <c r="M99" s="44">
        <v>685802.22177800001</v>
      </c>
      <c r="N99" s="44">
        <v>1261925</v>
      </c>
      <c r="O99" s="44">
        <v>1766372</v>
      </c>
      <c r="P99" s="44">
        <v>56424</v>
      </c>
      <c r="Q99" s="44">
        <v>222076</v>
      </c>
      <c r="R99" s="44">
        <v>2139123.3016143232</v>
      </c>
      <c r="S99" s="44">
        <v>2350978.3165058768</v>
      </c>
      <c r="T99" s="44">
        <v>2208105009669</v>
      </c>
      <c r="U99" s="44">
        <v>2001370150585</v>
      </c>
    </row>
    <row r="100" spans="1:21" x14ac:dyDescent="0.45">
      <c r="A100" s="30" t="s">
        <v>251</v>
      </c>
      <c r="B100" s="30">
        <v>11334</v>
      </c>
      <c r="C100" s="30" t="s">
        <v>22</v>
      </c>
      <c r="D100" s="9">
        <f t="shared" si="13"/>
        <v>1.1339555353865138</v>
      </c>
      <c r="E100" s="9">
        <f t="shared" si="14"/>
        <v>0.19964997674490773</v>
      </c>
      <c r="F100" s="9">
        <f t="shared" si="15"/>
        <v>0.33246196050239191</v>
      </c>
      <c r="G100" s="42">
        <f t="shared" si="16"/>
        <v>1523389.487033</v>
      </c>
      <c r="H100" s="42">
        <f t="shared" si="17"/>
        <v>1476513.3972670001</v>
      </c>
      <c r="I100" s="9">
        <f t="shared" si="18"/>
        <v>0.12632750626176242</v>
      </c>
      <c r="J100" s="9">
        <f t="shared" si="19"/>
        <v>0</v>
      </c>
      <c r="K100" s="9">
        <f t="shared" si="20"/>
        <v>1.8271920416738353E-2</v>
      </c>
      <c r="L100" s="43">
        <v>3498978.8180959998</v>
      </c>
      <c r="M100" s="44">
        <v>412045.72625499999</v>
      </c>
      <c r="N100" s="44">
        <v>308024</v>
      </c>
      <c r="O100" s="44">
        <v>512929</v>
      </c>
      <c r="P100" s="44">
        <v>0</v>
      </c>
      <c r="Q100" s="44">
        <v>29799</v>
      </c>
      <c r="R100" s="44">
        <v>1630863.0576511289</v>
      </c>
      <c r="S100" s="44">
        <v>1542820.1145926579</v>
      </c>
      <c r="T100" s="44">
        <v>1523389487033</v>
      </c>
      <c r="U100" s="44">
        <v>1476513397267</v>
      </c>
    </row>
    <row r="101" spans="1:21" x14ac:dyDescent="0.45">
      <c r="A101" s="30" t="s">
        <v>253</v>
      </c>
      <c r="B101" s="30">
        <v>11338</v>
      </c>
      <c r="C101" s="30" t="s">
        <v>19</v>
      </c>
      <c r="D101" s="9">
        <f t="shared" si="13"/>
        <v>5.5184948653246822E-2</v>
      </c>
      <c r="E101" s="9">
        <f t="shared" si="14"/>
        <v>0.71364817315278184</v>
      </c>
      <c r="F101" s="9">
        <f t="shared" si="15"/>
        <v>0.53864089417682315</v>
      </c>
      <c r="G101" s="42">
        <f t="shared" si="16"/>
        <v>8714983.5287549999</v>
      </c>
      <c r="H101" s="42">
        <f t="shared" si="17"/>
        <v>7705879.7178880004</v>
      </c>
      <c r="I101" s="9">
        <f t="shared" si="18"/>
        <v>9.8684636220102359E-3</v>
      </c>
      <c r="J101" s="9">
        <f t="shared" si="19"/>
        <v>6.4596302684962997E-2</v>
      </c>
      <c r="K101" s="9">
        <f t="shared" si="20"/>
        <v>4.9242439422735304E-2</v>
      </c>
      <c r="L101" s="43">
        <v>4837534.6483449992</v>
      </c>
      <c r="M101" s="44">
        <v>931110.75376500003</v>
      </c>
      <c r="N101" s="44">
        <v>31279342</v>
      </c>
      <c r="O101" s="44">
        <v>23608738</v>
      </c>
      <c r="P101" s="44">
        <v>3047400</v>
      </c>
      <c r="Q101" s="44">
        <v>2323065</v>
      </c>
      <c r="R101" s="44">
        <v>47176074.68746639</v>
      </c>
      <c r="S101" s="44">
        <v>43830199.777311757</v>
      </c>
      <c r="T101" s="44">
        <v>8714983528755</v>
      </c>
      <c r="U101" s="44">
        <v>7705879717888</v>
      </c>
    </row>
    <row r="102" spans="1:21" x14ac:dyDescent="0.45">
      <c r="A102" s="30" t="s">
        <v>255</v>
      </c>
      <c r="B102" s="30">
        <v>11343</v>
      </c>
      <c r="C102" s="30" t="s">
        <v>19</v>
      </c>
      <c r="D102" s="9">
        <f t="shared" si="13"/>
        <v>8.8832273255250394E-2</v>
      </c>
      <c r="E102" s="9">
        <f t="shared" si="14"/>
        <v>2.2986319169317002</v>
      </c>
      <c r="F102" s="9">
        <f t="shared" si="15"/>
        <v>1.2407712703854377</v>
      </c>
      <c r="G102" s="42">
        <f t="shared" si="16"/>
        <v>17528473.704271998</v>
      </c>
      <c r="H102" s="42">
        <f t="shared" si="17"/>
        <v>17070421.168387</v>
      </c>
      <c r="I102" s="9">
        <f t="shared" si="18"/>
        <v>1.3765960645950688E-3</v>
      </c>
      <c r="J102" s="9">
        <f t="shared" si="19"/>
        <v>0.18839113600788676</v>
      </c>
      <c r="K102" s="9">
        <f t="shared" si="20"/>
        <v>0.13805246732739743</v>
      </c>
      <c r="L102" s="43">
        <v>11646705.181229999</v>
      </c>
      <c r="M102" s="44">
        <v>258373.67840100001</v>
      </c>
      <c r="N102" s="44">
        <v>150685597</v>
      </c>
      <c r="O102" s="44">
        <v>81338103</v>
      </c>
      <c r="P102" s="44">
        <v>17679591</v>
      </c>
      <c r="Q102" s="44">
        <v>12955552</v>
      </c>
      <c r="R102" s="44">
        <v>93845131.860449448</v>
      </c>
      <c r="S102" s="44">
        <v>65554469.982797749</v>
      </c>
      <c r="T102" s="44">
        <v>17528473704272</v>
      </c>
      <c r="U102" s="44">
        <v>17070421168387</v>
      </c>
    </row>
    <row r="103" spans="1:21" x14ac:dyDescent="0.45">
      <c r="A103" s="30" t="s">
        <v>273</v>
      </c>
      <c r="B103" s="30">
        <v>11379</v>
      </c>
      <c r="C103" s="30" t="s">
        <v>19</v>
      </c>
      <c r="D103" s="9">
        <f t="shared" si="13"/>
        <v>7.9817511178159595E-4</v>
      </c>
      <c r="E103" s="9">
        <f t="shared" si="14"/>
        <v>0</v>
      </c>
      <c r="F103" s="9">
        <f t="shared" si="15"/>
        <v>8.9719866885414237E-2</v>
      </c>
      <c r="G103" s="42">
        <f t="shared" si="16"/>
        <v>5036234.7740430003</v>
      </c>
      <c r="H103" s="42">
        <f t="shared" si="17"/>
        <v>4794202.4597819997</v>
      </c>
      <c r="I103" s="9">
        <f t="shared" si="18"/>
        <v>0</v>
      </c>
      <c r="J103" s="9">
        <f t="shared" si="19"/>
        <v>0</v>
      </c>
      <c r="K103" s="9">
        <f t="shared" si="20"/>
        <v>6.9774227398373958E-3</v>
      </c>
      <c r="L103" s="43">
        <v>32779.317658</v>
      </c>
      <c r="M103" s="44">
        <v>0</v>
      </c>
      <c r="N103" s="44">
        <v>0</v>
      </c>
      <c r="O103" s="44">
        <v>1842300</v>
      </c>
      <c r="P103" s="44">
        <v>0</v>
      </c>
      <c r="Q103" s="44">
        <v>139210</v>
      </c>
      <c r="R103" s="44">
        <v>19951492.86357332</v>
      </c>
      <c r="S103" s="44">
        <v>20533913.65763944</v>
      </c>
      <c r="T103" s="44">
        <v>5036234774043</v>
      </c>
      <c r="U103" s="44">
        <v>4794202459782</v>
      </c>
    </row>
    <row r="104" spans="1:21" x14ac:dyDescent="0.45">
      <c r="A104" s="30" t="s">
        <v>275</v>
      </c>
      <c r="B104" s="30">
        <v>11385</v>
      </c>
      <c r="C104" s="30" t="s">
        <v>19</v>
      </c>
      <c r="D104" s="9">
        <f t="shared" si="13"/>
        <v>6.9555534145619005E-2</v>
      </c>
      <c r="E104" s="9">
        <f t="shared" si="14"/>
        <v>1.0827044213129691</v>
      </c>
      <c r="F104" s="9">
        <f t="shared" si="15"/>
        <v>1.2505771774325263</v>
      </c>
      <c r="G104" s="42">
        <f t="shared" si="16"/>
        <v>17998516.601034999</v>
      </c>
      <c r="H104" s="42">
        <f t="shared" si="17"/>
        <v>18090515.901725002</v>
      </c>
      <c r="I104" s="9">
        <f t="shared" si="18"/>
        <v>2.9373864161083116E-3</v>
      </c>
      <c r="J104" s="9">
        <f t="shared" si="19"/>
        <v>9.3176329497029683E-2</v>
      </c>
      <c r="K104" s="9">
        <f t="shared" si="20"/>
        <v>0.1183165378800652</v>
      </c>
      <c r="L104" s="43">
        <v>12814162.250162002</v>
      </c>
      <c r="M104" s="44">
        <v>477809.02704900003</v>
      </c>
      <c r="N104" s="44">
        <v>99732899</v>
      </c>
      <c r="O104" s="44">
        <v>115196433</v>
      </c>
      <c r="P104" s="44">
        <v>7578249</v>
      </c>
      <c r="Q104" s="44">
        <v>9622961</v>
      </c>
      <c r="R104" s="44">
        <v>81332340.959423423</v>
      </c>
      <c r="S104" s="44">
        <v>92114613.219235182</v>
      </c>
      <c r="T104" s="44">
        <v>17998516601035</v>
      </c>
      <c r="U104" s="44">
        <v>18090515901725</v>
      </c>
    </row>
    <row r="105" spans="1:21" x14ac:dyDescent="0.45">
      <c r="A105" s="30" t="s">
        <v>277</v>
      </c>
      <c r="B105" s="30">
        <v>11384</v>
      </c>
      <c r="C105" s="30" t="s">
        <v>22</v>
      </c>
      <c r="D105" s="9">
        <f t="shared" si="13"/>
        <v>1.7683886113807497</v>
      </c>
      <c r="E105" s="9">
        <f t="shared" si="14"/>
        <v>0.12968013457704761</v>
      </c>
      <c r="F105" s="9">
        <f t="shared" si="15"/>
        <v>0.39184315820840648</v>
      </c>
      <c r="G105" s="42">
        <f t="shared" si="16"/>
        <v>846659.26910499996</v>
      </c>
      <c r="H105" s="42">
        <f t="shared" si="17"/>
        <v>832188.88355399994</v>
      </c>
      <c r="I105" s="9">
        <f t="shared" si="18"/>
        <v>4.7080503007308927E-2</v>
      </c>
      <c r="J105" s="9">
        <f t="shared" si="19"/>
        <v>2.3028043448067727E-2</v>
      </c>
      <c r="K105" s="9">
        <f t="shared" si="20"/>
        <v>5.0307863236828357E-2</v>
      </c>
      <c r="L105" s="43">
        <v>2816545.9462259999</v>
      </c>
      <c r="M105" s="44">
        <v>74832.261583999993</v>
      </c>
      <c r="N105" s="44">
        <v>103272</v>
      </c>
      <c r="O105" s="44">
        <v>312048</v>
      </c>
      <c r="P105" s="44">
        <v>18301</v>
      </c>
      <c r="Q105" s="44">
        <v>39981</v>
      </c>
      <c r="R105" s="44">
        <v>794726.65757609683</v>
      </c>
      <c r="S105" s="44">
        <v>796359.44500537519</v>
      </c>
      <c r="T105" s="44">
        <v>846659269105</v>
      </c>
      <c r="U105" s="44">
        <v>832188883554</v>
      </c>
    </row>
    <row r="106" spans="1:21" x14ac:dyDescent="0.45">
      <c r="A106" s="30" t="s">
        <v>283</v>
      </c>
      <c r="B106" s="30">
        <v>11383</v>
      </c>
      <c r="C106" s="30" t="s">
        <v>19</v>
      </c>
      <c r="D106" s="9">
        <f t="shared" si="13"/>
        <v>8.8216229711166452E-2</v>
      </c>
      <c r="E106" s="9">
        <f t="shared" si="14"/>
        <v>1.1988759200467367E-2</v>
      </c>
      <c r="F106" s="9">
        <f t="shared" si="15"/>
        <v>0.29134795837900174</v>
      </c>
      <c r="G106" s="42">
        <f t="shared" si="16"/>
        <v>9037770.7809749991</v>
      </c>
      <c r="H106" s="42">
        <f t="shared" si="17"/>
        <v>7882151.3093630001</v>
      </c>
      <c r="I106" s="9">
        <f t="shared" si="18"/>
        <v>1.3972761270308701E-2</v>
      </c>
      <c r="J106" s="9">
        <f t="shared" si="19"/>
        <v>0</v>
      </c>
      <c r="K106" s="9">
        <f t="shared" si="20"/>
        <v>3.0801609422468765E-2</v>
      </c>
      <c r="L106" s="43">
        <v>5079897.014769</v>
      </c>
      <c r="M106" s="44">
        <v>712819.46143999998</v>
      </c>
      <c r="N106" s="44">
        <v>345184</v>
      </c>
      <c r="O106" s="44">
        <v>8388579</v>
      </c>
      <c r="P106" s="44">
        <v>0</v>
      </c>
      <c r="Q106" s="44">
        <v>785671</v>
      </c>
      <c r="R106" s="44">
        <v>25507465.834784552</v>
      </c>
      <c r="S106" s="44">
        <v>28792304.043152642</v>
      </c>
      <c r="T106" s="44">
        <v>9037770780975</v>
      </c>
      <c r="U106" s="44">
        <v>7882151309363</v>
      </c>
    </row>
    <row r="107" spans="1:21" x14ac:dyDescent="0.45">
      <c r="A107" s="30" t="s">
        <v>285</v>
      </c>
      <c r="B107" s="30">
        <v>11380</v>
      </c>
      <c r="C107" s="30" t="s">
        <v>19</v>
      </c>
      <c r="D107" s="9">
        <f t="shared" si="13"/>
        <v>0.17872155144939156</v>
      </c>
      <c r="E107" s="9">
        <f t="shared" si="14"/>
        <v>0.15795658691810507</v>
      </c>
      <c r="F107" s="9">
        <f t="shared" si="15"/>
        <v>0.22046049654300287</v>
      </c>
      <c r="G107" s="42">
        <f t="shared" si="16"/>
        <v>50849.922756</v>
      </c>
      <c r="H107" s="42">
        <f t="shared" si="17"/>
        <v>49583.177510000001</v>
      </c>
      <c r="I107" s="9">
        <f t="shared" si="18"/>
        <v>4.5296809576550294E-3</v>
      </c>
      <c r="J107" s="9">
        <f t="shared" si="19"/>
        <v>3.5566018681336013E-4</v>
      </c>
      <c r="K107" s="9">
        <f t="shared" si="20"/>
        <v>3.6591961527913014E-4</v>
      </c>
      <c r="L107" s="43">
        <v>102799.924937</v>
      </c>
      <c r="M107" s="44">
        <v>2649.0838000000003</v>
      </c>
      <c r="N107" s="44">
        <v>45428</v>
      </c>
      <c r="O107" s="44">
        <v>63404</v>
      </c>
      <c r="P107" s="44">
        <v>104</v>
      </c>
      <c r="Q107" s="44">
        <v>107</v>
      </c>
      <c r="R107" s="44">
        <v>292413.9497642903</v>
      </c>
      <c r="S107" s="44">
        <v>287598.00959457812</v>
      </c>
      <c r="T107" s="44">
        <v>50849922756</v>
      </c>
      <c r="U107" s="44">
        <v>49583177510</v>
      </c>
    </row>
    <row r="108" spans="1:21" x14ac:dyDescent="0.45">
      <c r="A108" s="30" t="s">
        <v>287</v>
      </c>
      <c r="B108" s="30">
        <v>11391</v>
      </c>
      <c r="C108" s="30" t="s">
        <v>19</v>
      </c>
      <c r="D108" s="9">
        <f t="shared" si="13"/>
        <v>9.5178814350009133E-2</v>
      </c>
      <c r="E108" s="9">
        <f t="shared" si="14"/>
        <v>0.36077980483923744</v>
      </c>
      <c r="F108" s="9">
        <f t="shared" si="15"/>
        <v>1.1484709445528585</v>
      </c>
      <c r="G108" s="42">
        <f t="shared" si="16"/>
        <v>26292.181386</v>
      </c>
      <c r="H108" s="42">
        <f t="shared" si="17"/>
        <v>22758.292879000001</v>
      </c>
      <c r="I108" s="9">
        <f t="shared" si="18"/>
        <v>5.9321601650982603E-3</v>
      </c>
      <c r="J108" s="9">
        <f t="shared" si="19"/>
        <v>5.3178744523203429E-3</v>
      </c>
      <c r="K108" s="9">
        <f t="shared" si="20"/>
        <v>0.34004537570356536</v>
      </c>
      <c r="L108" s="43">
        <v>80188.418709000005</v>
      </c>
      <c r="M108" s="44">
        <v>3973.4587000000001</v>
      </c>
      <c r="N108" s="44">
        <v>151979</v>
      </c>
      <c r="O108" s="44">
        <v>483795</v>
      </c>
      <c r="P108" s="44">
        <v>1781</v>
      </c>
      <c r="Q108" s="44">
        <v>113884</v>
      </c>
      <c r="R108" s="44">
        <v>334908.2450080968</v>
      </c>
      <c r="S108" s="44">
        <v>421251.4058754521</v>
      </c>
      <c r="T108" s="44">
        <v>26292181386</v>
      </c>
      <c r="U108" s="44">
        <v>22758292879</v>
      </c>
    </row>
    <row r="109" spans="1:21" x14ac:dyDescent="0.45">
      <c r="A109" s="30" t="s">
        <v>289</v>
      </c>
      <c r="B109" s="30">
        <v>11381</v>
      </c>
      <c r="C109" s="30" t="s">
        <v>32</v>
      </c>
      <c r="D109" s="9">
        <f t="shared" si="13"/>
        <v>0.18674391187947689</v>
      </c>
      <c r="E109" s="9">
        <f t="shared" si="14"/>
        <v>6.5106933597156957E-4</v>
      </c>
      <c r="F109" s="9">
        <f t="shared" si="15"/>
        <v>9.1819996130986778E-2</v>
      </c>
      <c r="G109" s="42">
        <f t="shared" si="16"/>
        <v>815531.44086099998</v>
      </c>
      <c r="H109" s="42">
        <f t="shared" si="17"/>
        <v>786332.06273000001</v>
      </c>
      <c r="I109" s="9">
        <f t="shared" si="18"/>
        <v>7.9524946794383239E-2</v>
      </c>
      <c r="J109" s="9">
        <f t="shared" si="19"/>
        <v>0</v>
      </c>
      <c r="K109" s="9">
        <f t="shared" si="20"/>
        <v>0</v>
      </c>
      <c r="L109" s="43">
        <v>466379.82153299998</v>
      </c>
      <c r="M109" s="44">
        <v>213251.89883000002</v>
      </c>
      <c r="N109" s="44">
        <v>813</v>
      </c>
      <c r="O109" s="44">
        <v>114657</v>
      </c>
      <c r="P109" s="44">
        <v>0</v>
      </c>
      <c r="Q109" s="44">
        <v>0</v>
      </c>
      <c r="R109" s="44">
        <v>1340786.1773323549</v>
      </c>
      <c r="S109" s="44">
        <v>1248714.9295501478</v>
      </c>
      <c r="T109" s="44">
        <v>815531440861</v>
      </c>
      <c r="U109" s="44">
        <v>786332062730</v>
      </c>
    </row>
    <row r="110" spans="1:21" x14ac:dyDescent="0.45">
      <c r="A110" s="30" t="s">
        <v>291</v>
      </c>
      <c r="B110" s="30">
        <v>11394</v>
      </c>
      <c r="C110" s="30" t="s">
        <v>19</v>
      </c>
      <c r="D110" s="9">
        <f t="shared" si="13"/>
        <v>5.3109825434039484E-2</v>
      </c>
      <c r="E110" s="9">
        <f t="shared" si="14"/>
        <v>2.3547509645083089</v>
      </c>
      <c r="F110" s="9">
        <f t="shared" si="15"/>
        <v>1.53341573276467</v>
      </c>
      <c r="G110" s="42">
        <f t="shared" si="16"/>
        <v>2036078.511774</v>
      </c>
      <c r="H110" s="42">
        <f t="shared" si="17"/>
        <v>2007117.8368790001</v>
      </c>
      <c r="I110" s="9">
        <f t="shared" si="18"/>
        <v>4.4562619426505252E-4</v>
      </c>
      <c r="J110" s="9">
        <f t="shared" si="19"/>
        <v>0.39761988017128941</v>
      </c>
      <c r="K110" s="9">
        <f t="shared" si="20"/>
        <v>0.28749942838189996</v>
      </c>
      <c r="L110" s="43">
        <v>1315941.7806810001</v>
      </c>
      <c r="M110" s="44">
        <v>17715.599999999999</v>
      </c>
      <c r="N110" s="44">
        <v>29172711</v>
      </c>
      <c r="O110" s="44">
        <v>18997293</v>
      </c>
      <c r="P110" s="44">
        <v>7903569</v>
      </c>
      <c r="Q110" s="44">
        <v>5714683</v>
      </c>
      <c r="R110" s="44">
        <v>19877197.78144706</v>
      </c>
      <c r="S110" s="44">
        <v>12388873.15036794</v>
      </c>
      <c r="T110" s="44">
        <v>2036078511774</v>
      </c>
      <c r="U110" s="44">
        <v>2007117836879</v>
      </c>
    </row>
    <row r="111" spans="1:21" x14ac:dyDescent="0.45">
      <c r="A111" s="30" t="s">
        <v>293</v>
      </c>
      <c r="B111" s="30">
        <v>11405</v>
      </c>
      <c r="C111" s="30" t="s">
        <v>19</v>
      </c>
      <c r="D111" s="9">
        <f t="shared" si="13"/>
        <v>2.6520440761457244E-2</v>
      </c>
      <c r="E111" s="9">
        <f t="shared" si="14"/>
        <v>2.5022235814725233</v>
      </c>
      <c r="F111" s="9">
        <f t="shared" si="15"/>
        <v>1.3502860462274555</v>
      </c>
      <c r="G111" s="42">
        <f t="shared" si="16"/>
        <v>12493077.684854999</v>
      </c>
      <c r="H111" s="42">
        <f t="shared" si="17"/>
        <v>12434474.698553</v>
      </c>
      <c r="I111" s="9">
        <f t="shared" si="18"/>
        <v>1.1421742020411216E-3</v>
      </c>
      <c r="J111" s="9">
        <f t="shared" si="19"/>
        <v>0.25297849030498931</v>
      </c>
      <c r="K111" s="9">
        <f t="shared" si="20"/>
        <v>0.12033574870775746</v>
      </c>
      <c r="L111" s="43">
        <v>5364058.3323630001</v>
      </c>
      <c r="M111" s="44">
        <v>369352.454906</v>
      </c>
      <c r="N111" s="44">
        <v>253051474</v>
      </c>
      <c r="O111" s="44">
        <v>136555293</v>
      </c>
      <c r="P111" s="44">
        <v>40903667</v>
      </c>
      <c r="Q111" s="44">
        <v>19456885</v>
      </c>
      <c r="R111" s="44">
        <v>161688319.63020569</v>
      </c>
      <c r="S111" s="44">
        <v>101130640.712403</v>
      </c>
      <c r="T111" s="44">
        <v>12493077684855</v>
      </c>
      <c r="U111" s="44">
        <v>12434474698553</v>
      </c>
    </row>
    <row r="112" spans="1:21" x14ac:dyDescent="0.45">
      <c r="A112" s="30" t="s">
        <v>298</v>
      </c>
      <c r="B112" s="30">
        <v>11411</v>
      </c>
      <c r="C112" s="30" t="s">
        <v>19</v>
      </c>
      <c r="D112" s="9">
        <f t="shared" ref="D112:D135" si="21">(L112/2)/S112</f>
        <v>0.72668717529595006</v>
      </c>
      <c r="E112" s="9">
        <f t="shared" ref="E112:E135" si="22">(N112)/S112</f>
        <v>1.3298034500010545</v>
      </c>
      <c r="F112" s="9">
        <f t="shared" ref="F112:F135" si="23">(O112)/S112</f>
        <v>1.0275642953700941</v>
      </c>
      <c r="G112" s="42">
        <f t="shared" ref="G112:G135" si="24">T112/10^6</f>
        <v>62143.211259999996</v>
      </c>
      <c r="H112" s="42">
        <f t="shared" ref="H112:H135" si="25">U112/10^6</f>
        <v>89083.672678999996</v>
      </c>
      <c r="I112" s="9">
        <f t="shared" ref="I112:I135" si="26">(M112/2)/R112</f>
        <v>2.8729207406383551E-2</v>
      </c>
      <c r="J112" s="9">
        <f t="shared" ref="J112:J135" si="27">(P112)/R112</f>
        <v>0.45564699255727792</v>
      </c>
      <c r="K112" s="9">
        <f t="shared" ref="K112:K135" si="28">(Q112)/R112</f>
        <v>2.0302153808016272E-2</v>
      </c>
      <c r="L112" s="43">
        <v>696471.40093200002</v>
      </c>
      <c r="M112" s="44">
        <v>31961.036479999999</v>
      </c>
      <c r="N112" s="44">
        <v>637255</v>
      </c>
      <c r="O112" s="44">
        <v>492419</v>
      </c>
      <c r="P112" s="44">
        <v>253452</v>
      </c>
      <c r="Q112" s="44">
        <v>11293</v>
      </c>
      <c r="R112" s="44">
        <v>556246.40157838713</v>
      </c>
      <c r="S112" s="44">
        <v>479209.91632221639</v>
      </c>
      <c r="T112" s="44">
        <v>62143211260</v>
      </c>
      <c r="U112" s="44">
        <v>89083672679</v>
      </c>
    </row>
    <row r="113" spans="1:21" x14ac:dyDescent="0.45">
      <c r="A113" s="30" t="s">
        <v>301</v>
      </c>
      <c r="B113" s="30">
        <v>11420</v>
      </c>
      <c r="C113" s="30" t="s">
        <v>19</v>
      </c>
      <c r="D113" s="9">
        <f t="shared" si="21"/>
        <v>0.35600836382227302</v>
      </c>
      <c r="E113" s="9">
        <f t="shared" si="22"/>
        <v>0.20676251194915277</v>
      </c>
      <c r="F113" s="9">
        <f t="shared" si="23"/>
        <v>0.85065278539819078</v>
      </c>
      <c r="G113" s="42">
        <f t="shared" si="24"/>
        <v>36661.836053999999</v>
      </c>
      <c r="H113" s="42">
        <f t="shared" si="25"/>
        <v>38368.507088999999</v>
      </c>
      <c r="I113" s="9">
        <f t="shared" si="26"/>
        <v>5.7468844678321737E-2</v>
      </c>
      <c r="J113" s="9">
        <f t="shared" si="27"/>
        <v>1.1000789693691276E-4</v>
      </c>
      <c r="K113" s="9">
        <f t="shared" si="28"/>
        <v>7.8453000183956196E-3</v>
      </c>
      <c r="L113" s="43">
        <v>135056.32030799999</v>
      </c>
      <c r="M113" s="44">
        <v>19851.448474000001</v>
      </c>
      <c r="N113" s="44">
        <v>39219</v>
      </c>
      <c r="O113" s="44">
        <v>161353</v>
      </c>
      <c r="P113" s="44">
        <v>19</v>
      </c>
      <c r="Q113" s="44">
        <v>1355</v>
      </c>
      <c r="R113" s="44">
        <v>172714.87346854841</v>
      </c>
      <c r="S113" s="44">
        <v>189681.3867769452</v>
      </c>
      <c r="T113" s="44">
        <v>36661836054</v>
      </c>
      <c r="U113" s="44">
        <v>38368507089</v>
      </c>
    </row>
    <row r="114" spans="1:21" x14ac:dyDescent="0.45">
      <c r="A114" s="30" t="s">
        <v>305</v>
      </c>
      <c r="B114" s="30">
        <v>11421</v>
      </c>
      <c r="C114" s="30" t="s">
        <v>19</v>
      </c>
      <c r="D114" s="9">
        <f t="shared" si="21"/>
        <v>0.3806777981342041</v>
      </c>
      <c r="E114" s="9">
        <f t="shared" si="22"/>
        <v>1.4116177126884193</v>
      </c>
      <c r="F114" s="9">
        <f t="shared" si="23"/>
        <v>1.000844879506982</v>
      </c>
      <c r="G114" s="42">
        <f t="shared" si="24"/>
        <v>570064.14341400005</v>
      </c>
      <c r="H114" s="42">
        <f t="shared" si="25"/>
        <v>489650.28647300001</v>
      </c>
      <c r="I114" s="9">
        <f t="shared" si="26"/>
        <v>1.2172985965818077E-2</v>
      </c>
      <c r="J114" s="9">
        <f t="shared" si="27"/>
        <v>5.7600587585190356E-2</v>
      </c>
      <c r="K114" s="9">
        <f t="shared" si="28"/>
        <v>0.26541806405250701</v>
      </c>
      <c r="L114" s="43">
        <v>1629647.8290299999</v>
      </c>
      <c r="M114" s="44">
        <v>78679.376705999995</v>
      </c>
      <c r="N114" s="44">
        <v>3021505</v>
      </c>
      <c r="O114" s="44">
        <v>2142264</v>
      </c>
      <c r="P114" s="44">
        <v>186149</v>
      </c>
      <c r="Q114" s="44">
        <v>857757</v>
      </c>
      <c r="R114" s="44">
        <v>3231720.5050154841</v>
      </c>
      <c r="S114" s="44">
        <v>2140455.5729508083</v>
      </c>
      <c r="T114" s="44">
        <v>570064143414</v>
      </c>
      <c r="U114" s="44">
        <v>489650286473</v>
      </c>
    </row>
    <row r="115" spans="1:21" x14ac:dyDescent="0.45">
      <c r="A115" s="30" t="s">
        <v>309</v>
      </c>
      <c r="B115" s="30">
        <v>11427</v>
      </c>
      <c r="C115" s="30" t="s">
        <v>19</v>
      </c>
      <c r="D115" s="9">
        <f t="shared" si="21"/>
        <v>6.2210642257003276E-2</v>
      </c>
      <c r="E115" s="9">
        <f t="shared" si="22"/>
        <v>2.2791595204412776</v>
      </c>
      <c r="F115" s="9">
        <f t="shared" si="23"/>
        <v>0.10455304634746369</v>
      </c>
      <c r="G115" s="42">
        <f t="shared" si="24"/>
        <v>3949.402994</v>
      </c>
      <c r="H115" s="42">
        <f t="shared" si="25"/>
        <v>5532.5492910000003</v>
      </c>
      <c r="I115" s="9">
        <f t="shared" si="26"/>
        <v>5.1120269143251212E-3</v>
      </c>
      <c r="J115" s="9">
        <f t="shared" si="27"/>
        <v>0</v>
      </c>
      <c r="K115" s="9">
        <f t="shared" si="28"/>
        <v>0</v>
      </c>
      <c r="L115" s="43">
        <v>2825.1317369999997</v>
      </c>
      <c r="M115" s="44">
        <v>552.03147799999999</v>
      </c>
      <c r="N115" s="44">
        <v>51751</v>
      </c>
      <c r="O115" s="44">
        <v>2374</v>
      </c>
      <c r="P115" s="44">
        <v>0</v>
      </c>
      <c r="Q115" s="44">
        <v>0</v>
      </c>
      <c r="R115" s="44">
        <v>53993.404891225808</v>
      </c>
      <c r="S115" s="44">
        <v>22706.17722711233</v>
      </c>
      <c r="T115" s="44">
        <v>3949402994</v>
      </c>
      <c r="U115" s="44">
        <v>5532549291</v>
      </c>
    </row>
    <row r="116" spans="1:21" x14ac:dyDescent="0.45">
      <c r="A116" s="30" t="s">
        <v>313</v>
      </c>
      <c r="B116" s="30">
        <v>11442</v>
      </c>
      <c r="C116" s="30" t="s">
        <v>19</v>
      </c>
      <c r="D116" s="9">
        <f t="shared" si="21"/>
        <v>1.6249399279484873</v>
      </c>
      <c r="E116" s="9">
        <f t="shared" si="22"/>
        <v>0.95541844044188851</v>
      </c>
      <c r="F116" s="9">
        <f t="shared" si="23"/>
        <v>2.4386808337702783</v>
      </c>
      <c r="G116" s="42">
        <f t="shared" si="24"/>
        <v>75434.444812000002</v>
      </c>
      <c r="H116" s="42">
        <f t="shared" si="25"/>
        <v>58638.230383000002</v>
      </c>
      <c r="I116" s="9">
        <f t="shared" si="26"/>
        <v>7.0769112361686745E-2</v>
      </c>
      <c r="J116" s="9">
        <f t="shared" si="27"/>
        <v>0.22907802676832945</v>
      </c>
      <c r="K116" s="9">
        <f t="shared" si="28"/>
        <v>0.38317924140021281</v>
      </c>
      <c r="L116" s="43">
        <v>1622939.082072</v>
      </c>
      <c r="M116" s="44">
        <v>47741.449672999996</v>
      </c>
      <c r="N116" s="44">
        <v>477121</v>
      </c>
      <c r="O116" s="44">
        <v>1217839</v>
      </c>
      <c r="P116" s="44">
        <v>77269</v>
      </c>
      <c r="Q116" s="44">
        <v>129248</v>
      </c>
      <c r="R116" s="44">
        <v>337304.28487645159</v>
      </c>
      <c r="S116" s="44">
        <v>499384.33235528489</v>
      </c>
      <c r="T116" s="44">
        <v>75434444812</v>
      </c>
      <c r="U116" s="44">
        <v>58638230383</v>
      </c>
    </row>
    <row r="117" spans="1:21" x14ac:dyDescent="0.45">
      <c r="A117" s="30" t="s">
        <v>322</v>
      </c>
      <c r="B117" s="30">
        <v>11449</v>
      </c>
      <c r="C117" s="30" t="s">
        <v>19</v>
      </c>
      <c r="D117" s="9">
        <f t="shared" si="21"/>
        <v>0.12377789697112623</v>
      </c>
      <c r="E117" s="9">
        <f t="shared" si="22"/>
        <v>1.7330081811422324</v>
      </c>
      <c r="F117" s="9">
        <f t="shared" si="23"/>
        <v>1.1769142457978057</v>
      </c>
      <c r="G117" s="42">
        <f t="shared" si="24"/>
        <v>741982.31537800003</v>
      </c>
      <c r="H117" s="42">
        <f t="shared" si="25"/>
        <v>787752.874236</v>
      </c>
      <c r="I117" s="9">
        <f t="shared" si="26"/>
        <v>0</v>
      </c>
      <c r="J117" s="9">
        <f t="shared" si="27"/>
        <v>0.37018133325547331</v>
      </c>
      <c r="K117" s="9">
        <f t="shared" si="28"/>
        <v>0.14308859715641969</v>
      </c>
      <c r="L117" s="43">
        <v>940271.31998799997</v>
      </c>
      <c r="M117" s="44">
        <v>0</v>
      </c>
      <c r="N117" s="44">
        <v>6582346</v>
      </c>
      <c r="O117" s="44">
        <v>4470179</v>
      </c>
      <c r="P117" s="44">
        <v>1819215</v>
      </c>
      <c r="Q117" s="44">
        <v>703193</v>
      </c>
      <c r="R117" s="44">
        <v>4914388.8050792255</v>
      </c>
      <c r="S117" s="44">
        <v>3798219.807399611</v>
      </c>
      <c r="T117" s="44">
        <v>741982315378</v>
      </c>
      <c r="U117" s="44">
        <v>787752874236</v>
      </c>
    </row>
    <row r="118" spans="1:21" x14ac:dyDescent="0.45">
      <c r="A118" s="30" t="s">
        <v>326</v>
      </c>
      <c r="B118" s="30">
        <v>11463</v>
      </c>
      <c r="C118" s="30" t="s">
        <v>22</v>
      </c>
      <c r="D118" s="9">
        <f t="shared" si="21"/>
        <v>3.0741883234762168</v>
      </c>
      <c r="E118" s="9">
        <f t="shared" si="22"/>
        <v>1.8791177453353043</v>
      </c>
      <c r="F118" s="9">
        <f t="shared" si="23"/>
        <v>0.93248359684415838</v>
      </c>
      <c r="G118" s="42">
        <f t="shared" si="24"/>
        <v>441386.860927</v>
      </c>
      <c r="H118" s="42">
        <f t="shared" si="25"/>
        <v>455065.460754</v>
      </c>
      <c r="I118" s="9">
        <f t="shared" si="26"/>
        <v>0.15152176018691724</v>
      </c>
      <c r="J118" s="9">
        <f t="shared" si="27"/>
        <v>0.2017080052678247</v>
      </c>
      <c r="K118" s="9">
        <f t="shared" si="28"/>
        <v>0.10276728700922963</v>
      </c>
      <c r="L118" s="43">
        <v>1498146.7300749999</v>
      </c>
      <c r="M118" s="44">
        <v>152053.60129000002</v>
      </c>
      <c r="N118" s="44">
        <v>457876</v>
      </c>
      <c r="O118" s="44">
        <v>227214</v>
      </c>
      <c r="P118" s="44">
        <v>101208</v>
      </c>
      <c r="Q118" s="44">
        <v>51564</v>
      </c>
      <c r="R118" s="44">
        <v>501754.99909196771</v>
      </c>
      <c r="S118" s="44">
        <v>243665.41220560818</v>
      </c>
      <c r="T118" s="44">
        <v>441386860927</v>
      </c>
      <c r="U118" s="44">
        <v>455065460754</v>
      </c>
    </row>
    <row r="119" spans="1:21" x14ac:dyDescent="0.45">
      <c r="A119" s="30" t="s">
        <v>328</v>
      </c>
      <c r="B119" s="30">
        <v>11461</v>
      </c>
      <c r="C119" s="30" t="s">
        <v>22</v>
      </c>
      <c r="D119" s="9">
        <f t="shared" si="21"/>
        <v>0.77012734674283134</v>
      </c>
      <c r="E119" s="9">
        <f t="shared" si="22"/>
        <v>0.20600498979673093</v>
      </c>
      <c r="F119" s="9">
        <f t="shared" si="23"/>
        <v>0.24472670883130146</v>
      </c>
      <c r="G119" s="42">
        <f t="shared" si="24"/>
        <v>3190924.9959530002</v>
      </c>
      <c r="H119" s="42">
        <f t="shared" si="25"/>
        <v>2972989.5532689998</v>
      </c>
      <c r="I119" s="9">
        <f t="shared" si="26"/>
        <v>7.5779321718644141E-2</v>
      </c>
      <c r="J119" s="9">
        <f t="shared" si="27"/>
        <v>1.071916578735914E-4</v>
      </c>
      <c r="K119" s="9">
        <f t="shared" si="28"/>
        <v>5.1745465623136325E-2</v>
      </c>
      <c r="L119" s="43">
        <v>4582969.1690989994</v>
      </c>
      <c r="M119" s="44">
        <v>463760.29658999998</v>
      </c>
      <c r="N119" s="44">
        <v>612960</v>
      </c>
      <c r="O119" s="44">
        <v>728175</v>
      </c>
      <c r="P119" s="44">
        <v>328</v>
      </c>
      <c r="Q119" s="44">
        <v>158338</v>
      </c>
      <c r="R119" s="44">
        <v>3059939.6119687101</v>
      </c>
      <c r="S119" s="44">
        <v>2975461.9080092157</v>
      </c>
      <c r="T119" s="44">
        <v>3190924995953</v>
      </c>
      <c r="U119" s="44">
        <v>2972989553269</v>
      </c>
    </row>
    <row r="120" spans="1:21" x14ac:dyDescent="0.45">
      <c r="A120" s="30" t="s">
        <v>336</v>
      </c>
      <c r="B120" s="30">
        <v>11454</v>
      </c>
      <c r="C120" s="30" t="s">
        <v>22</v>
      </c>
      <c r="D120" s="9">
        <f t="shared" si="21"/>
        <v>1.1308537377788783</v>
      </c>
      <c r="E120" s="9">
        <f t="shared" si="22"/>
        <v>0.4268646287669684</v>
      </c>
      <c r="F120" s="9">
        <f t="shared" si="23"/>
        <v>0.51091445211796394</v>
      </c>
      <c r="G120" s="42">
        <f t="shared" si="24"/>
        <v>2255810.4677849999</v>
      </c>
      <c r="H120" s="42">
        <f t="shared" si="25"/>
        <v>2168085.30027</v>
      </c>
      <c r="I120" s="9">
        <f t="shared" si="26"/>
        <v>0.10069683836020951</v>
      </c>
      <c r="J120" s="9">
        <f t="shared" si="27"/>
        <v>2.3034780706715784E-2</v>
      </c>
      <c r="K120" s="9">
        <f t="shared" si="28"/>
        <v>3.5377321959863955E-2</v>
      </c>
      <c r="L120" s="43">
        <v>5064943.7548680007</v>
      </c>
      <c r="M120" s="44">
        <v>455310.54261399998</v>
      </c>
      <c r="N120" s="44">
        <v>955935</v>
      </c>
      <c r="O120" s="44">
        <v>1144159</v>
      </c>
      <c r="P120" s="44">
        <v>52077</v>
      </c>
      <c r="Q120" s="44">
        <v>79981</v>
      </c>
      <c r="R120" s="44">
        <v>2260798.6011699676</v>
      </c>
      <c r="S120" s="44">
        <v>2239433.6180097479</v>
      </c>
      <c r="T120" s="44">
        <v>2255810467785</v>
      </c>
      <c r="U120" s="44">
        <v>2168085300270</v>
      </c>
    </row>
    <row r="121" spans="1:21" x14ac:dyDescent="0.45">
      <c r="A121" s="30" t="s">
        <v>338</v>
      </c>
      <c r="B121" s="30">
        <v>11477</v>
      </c>
      <c r="C121" s="30" t="s">
        <v>22</v>
      </c>
      <c r="D121" s="9">
        <f t="shared" si="21"/>
        <v>0.36983497170471891</v>
      </c>
      <c r="E121" s="9">
        <f t="shared" si="22"/>
        <v>0.46123357488778799</v>
      </c>
      <c r="F121" s="9">
        <f t="shared" si="23"/>
        <v>0.57577829681259185</v>
      </c>
      <c r="G121" s="42">
        <f t="shared" si="24"/>
        <v>4740285.448504</v>
      </c>
      <c r="H121" s="42">
        <f t="shared" si="25"/>
        <v>4262879.8449659999</v>
      </c>
      <c r="I121" s="9">
        <f t="shared" si="26"/>
        <v>4.7606651361648697E-2</v>
      </c>
      <c r="J121" s="9">
        <f t="shared" si="27"/>
        <v>9.034531245396096E-3</v>
      </c>
      <c r="K121" s="9">
        <f t="shared" si="28"/>
        <v>0.1202314153360428</v>
      </c>
      <c r="L121" s="43">
        <v>3546905.022417</v>
      </c>
      <c r="M121" s="44">
        <v>430605.66512000002</v>
      </c>
      <c r="N121" s="44">
        <v>2211732</v>
      </c>
      <c r="O121" s="44">
        <v>2761003</v>
      </c>
      <c r="P121" s="44">
        <v>40859</v>
      </c>
      <c r="Q121" s="44">
        <v>543751</v>
      </c>
      <c r="R121" s="44">
        <v>4522536.796894839</v>
      </c>
      <c r="S121" s="44">
        <v>4795253.6858100258</v>
      </c>
      <c r="T121" s="44">
        <v>4740285448504</v>
      </c>
      <c r="U121" s="44">
        <v>4262879844966</v>
      </c>
    </row>
    <row r="122" spans="1:21" x14ac:dyDescent="0.45">
      <c r="A122" s="30" t="s">
        <v>340</v>
      </c>
      <c r="B122" s="30">
        <v>11476</v>
      </c>
      <c r="C122" s="30" t="s">
        <v>19</v>
      </c>
      <c r="D122" s="9">
        <f t="shared" si="21"/>
        <v>0.28399496999632412</v>
      </c>
      <c r="E122" s="9">
        <f t="shared" si="22"/>
        <v>0.19503591946781482</v>
      </c>
      <c r="F122" s="9">
        <f t="shared" si="23"/>
        <v>0.14647847850910148</v>
      </c>
      <c r="G122" s="42">
        <f t="shared" si="24"/>
        <v>91141.534159999996</v>
      </c>
      <c r="H122" s="42">
        <f t="shared" si="25"/>
        <v>78700.254960000006</v>
      </c>
      <c r="I122" s="9">
        <f t="shared" si="26"/>
        <v>5.9724297219085013E-3</v>
      </c>
      <c r="J122" s="9">
        <f t="shared" si="27"/>
        <v>6.8270241329701246E-3</v>
      </c>
      <c r="K122" s="9">
        <f t="shared" si="28"/>
        <v>4.8788084283580106E-3</v>
      </c>
      <c r="L122" s="43">
        <v>169095.86688300001</v>
      </c>
      <c r="M122" s="44">
        <v>3611.2645000000002</v>
      </c>
      <c r="N122" s="44">
        <v>58064</v>
      </c>
      <c r="O122" s="44">
        <v>43608</v>
      </c>
      <c r="P122" s="44">
        <v>2064</v>
      </c>
      <c r="Q122" s="44">
        <v>1475</v>
      </c>
      <c r="R122" s="44">
        <v>302327.91913422581</v>
      </c>
      <c r="S122" s="44">
        <v>297709.26380349044</v>
      </c>
      <c r="T122" s="44">
        <v>91141534160</v>
      </c>
      <c r="U122" s="44">
        <v>78700254960</v>
      </c>
    </row>
    <row r="123" spans="1:21" x14ac:dyDescent="0.45">
      <c r="A123" s="30" t="s">
        <v>346</v>
      </c>
      <c r="B123" s="30">
        <v>11495</v>
      </c>
      <c r="C123" s="30" t="s">
        <v>19</v>
      </c>
      <c r="D123" s="9">
        <f t="shared" si="21"/>
        <v>0.13589437196547191</v>
      </c>
      <c r="E123" s="9">
        <f t="shared" si="22"/>
        <v>0.51649503631044424</v>
      </c>
      <c r="F123" s="9">
        <f t="shared" si="23"/>
        <v>1.4752153318206707</v>
      </c>
      <c r="G123" s="42">
        <f t="shared" si="24"/>
        <v>3493065.9904769999</v>
      </c>
      <c r="H123" s="42">
        <f t="shared" si="25"/>
        <v>2642167.090661</v>
      </c>
      <c r="I123" s="9">
        <f t="shared" si="26"/>
        <v>2.6537191245952198E-2</v>
      </c>
      <c r="J123" s="9">
        <f t="shared" si="27"/>
        <v>0.31478559401197664</v>
      </c>
      <c r="K123" s="9">
        <f t="shared" si="28"/>
        <v>0.39550668329667293</v>
      </c>
      <c r="L123" s="43">
        <v>8061226.3728260007</v>
      </c>
      <c r="M123" s="44">
        <v>978087.44230500003</v>
      </c>
      <c r="N123" s="44">
        <v>15319190</v>
      </c>
      <c r="O123" s="44">
        <v>43754736</v>
      </c>
      <c r="P123" s="44">
        <v>5801063</v>
      </c>
      <c r="Q123" s="44">
        <v>7288641</v>
      </c>
      <c r="R123" s="44">
        <v>18428616.526140288</v>
      </c>
      <c r="S123" s="44">
        <v>29659897.817086197</v>
      </c>
      <c r="T123" s="44">
        <v>3493065990477</v>
      </c>
      <c r="U123" s="44">
        <v>2642167090661</v>
      </c>
    </row>
    <row r="124" spans="1:21" x14ac:dyDescent="0.45">
      <c r="A124" s="30" t="s">
        <v>351</v>
      </c>
      <c r="B124" s="30">
        <v>11517</v>
      </c>
      <c r="C124" s="30" t="s">
        <v>19</v>
      </c>
      <c r="D124" s="9">
        <f t="shared" si="21"/>
        <v>3.9711990284811899E-2</v>
      </c>
      <c r="E124" s="9">
        <f t="shared" si="22"/>
        <v>1.3553655458427143</v>
      </c>
      <c r="F124" s="9">
        <f t="shared" si="23"/>
        <v>0.84883301635624198</v>
      </c>
      <c r="G124" s="42">
        <f t="shared" si="24"/>
        <v>14333409.473402999</v>
      </c>
      <c r="H124" s="42">
        <f t="shared" si="25"/>
        <v>17640421.162687998</v>
      </c>
      <c r="I124" s="9">
        <f t="shared" si="26"/>
        <v>1.141798510832857E-2</v>
      </c>
      <c r="J124" s="9">
        <f t="shared" si="27"/>
        <v>0.20729545221883416</v>
      </c>
      <c r="K124" s="9">
        <f t="shared" si="28"/>
        <v>8.0657484535616331E-2</v>
      </c>
      <c r="L124" s="43">
        <v>8579377.7797849998</v>
      </c>
      <c r="M124" s="44">
        <v>3435124.5706500001</v>
      </c>
      <c r="N124" s="44">
        <v>146406576</v>
      </c>
      <c r="O124" s="44">
        <v>91690936</v>
      </c>
      <c r="P124" s="44">
        <v>31182634</v>
      </c>
      <c r="Q124" s="44">
        <v>12132986</v>
      </c>
      <c r="R124" s="44">
        <v>150426040.06132099</v>
      </c>
      <c r="S124" s="44">
        <v>108019992.42866249</v>
      </c>
      <c r="T124" s="44">
        <v>14333409473403</v>
      </c>
      <c r="U124" s="44">
        <v>17640421162688</v>
      </c>
    </row>
    <row r="125" spans="1:21" x14ac:dyDescent="0.45">
      <c r="A125" s="30" t="s">
        <v>357</v>
      </c>
      <c r="B125" s="30">
        <v>11521</v>
      </c>
      <c r="C125" s="30" t="s">
        <v>19</v>
      </c>
      <c r="D125" s="9">
        <f t="shared" si="21"/>
        <v>1.7423277975581061E-2</v>
      </c>
      <c r="E125" s="9">
        <f t="shared" si="22"/>
        <v>1.0557711621939783</v>
      </c>
      <c r="F125" s="9">
        <f t="shared" si="23"/>
        <v>0.8651904906196578</v>
      </c>
      <c r="G125" s="42">
        <f t="shared" si="24"/>
        <v>317883.79113799997</v>
      </c>
      <c r="H125" s="42">
        <f t="shared" si="25"/>
        <v>321526.21263800003</v>
      </c>
      <c r="I125" s="9">
        <f t="shared" si="26"/>
        <v>1.7699118037286699E-3</v>
      </c>
      <c r="J125" s="9">
        <f t="shared" si="27"/>
        <v>7.669058435630402E-2</v>
      </c>
      <c r="K125" s="9">
        <f t="shared" si="28"/>
        <v>0.10638302840972694</v>
      </c>
      <c r="L125" s="43">
        <v>119789.413638</v>
      </c>
      <c r="M125" s="44">
        <v>13149.0821</v>
      </c>
      <c r="N125" s="44">
        <v>3629346</v>
      </c>
      <c r="O125" s="44">
        <v>2974201</v>
      </c>
      <c r="P125" s="44">
        <v>284876</v>
      </c>
      <c r="Q125" s="44">
        <v>395172</v>
      </c>
      <c r="R125" s="44">
        <v>3714615.06508371</v>
      </c>
      <c r="S125" s="44">
        <v>3437625.6237743073</v>
      </c>
      <c r="T125" s="44">
        <v>317883791138</v>
      </c>
      <c r="U125" s="44">
        <v>321526212638</v>
      </c>
    </row>
    <row r="126" spans="1:21" x14ac:dyDescent="0.45">
      <c r="A126" s="30" t="s">
        <v>366</v>
      </c>
      <c r="B126" s="30">
        <v>11551</v>
      </c>
      <c r="C126" s="30" t="s">
        <v>19</v>
      </c>
      <c r="D126" s="9">
        <f t="shared" si="21"/>
        <v>0.26182625188953368</v>
      </c>
      <c r="E126" s="9">
        <f t="shared" si="22"/>
        <v>4.7136470166513424</v>
      </c>
      <c r="F126" s="9">
        <f t="shared" si="23"/>
        <v>5.297268005119002</v>
      </c>
      <c r="G126" s="42">
        <f t="shared" si="24"/>
        <v>1798674.977124</v>
      </c>
      <c r="H126" s="42">
        <f t="shared" si="25"/>
        <v>1603506.8528789999</v>
      </c>
      <c r="I126" s="9">
        <f t="shared" si="26"/>
        <v>2.109699819749148E-2</v>
      </c>
      <c r="J126" s="9">
        <f t="shared" si="27"/>
        <v>0.55431536602494424</v>
      </c>
      <c r="K126" s="9">
        <f t="shared" si="28"/>
        <v>0.67535851183283913</v>
      </c>
      <c r="L126" s="43">
        <v>4590583.1691500004</v>
      </c>
      <c r="M126" s="44">
        <v>244181.29863900002</v>
      </c>
      <c r="N126" s="44">
        <v>41322038</v>
      </c>
      <c r="O126" s="44">
        <v>46438333</v>
      </c>
      <c r="P126" s="44">
        <v>3207884</v>
      </c>
      <c r="Q126" s="44">
        <v>3908374</v>
      </c>
      <c r="R126" s="44">
        <v>5787110.0038306443</v>
      </c>
      <c r="S126" s="44">
        <v>8766468.4805685561</v>
      </c>
      <c r="T126" s="44">
        <v>1798674977124</v>
      </c>
      <c r="U126" s="44">
        <v>1603506852879</v>
      </c>
    </row>
    <row r="127" spans="1:21" x14ac:dyDescent="0.45">
      <c r="A127" s="30" t="s">
        <v>368</v>
      </c>
      <c r="B127" s="30">
        <v>11562</v>
      </c>
      <c r="C127" s="30" t="s">
        <v>19</v>
      </c>
      <c r="D127" s="9">
        <f t="shared" si="21"/>
        <v>6.0414338976209493E-2</v>
      </c>
      <c r="E127" s="9">
        <f t="shared" si="22"/>
        <v>2.5774478461658581</v>
      </c>
      <c r="F127" s="9">
        <f t="shared" si="23"/>
        <v>2.0212569828212721</v>
      </c>
      <c r="G127" s="42">
        <f t="shared" si="24"/>
        <v>749080.45540099998</v>
      </c>
      <c r="H127" s="42">
        <f t="shared" si="25"/>
        <v>737147.18242800003</v>
      </c>
      <c r="I127" s="9">
        <f t="shared" si="26"/>
        <v>4.9799922308569533E-3</v>
      </c>
      <c r="J127" s="9">
        <f t="shared" si="27"/>
        <v>0.23507706057648384</v>
      </c>
      <c r="K127" s="9">
        <f t="shared" si="28"/>
        <v>0.22175439122931703</v>
      </c>
      <c r="L127" s="43">
        <v>604181.77300100005</v>
      </c>
      <c r="M127" s="44">
        <v>62040.064870000002</v>
      </c>
      <c r="N127" s="44">
        <v>12888058</v>
      </c>
      <c r="O127" s="44">
        <v>10106927</v>
      </c>
      <c r="P127" s="44">
        <v>1464279</v>
      </c>
      <c r="Q127" s="44">
        <v>1381293</v>
      </c>
      <c r="R127" s="44">
        <v>6228931.8932656441</v>
      </c>
      <c r="S127" s="44">
        <v>5000317.6666297736</v>
      </c>
      <c r="T127" s="44">
        <v>749080455401</v>
      </c>
      <c r="U127" s="44">
        <v>737147182428</v>
      </c>
    </row>
    <row r="128" spans="1:21" x14ac:dyDescent="0.45">
      <c r="A128" s="30" t="s">
        <v>386</v>
      </c>
      <c r="B128" s="30">
        <v>11621</v>
      </c>
      <c r="C128" s="30" t="s">
        <v>19</v>
      </c>
      <c r="D128" s="9">
        <f t="shared" si="21"/>
        <v>0.61476827631932662</v>
      </c>
      <c r="E128" s="9">
        <f t="shared" si="22"/>
        <v>0.12448265933753901</v>
      </c>
      <c r="F128" s="9">
        <f t="shared" si="23"/>
        <v>1.5359292847188535</v>
      </c>
      <c r="G128" s="42">
        <f t="shared" si="24"/>
        <v>30814.301516</v>
      </c>
      <c r="H128" s="42">
        <f t="shared" si="25"/>
        <v>41723.673953999998</v>
      </c>
      <c r="I128" s="9">
        <f t="shared" si="26"/>
        <v>3.3798788314238735E-2</v>
      </c>
      <c r="J128" s="9">
        <f t="shared" si="27"/>
        <v>7.5566454453653092E-2</v>
      </c>
      <c r="K128" s="9">
        <f t="shared" si="28"/>
        <v>3.0083556840491344E-2</v>
      </c>
      <c r="L128" s="43">
        <v>981356.23366399994</v>
      </c>
      <c r="M128" s="44">
        <v>13989.78566</v>
      </c>
      <c r="N128" s="44">
        <v>99356</v>
      </c>
      <c r="O128" s="44">
        <v>1225904</v>
      </c>
      <c r="P128" s="44">
        <v>15639</v>
      </c>
      <c r="Q128" s="44">
        <v>6226</v>
      </c>
      <c r="R128" s="44">
        <v>206956.91114622579</v>
      </c>
      <c r="S128" s="44">
        <v>798151.32909872045</v>
      </c>
      <c r="T128" s="44">
        <v>30814301516</v>
      </c>
      <c r="U128" s="44">
        <v>41723673954</v>
      </c>
    </row>
    <row r="129" spans="1:21" x14ac:dyDescent="0.45">
      <c r="A129" s="30" t="s">
        <v>396</v>
      </c>
      <c r="B129" s="30">
        <v>11661</v>
      </c>
      <c r="C129" s="30" t="s">
        <v>19</v>
      </c>
      <c r="D129" s="9">
        <f t="shared" si="21"/>
        <v>1.6726116056302682</v>
      </c>
      <c r="E129" s="9">
        <f t="shared" si="22"/>
        <v>0.75759633496180279</v>
      </c>
      <c r="F129" s="9">
        <f t="shared" si="23"/>
        <v>2.4375653247741429</v>
      </c>
      <c r="G129" s="42">
        <f t="shared" si="24"/>
        <v>17794.080735</v>
      </c>
      <c r="H129" s="42">
        <f t="shared" si="25"/>
        <v>10889.217837</v>
      </c>
      <c r="I129" s="9">
        <f t="shared" si="26"/>
        <v>4.5121707467146256E-2</v>
      </c>
      <c r="J129" s="9">
        <f t="shared" si="27"/>
        <v>7.3017128461887902E-3</v>
      </c>
      <c r="K129" s="9">
        <f t="shared" si="28"/>
        <v>2.7172694375629798E-3</v>
      </c>
      <c r="L129" s="43">
        <v>558821.88760700007</v>
      </c>
      <c r="M129" s="44">
        <v>11889.561667999998</v>
      </c>
      <c r="N129" s="44">
        <v>126557</v>
      </c>
      <c r="O129" s="44">
        <v>407197</v>
      </c>
      <c r="P129" s="44">
        <v>962</v>
      </c>
      <c r="Q129" s="44">
        <v>358</v>
      </c>
      <c r="R129" s="44">
        <v>131749.9085850968</v>
      </c>
      <c r="S129" s="44">
        <v>167050.70254383012</v>
      </c>
      <c r="T129" s="44">
        <v>17794080735</v>
      </c>
      <c r="U129" s="44">
        <v>10889217837</v>
      </c>
    </row>
    <row r="130" spans="1:21" x14ac:dyDescent="0.45">
      <c r="A130" s="30" t="s">
        <v>404</v>
      </c>
      <c r="B130" s="30">
        <v>11665</v>
      </c>
      <c r="C130" s="30" t="s">
        <v>19</v>
      </c>
      <c r="D130" s="9">
        <f t="shared" si="21"/>
        <v>0.22892252809308336</v>
      </c>
      <c r="E130" s="9">
        <f t="shared" si="22"/>
        <v>1.5629321113061379</v>
      </c>
      <c r="F130" s="9">
        <f t="shared" si="23"/>
        <v>1.0469089180103719</v>
      </c>
      <c r="G130" s="42">
        <f t="shared" si="24"/>
        <v>367409.43811500003</v>
      </c>
      <c r="H130" s="42">
        <f t="shared" si="25"/>
        <v>405660.80288700003</v>
      </c>
      <c r="I130" s="9">
        <f t="shared" si="26"/>
        <v>3.7963322409201555E-2</v>
      </c>
      <c r="J130" s="9">
        <f t="shared" si="27"/>
        <v>0.16446108197627651</v>
      </c>
      <c r="K130" s="9">
        <f t="shared" si="28"/>
        <v>0.1465478422252493</v>
      </c>
      <c r="L130" s="43">
        <v>972647.21578299999</v>
      </c>
      <c r="M130" s="44">
        <v>169937.26500700001</v>
      </c>
      <c r="N130" s="44">
        <v>3320297</v>
      </c>
      <c r="O130" s="44">
        <v>2224056</v>
      </c>
      <c r="P130" s="44">
        <v>368093</v>
      </c>
      <c r="Q130" s="44">
        <v>328000</v>
      </c>
      <c r="R130" s="44">
        <v>2238176.9326623874</v>
      </c>
      <c r="S130" s="44">
        <v>2124402.5738425949</v>
      </c>
      <c r="T130" s="44">
        <v>367409438115</v>
      </c>
      <c r="U130" s="44">
        <v>405660802887</v>
      </c>
    </row>
    <row r="131" spans="1:21" x14ac:dyDescent="0.45">
      <c r="A131" s="30" t="s">
        <v>422</v>
      </c>
      <c r="B131" s="30">
        <v>11706</v>
      </c>
      <c r="C131" s="30" t="s">
        <v>22</v>
      </c>
      <c r="D131" s="9">
        <f t="shared" si="21"/>
        <v>1.0594078003255361</v>
      </c>
      <c r="E131" s="9">
        <f t="shared" si="22"/>
        <v>1.0317192940045479</v>
      </c>
      <c r="F131" s="9">
        <f t="shared" si="23"/>
        <v>1.4389603116462972</v>
      </c>
      <c r="G131" s="42">
        <f t="shared" si="24"/>
        <v>503180.91997300001</v>
      </c>
      <c r="H131" s="42">
        <f t="shared" si="25"/>
        <v>429741.007575</v>
      </c>
      <c r="I131" s="9">
        <f t="shared" si="26"/>
        <v>8.7460459051930117E-2</v>
      </c>
      <c r="J131" s="9">
        <f t="shared" si="27"/>
        <v>2.690530392724106E-2</v>
      </c>
      <c r="K131" s="9">
        <f t="shared" si="28"/>
        <v>0.11568024270251411</v>
      </c>
      <c r="L131" s="43">
        <v>1289954.0241370001</v>
      </c>
      <c r="M131" s="44">
        <v>77964.242870999995</v>
      </c>
      <c r="N131" s="44">
        <v>628120</v>
      </c>
      <c r="O131" s="44">
        <v>876052</v>
      </c>
      <c r="P131" s="44">
        <v>11992</v>
      </c>
      <c r="Q131" s="44">
        <v>51560</v>
      </c>
      <c r="R131" s="44">
        <v>445711.37469509681</v>
      </c>
      <c r="S131" s="44">
        <v>608809.0080800904</v>
      </c>
      <c r="T131" s="44">
        <v>503180919973</v>
      </c>
      <c r="U131" s="44">
        <v>429741007575</v>
      </c>
    </row>
    <row r="132" spans="1:21" x14ac:dyDescent="0.45">
      <c r="A132" s="30" t="s">
        <v>429</v>
      </c>
      <c r="B132" s="30">
        <v>11691</v>
      </c>
      <c r="C132" s="30" t="s">
        <v>32</v>
      </c>
      <c r="D132" s="9">
        <f t="shared" si="21"/>
        <v>1.1710236312072735</v>
      </c>
      <c r="E132" s="9">
        <f t="shared" si="22"/>
        <v>1.2881159505790248E-3</v>
      </c>
      <c r="F132" s="9">
        <f t="shared" si="23"/>
        <v>0</v>
      </c>
      <c r="G132" s="42">
        <f t="shared" si="24"/>
        <v>31550.400559000002</v>
      </c>
      <c r="H132" s="42">
        <f t="shared" si="25"/>
        <v>28580.127987</v>
      </c>
      <c r="I132" s="9">
        <f t="shared" si="26"/>
        <v>5.6780727731565103E-2</v>
      </c>
      <c r="J132" s="9">
        <f t="shared" si="27"/>
        <v>1.2311403093752101E-3</v>
      </c>
      <c r="K132" s="9">
        <f t="shared" si="28"/>
        <v>0</v>
      </c>
      <c r="L132" s="43">
        <v>98182.583729000005</v>
      </c>
      <c r="M132" s="44">
        <v>4981.0070780000005</v>
      </c>
      <c r="N132" s="44">
        <v>54</v>
      </c>
      <c r="O132" s="44">
        <v>0</v>
      </c>
      <c r="P132" s="44">
        <v>54</v>
      </c>
      <c r="Q132" s="44">
        <v>0</v>
      </c>
      <c r="R132" s="44">
        <v>43861.775614677419</v>
      </c>
      <c r="S132" s="44">
        <v>41921.691890956165</v>
      </c>
      <c r="T132" s="44">
        <v>31550400559</v>
      </c>
      <c r="U132" s="44">
        <v>28580127987</v>
      </c>
    </row>
    <row r="133" spans="1:21" x14ac:dyDescent="0.45">
      <c r="A133" s="30" t="s">
        <v>437</v>
      </c>
      <c r="B133" s="30">
        <v>11701</v>
      </c>
      <c r="C133" s="30" t="s">
        <v>19</v>
      </c>
      <c r="D133" s="9">
        <f t="shared" si="21"/>
        <v>0.41131014581817849</v>
      </c>
      <c r="E133" s="9">
        <f t="shared" si="22"/>
        <v>4.8887976322673863</v>
      </c>
      <c r="F133" s="9">
        <f t="shared" si="23"/>
        <v>3.3948780904432341</v>
      </c>
      <c r="G133" s="42">
        <f t="shared" si="24"/>
        <v>105316.705778</v>
      </c>
      <c r="H133" s="42">
        <f t="shared" si="25"/>
        <v>149081.55080200001</v>
      </c>
      <c r="I133" s="9">
        <f t="shared" si="26"/>
        <v>3.1242367536574729E-2</v>
      </c>
      <c r="J133" s="9">
        <f t="shared" si="27"/>
        <v>0.34529077168031536</v>
      </c>
      <c r="K133" s="9">
        <f t="shared" si="28"/>
        <v>0.11567859590637661</v>
      </c>
      <c r="L133" s="43">
        <v>402992.76947699999</v>
      </c>
      <c r="M133" s="44">
        <v>54785.539235999997</v>
      </c>
      <c r="N133" s="44">
        <v>2394969</v>
      </c>
      <c r="O133" s="44">
        <v>1663114</v>
      </c>
      <c r="P133" s="44">
        <v>302745</v>
      </c>
      <c r="Q133" s="44">
        <v>101425</v>
      </c>
      <c r="R133" s="44">
        <v>876782.77217409678</v>
      </c>
      <c r="S133" s="44">
        <v>489889.1670607425</v>
      </c>
      <c r="T133" s="44">
        <v>105316705778</v>
      </c>
      <c r="U133" s="44">
        <v>149081550802</v>
      </c>
    </row>
    <row r="134" spans="1:21" x14ac:dyDescent="0.45">
      <c r="A134" s="30" t="s">
        <v>443</v>
      </c>
      <c r="B134" s="30">
        <v>11738</v>
      </c>
      <c r="C134" s="30" t="s">
        <v>19</v>
      </c>
      <c r="D134" s="9">
        <f t="shared" si="21"/>
        <v>0.13214046390989639</v>
      </c>
      <c r="E134" s="9">
        <f t="shared" si="22"/>
        <v>2.6408284796871966</v>
      </c>
      <c r="F134" s="9">
        <f t="shared" si="23"/>
        <v>2.2516619865992729</v>
      </c>
      <c r="G134" s="42">
        <f t="shared" si="24"/>
        <v>870638.56813699997</v>
      </c>
      <c r="H134" s="42">
        <f t="shared" si="25"/>
        <v>893895.74719200004</v>
      </c>
      <c r="I134" s="9">
        <f t="shared" si="26"/>
        <v>1.4030520045399043E-2</v>
      </c>
      <c r="J134" s="9">
        <f t="shared" si="27"/>
        <v>0.196208382858684</v>
      </c>
      <c r="K134" s="9">
        <f t="shared" si="28"/>
        <v>0.21930444365244225</v>
      </c>
      <c r="L134" s="43">
        <v>791958.27661100007</v>
      </c>
      <c r="M134" s="44">
        <v>100687.062403</v>
      </c>
      <c r="N134" s="44">
        <v>7913647</v>
      </c>
      <c r="O134" s="44">
        <v>6747450</v>
      </c>
      <c r="P134" s="44">
        <v>704024</v>
      </c>
      <c r="Q134" s="44">
        <v>786896</v>
      </c>
      <c r="R134" s="44">
        <v>3588144.3480784521</v>
      </c>
      <c r="S134" s="44">
        <v>2996653.1567159421</v>
      </c>
      <c r="T134" s="44">
        <v>870638568137</v>
      </c>
      <c r="U134" s="44">
        <v>893895747192</v>
      </c>
    </row>
    <row r="135" spans="1:21" x14ac:dyDescent="0.45">
      <c r="A135" s="30" t="s">
        <v>446</v>
      </c>
      <c r="B135" s="30">
        <v>11741</v>
      </c>
      <c r="C135" s="30" t="s">
        <v>19</v>
      </c>
      <c r="D135" s="9">
        <f t="shared" si="21"/>
        <v>0.4230511562131008</v>
      </c>
      <c r="E135" s="9">
        <f t="shared" si="22"/>
        <v>1.324830770662248</v>
      </c>
      <c r="F135" s="9">
        <f t="shared" si="23"/>
        <v>1.6649109886695175</v>
      </c>
      <c r="G135" s="42">
        <f t="shared" si="24"/>
        <v>304697.100645</v>
      </c>
      <c r="H135" s="42">
        <f t="shared" si="25"/>
        <v>314204.72914700001</v>
      </c>
      <c r="I135" s="9">
        <f t="shared" si="26"/>
        <v>4.8763213588585534E-2</v>
      </c>
      <c r="J135" s="9">
        <f t="shared" si="27"/>
        <v>0.11765435844352967</v>
      </c>
      <c r="K135" s="9">
        <f t="shared" si="28"/>
        <v>3.5868632247745343E-2</v>
      </c>
      <c r="L135" s="43">
        <v>1653864.2426220002</v>
      </c>
      <c r="M135" s="44">
        <v>178515.24228999999</v>
      </c>
      <c r="N135" s="44">
        <v>2589628</v>
      </c>
      <c r="O135" s="44">
        <v>3254378</v>
      </c>
      <c r="P135" s="44">
        <v>215358</v>
      </c>
      <c r="Q135" s="44">
        <v>65655</v>
      </c>
      <c r="R135" s="44">
        <v>1830429.42776629</v>
      </c>
      <c r="S135" s="44">
        <v>1954685.879393874</v>
      </c>
      <c r="T135" s="44">
        <v>304697100645</v>
      </c>
      <c r="U135" s="44">
        <v>314204729147</v>
      </c>
    </row>
    <row r="136" spans="1:21" x14ac:dyDescent="0.45">
      <c r="A136" s="30" t="s">
        <v>495</v>
      </c>
      <c r="B136" s="30">
        <v>11842</v>
      </c>
      <c r="C136" s="30" t="s">
        <v>32</v>
      </c>
      <c r="D136" s="9">
        <f t="shared" ref="D136:D179" si="29">(L136/2)/S136</f>
        <v>1.6996562686867334</v>
      </c>
      <c r="E136" s="9">
        <f t="shared" ref="E136:E179" si="30">(N136)/S136</f>
        <v>2.0776275420735715</v>
      </c>
      <c r="F136" s="9">
        <f t="shared" ref="F136:F179" si="31">(O136)/S136</f>
        <v>0.56280040910665619</v>
      </c>
      <c r="G136" s="42">
        <f t="shared" ref="G136:G179" si="32">T136/10^6</f>
        <v>401651.40273999999</v>
      </c>
      <c r="H136" s="42">
        <f t="shared" ref="H136:H179" si="33">U136/10^6</f>
        <v>410522.50450799998</v>
      </c>
      <c r="I136" s="9">
        <f t="shared" ref="I136:I179" si="34">(M136/2)/R136</f>
        <v>0.1892817158894966</v>
      </c>
      <c r="J136" s="9">
        <f t="shared" ref="J136:J179" si="35">(P136)/R136</f>
        <v>9.71434926167737E-2</v>
      </c>
      <c r="K136" s="9">
        <f t="shared" ref="K136:K179" si="36">(Q136)/R136</f>
        <v>4.5424756830207628E-2</v>
      </c>
      <c r="L136" s="43">
        <v>1397431.7250989999</v>
      </c>
      <c r="M136" s="44">
        <v>255624.39852699998</v>
      </c>
      <c r="N136" s="44">
        <v>854097</v>
      </c>
      <c r="O136" s="44">
        <v>231363</v>
      </c>
      <c r="P136" s="44">
        <v>65596</v>
      </c>
      <c r="Q136" s="44">
        <v>30673</v>
      </c>
      <c r="R136" s="44">
        <v>675248.52394151606</v>
      </c>
      <c r="S136" s="44">
        <v>411092.45170458726</v>
      </c>
      <c r="T136" s="44">
        <v>401651402740</v>
      </c>
      <c r="U136" s="44">
        <v>410522504508</v>
      </c>
    </row>
    <row r="137" spans="1:21" x14ac:dyDescent="0.45">
      <c r="A137" s="30" t="s">
        <v>504</v>
      </c>
      <c r="B137" s="30">
        <v>11853</v>
      </c>
      <c r="C137" s="30" t="s">
        <v>22</v>
      </c>
      <c r="D137" s="9">
        <f t="shared" si="29"/>
        <v>0.97876539811051932</v>
      </c>
      <c r="E137" s="9">
        <f t="shared" si="30"/>
        <v>1.7011687986886861</v>
      </c>
      <c r="F137" s="9">
        <f t="shared" si="31"/>
        <v>0.49678581608967232</v>
      </c>
      <c r="G137" s="42">
        <f t="shared" si="32"/>
        <v>989357.32516500005</v>
      </c>
      <c r="H137" s="42">
        <f t="shared" si="33"/>
        <v>1022792.95575</v>
      </c>
      <c r="I137" s="9">
        <f t="shared" si="34"/>
        <v>6.4268441739219057E-2</v>
      </c>
      <c r="J137" s="9">
        <f t="shared" si="35"/>
        <v>0.21174695799233409</v>
      </c>
      <c r="K137" s="9">
        <f t="shared" si="36"/>
        <v>4.6102333627841593E-2</v>
      </c>
      <c r="L137" s="43">
        <v>1874578.3910250003</v>
      </c>
      <c r="M137" s="44">
        <v>154191.84333</v>
      </c>
      <c r="N137" s="44">
        <v>1629080</v>
      </c>
      <c r="O137" s="44">
        <v>475734</v>
      </c>
      <c r="P137" s="44">
        <v>254010</v>
      </c>
      <c r="Q137" s="44">
        <v>55304</v>
      </c>
      <c r="R137" s="44">
        <v>1199592.203866258</v>
      </c>
      <c r="S137" s="44">
        <v>957623.95904259803</v>
      </c>
      <c r="T137" s="44">
        <v>989357325165</v>
      </c>
      <c r="U137" s="44">
        <v>1022792955750</v>
      </c>
    </row>
    <row r="138" spans="1:21" x14ac:dyDescent="0.45">
      <c r="A138" s="30" t="s">
        <v>510</v>
      </c>
      <c r="B138" s="30">
        <v>11756</v>
      </c>
      <c r="C138" s="30" t="s">
        <v>19</v>
      </c>
      <c r="D138" s="9">
        <f t="shared" si="29"/>
        <v>0.28749368161594174</v>
      </c>
      <c r="E138" s="9">
        <f t="shared" si="30"/>
        <v>2.8113160469042024</v>
      </c>
      <c r="F138" s="9">
        <f t="shared" si="31"/>
        <v>1.0701445520287809</v>
      </c>
      <c r="G138" s="42">
        <f t="shared" si="32"/>
        <v>109339.53380999999</v>
      </c>
      <c r="H138" s="42">
        <f t="shared" si="33"/>
        <v>118343.259084</v>
      </c>
      <c r="I138" s="9">
        <f t="shared" si="34"/>
        <v>3.1155492238137995E-2</v>
      </c>
      <c r="J138" s="9">
        <f t="shared" si="35"/>
        <v>9.932220581066746E-2</v>
      </c>
      <c r="K138" s="9">
        <f t="shared" si="36"/>
        <v>7.1875412714077925E-3</v>
      </c>
      <c r="L138" s="43">
        <v>235973.56510599999</v>
      </c>
      <c r="M138" s="44">
        <v>42644.309238000002</v>
      </c>
      <c r="N138" s="44">
        <v>1153758</v>
      </c>
      <c r="O138" s="44">
        <v>439185</v>
      </c>
      <c r="P138" s="44">
        <v>67974</v>
      </c>
      <c r="Q138" s="44">
        <v>4919</v>
      </c>
      <c r="R138" s="44">
        <v>684378.67891874199</v>
      </c>
      <c r="S138" s="44">
        <v>410397.82818815712</v>
      </c>
      <c r="T138" s="44">
        <v>109339533810</v>
      </c>
      <c r="U138" s="44">
        <v>118343259084</v>
      </c>
    </row>
    <row r="139" spans="1:21" x14ac:dyDescent="0.45">
      <c r="A139" s="30" t="s">
        <v>568</v>
      </c>
      <c r="B139" s="30">
        <v>11793</v>
      </c>
      <c r="C139" s="30" t="s">
        <v>19</v>
      </c>
      <c r="D139" s="9">
        <f t="shared" si="29"/>
        <v>0.30989946777039862</v>
      </c>
      <c r="E139" s="9">
        <f t="shared" si="30"/>
        <v>3.0552321890159071</v>
      </c>
      <c r="F139" s="9">
        <f t="shared" si="31"/>
        <v>0.22314610553024339</v>
      </c>
      <c r="G139" s="42">
        <f t="shared" si="32"/>
        <v>320742.26073799998</v>
      </c>
      <c r="H139" s="42">
        <f t="shared" si="33"/>
        <v>603316.59841500001</v>
      </c>
      <c r="I139" s="9">
        <f t="shared" si="34"/>
        <v>5.0643909434960097E-2</v>
      </c>
      <c r="J139" s="9">
        <f t="shared" si="35"/>
        <v>0.45086010427661649</v>
      </c>
      <c r="K139" s="9">
        <f t="shared" si="36"/>
        <v>5.8820770487824192E-2</v>
      </c>
      <c r="L139" s="43">
        <v>664272.73500400002</v>
      </c>
      <c r="M139" s="44">
        <v>285055.523698</v>
      </c>
      <c r="N139" s="44">
        <v>3274461</v>
      </c>
      <c r="O139" s="44">
        <v>239158</v>
      </c>
      <c r="P139" s="44">
        <v>1268861</v>
      </c>
      <c r="Q139" s="44">
        <v>165540</v>
      </c>
      <c r="R139" s="44">
        <v>2814311.9960366129</v>
      </c>
      <c r="S139" s="44">
        <v>1071755.2046526149</v>
      </c>
      <c r="T139" s="44">
        <v>320742260738</v>
      </c>
      <c r="U139" s="44">
        <v>603316598415</v>
      </c>
    </row>
    <row r="140" spans="1:21" x14ac:dyDescent="0.45">
      <c r="A140" s="30" t="s">
        <v>584</v>
      </c>
      <c r="B140" s="30">
        <v>11917</v>
      </c>
      <c r="C140" s="30" t="s">
        <v>19</v>
      </c>
      <c r="D140" s="9">
        <f t="shared" si="29"/>
        <v>0</v>
      </c>
      <c r="E140" s="9">
        <f t="shared" si="30"/>
        <v>2.0351347832026323</v>
      </c>
      <c r="F140" s="9">
        <f t="shared" si="31"/>
        <v>0.38711353353836409</v>
      </c>
      <c r="G140" s="42">
        <f t="shared" si="32"/>
        <v>0</v>
      </c>
      <c r="H140" s="42">
        <f t="shared" si="33"/>
        <v>0</v>
      </c>
      <c r="I140" s="9">
        <f t="shared" si="34"/>
        <v>0</v>
      </c>
      <c r="J140" s="9">
        <f t="shared" si="35"/>
        <v>9.8452778614030005E-3</v>
      </c>
      <c r="K140" s="9">
        <f t="shared" si="36"/>
        <v>0.64439645556339442</v>
      </c>
      <c r="L140" s="43">
        <v>0</v>
      </c>
      <c r="M140" s="44">
        <v>0</v>
      </c>
      <c r="N140" s="44">
        <v>634718</v>
      </c>
      <c r="O140" s="44">
        <v>120733</v>
      </c>
      <c r="P140" s="44">
        <v>1112</v>
      </c>
      <c r="Q140" s="44">
        <v>72783</v>
      </c>
      <c r="R140" s="44">
        <v>112947.54862729029</v>
      </c>
      <c r="S140" s="44">
        <v>311880.0804933238</v>
      </c>
      <c r="T140" s="44">
        <v>0</v>
      </c>
      <c r="U140" s="44">
        <v>0</v>
      </c>
    </row>
    <row r="141" spans="1:21" x14ac:dyDescent="0.45">
      <c r="A141" s="30" t="s">
        <v>589</v>
      </c>
      <c r="B141" s="30">
        <v>11921</v>
      </c>
      <c r="C141" s="30" t="s">
        <v>32</v>
      </c>
      <c r="D141" s="9">
        <f t="shared" si="29"/>
        <v>0.76961870664973298</v>
      </c>
      <c r="E141" s="9">
        <f t="shared" si="30"/>
        <v>0.89710117453609839</v>
      </c>
      <c r="F141" s="9">
        <f t="shared" si="31"/>
        <v>0</v>
      </c>
      <c r="G141" s="42">
        <f t="shared" si="32"/>
        <v>24081.753842999999</v>
      </c>
      <c r="H141" s="42">
        <f t="shared" si="33"/>
        <v>25904.719690000002</v>
      </c>
      <c r="I141" s="9">
        <f t="shared" si="34"/>
        <v>0.33190169585538876</v>
      </c>
      <c r="J141" s="9">
        <f t="shared" si="35"/>
        <v>1.8073086213331953E-3</v>
      </c>
      <c r="K141" s="9">
        <f t="shared" si="36"/>
        <v>0</v>
      </c>
      <c r="L141" s="43">
        <v>58005.719654</v>
      </c>
      <c r="M141" s="44">
        <v>27546.625844999999</v>
      </c>
      <c r="N141" s="44">
        <v>33807</v>
      </c>
      <c r="O141" s="44">
        <v>0</v>
      </c>
      <c r="P141" s="44">
        <v>75</v>
      </c>
      <c r="Q141" s="44">
        <v>0</v>
      </c>
      <c r="R141" s="44">
        <v>41498.169772838708</v>
      </c>
      <c r="S141" s="44">
        <v>37684.712671881185</v>
      </c>
      <c r="T141" s="44">
        <v>24081753843</v>
      </c>
      <c r="U141" s="44">
        <v>25904719690</v>
      </c>
    </row>
    <row r="142" spans="1:21" x14ac:dyDescent="0.45">
      <c r="A142" s="30" t="s">
        <v>570</v>
      </c>
      <c r="B142" s="30">
        <v>11918</v>
      </c>
      <c r="C142" s="30" t="s">
        <v>19</v>
      </c>
      <c r="D142" s="9">
        <v>0</v>
      </c>
      <c r="E142" s="9">
        <v>0</v>
      </c>
      <c r="F142" s="9">
        <v>0</v>
      </c>
      <c r="G142" s="45">
        <v>0</v>
      </c>
      <c r="H142" s="45">
        <v>0</v>
      </c>
      <c r="I142" s="9">
        <v>0</v>
      </c>
      <c r="J142" s="9">
        <v>0</v>
      </c>
      <c r="K142" s="9">
        <v>0</v>
      </c>
      <c r="L142" s="43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</row>
    <row r="143" spans="1:21" x14ac:dyDescent="0.45">
      <c r="A143" s="30" t="s">
        <v>612</v>
      </c>
      <c r="B143" s="30">
        <v>11969</v>
      </c>
      <c r="C143" s="30" t="s">
        <v>614</v>
      </c>
      <c r="D143" s="9">
        <v>0</v>
      </c>
      <c r="E143" s="9">
        <v>0</v>
      </c>
      <c r="F143" s="9">
        <v>0</v>
      </c>
      <c r="G143" s="45">
        <v>0</v>
      </c>
      <c r="H143" s="45">
        <v>0</v>
      </c>
      <c r="I143" s="9">
        <v>0</v>
      </c>
      <c r="J143" s="9">
        <v>0</v>
      </c>
      <c r="K143" s="9">
        <v>0</v>
      </c>
      <c r="L143" s="43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</row>
    <row r="144" spans="1:21" x14ac:dyDescent="0.45">
      <c r="A144" s="30" t="s">
        <v>600</v>
      </c>
      <c r="B144" s="30">
        <v>11926</v>
      </c>
      <c r="C144" s="30" t="s">
        <v>19</v>
      </c>
      <c r="D144" s="9">
        <f t="shared" si="29"/>
        <v>3.5727801473832629E-2</v>
      </c>
      <c r="E144" s="9">
        <f t="shared" si="30"/>
        <v>1.0444128250504374</v>
      </c>
      <c r="F144" s="9">
        <f t="shared" si="31"/>
        <v>8.2795883321910901E-2</v>
      </c>
      <c r="G144" s="42">
        <f t="shared" si="32"/>
        <v>15039.052825999999</v>
      </c>
      <c r="H144" s="42">
        <f t="shared" si="33"/>
        <v>22940.776547000001</v>
      </c>
      <c r="I144" s="9">
        <f t="shared" si="34"/>
        <v>4.3668823044478913E-3</v>
      </c>
      <c r="J144" s="9">
        <f t="shared" si="35"/>
        <v>2.3387982680129388E-2</v>
      </c>
      <c r="K144" s="9">
        <f t="shared" si="36"/>
        <v>3.409095780493436E-2</v>
      </c>
      <c r="L144" s="43">
        <v>9686.6855609999984</v>
      </c>
      <c r="M144" s="44">
        <v>1189.74665</v>
      </c>
      <c r="N144" s="44">
        <v>141583</v>
      </c>
      <c r="O144" s="44">
        <v>11224</v>
      </c>
      <c r="P144" s="44">
        <v>3186</v>
      </c>
      <c r="Q144" s="44">
        <v>4644</v>
      </c>
      <c r="R144" s="44">
        <v>136223.80534370971</v>
      </c>
      <c r="S144" s="44">
        <v>135562.29548709589</v>
      </c>
      <c r="T144" s="44">
        <v>15039052826</v>
      </c>
      <c r="U144" s="44">
        <v>22940776547</v>
      </c>
    </row>
    <row r="145" spans="1:21" x14ac:dyDescent="0.45">
      <c r="A145" s="30" t="s">
        <v>615</v>
      </c>
      <c r="B145" s="30">
        <v>11959</v>
      </c>
      <c r="C145" s="30" t="s">
        <v>614</v>
      </c>
      <c r="D145" s="9">
        <v>0</v>
      </c>
      <c r="E145" s="9">
        <v>0</v>
      </c>
      <c r="F145" s="9">
        <v>0</v>
      </c>
      <c r="G145" s="45">
        <v>0</v>
      </c>
      <c r="H145" s="45">
        <v>0</v>
      </c>
      <c r="I145" s="9">
        <v>0</v>
      </c>
      <c r="J145" s="9">
        <v>0</v>
      </c>
      <c r="K145" s="9">
        <v>0</v>
      </c>
      <c r="L145" s="43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</row>
    <row r="146" spans="1:21" x14ac:dyDescent="0.45">
      <c r="A146" s="30" t="s">
        <v>172</v>
      </c>
      <c r="B146" s="30">
        <v>11186</v>
      </c>
      <c r="C146" s="30" t="s">
        <v>22</v>
      </c>
      <c r="D146" s="9">
        <f t="shared" si="29"/>
        <v>0.29697540240097575</v>
      </c>
      <c r="E146" s="9">
        <f t="shared" si="30"/>
        <v>1.0195431537371664E-3</v>
      </c>
      <c r="F146" s="9">
        <f t="shared" si="31"/>
        <v>1.2230381767143207E-2</v>
      </c>
      <c r="G146" s="42">
        <f t="shared" si="32"/>
        <v>0</v>
      </c>
      <c r="H146" s="42">
        <f t="shared" si="33"/>
        <v>0</v>
      </c>
      <c r="I146" s="9">
        <v>0</v>
      </c>
      <c r="J146" s="9">
        <v>0</v>
      </c>
      <c r="K146" s="9">
        <v>0</v>
      </c>
      <c r="L146" s="43">
        <v>574409.71614399995</v>
      </c>
      <c r="M146" s="44">
        <v>0</v>
      </c>
      <c r="N146" s="44">
        <v>986</v>
      </c>
      <c r="O146" s="44">
        <v>11828</v>
      </c>
      <c r="P146" s="44">
        <v>0</v>
      </c>
      <c r="Q146" s="44">
        <v>0</v>
      </c>
      <c r="R146" s="44">
        <v>0</v>
      </c>
      <c r="S146" s="44">
        <v>967099.81954739941</v>
      </c>
      <c r="T146" s="44">
        <v>0</v>
      </c>
      <c r="U146" s="44">
        <v>0</v>
      </c>
    </row>
    <row r="147" spans="1:21" x14ac:dyDescent="0.45">
      <c r="A147" s="30" t="s">
        <v>112</v>
      </c>
      <c r="B147" s="30">
        <v>10920</v>
      </c>
      <c r="C147" s="30" t="s">
        <v>19</v>
      </c>
      <c r="D147" s="9">
        <f t="shared" si="29"/>
        <v>5.1518313909746732E-2</v>
      </c>
      <c r="E147" s="9">
        <f t="shared" si="30"/>
        <v>1.1347428489964473</v>
      </c>
      <c r="F147" s="9">
        <f t="shared" si="31"/>
        <v>0.19648956439912993</v>
      </c>
      <c r="G147" s="42">
        <f t="shared" si="32"/>
        <v>574480.57107299997</v>
      </c>
      <c r="H147" s="42">
        <f t="shared" si="33"/>
        <v>578207.49534699996</v>
      </c>
      <c r="I147" s="9">
        <f t="shared" si="34"/>
        <v>0</v>
      </c>
      <c r="J147" s="9">
        <f t="shared" si="35"/>
        <v>0</v>
      </c>
      <c r="K147" s="9">
        <f t="shared" si="36"/>
        <v>0</v>
      </c>
      <c r="L147" s="43">
        <v>555118.99436699995</v>
      </c>
      <c r="M147" s="44">
        <v>0</v>
      </c>
      <c r="N147" s="44">
        <v>6113528</v>
      </c>
      <c r="O147" s="44">
        <v>1058605</v>
      </c>
      <c r="P147" s="44">
        <v>0</v>
      </c>
      <c r="Q147" s="44">
        <v>0</v>
      </c>
      <c r="R147" s="44">
        <v>10046455.497852609</v>
      </c>
      <c r="S147" s="44">
        <v>5387588.9197334265</v>
      </c>
      <c r="T147" s="44">
        <v>574480571073</v>
      </c>
      <c r="U147" s="44">
        <v>578207495347</v>
      </c>
    </row>
    <row r="148" spans="1:21" x14ac:dyDescent="0.45">
      <c r="A148" s="30" t="s">
        <v>167</v>
      </c>
      <c r="B148" s="30">
        <v>11172</v>
      </c>
      <c r="C148" s="30" t="s">
        <v>32</v>
      </c>
      <c r="D148" s="9">
        <f t="shared" si="29"/>
        <v>0.73615471733940563</v>
      </c>
      <c r="E148" s="9">
        <f t="shared" si="30"/>
        <v>0.11503411945995476</v>
      </c>
      <c r="F148" s="9">
        <f t="shared" si="31"/>
        <v>1.0564068649022136</v>
      </c>
      <c r="G148" s="42">
        <f t="shared" si="32"/>
        <v>718993.10337899998</v>
      </c>
      <c r="H148" s="42">
        <f t="shared" si="33"/>
        <v>545675.79019500001</v>
      </c>
      <c r="I148" s="9">
        <f t="shared" si="34"/>
        <v>5.9796660188028428E-2</v>
      </c>
      <c r="J148" s="9">
        <f t="shared" si="35"/>
        <v>0</v>
      </c>
      <c r="K148" s="9">
        <f t="shared" si="36"/>
        <v>0.15846744086136011</v>
      </c>
      <c r="L148" s="43">
        <v>2956301.20114</v>
      </c>
      <c r="M148" s="44">
        <v>137366.62162200001</v>
      </c>
      <c r="N148" s="44">
        <v>230981</v>
      </c>
      <c r="O148" s="44">
        <v>2121196</v>
      </c>
      <c r="P148" s="44">
        <v>0</v>
      </c>
      <c r="Q148" s="44">
        <v>182018</v>
      </c>
      <c r="R148" s="44">
        <v>1148614.4977834518</v>
      </c>
      <c r="S148" s="44">
        <v>2007934.698717003</v>
      </c>
      <c r="T148" s="44">
        <v>718993103379</v>
      </c>
      <c r="U148" s="44">
        <v>545675790195</v>
      </c>
    </row>
    <row r="149" spans="1:21" x14ac:dyDescent="0.45">
      <c r="A149" s="30" t="s">
        <v>171</v>
      </c>
      <c r="B149" s="30">
        <v>11183</v>
      </c>
      <c r="C149" s="30" t="s">
        <v>22</v>
      </c>
      <c r="D149" s="9">
        <f t="shared" si="29"/>
        <v>0.3273748430787205</v>
      </c>
      <c r="E149" s="9">
        <f t="shared" si="30"/>
        <v>1.8285503718911276E-2</v>
      </c>
      <c r="F149" s="9">
        <f t="shared" si="31"/>
        <v>0.15405128538488794</v>
      </c>
      <c r="G149" s="42">
        <f t="shared" si="32"/>
        <v>9130238.5683490001</v>
      </c>
      <c r="H149" s="42">
        <f t="shared" si="33"/>
        <v>8900032.5855320003</v>
      </c>
      <c r="I149" s="9">
        <f t="shared" si="34"/>
        <v>4.3323900322913889E-2</v>
      </c>
      <c r="J149" s="9">
        <f t="shared" si="35"/>
        <v>0</v>
      </c>
      <c r="K149" s="9">
        <f t="shared" si="36"/>
        <v>0</v>
      </c>
      <c r="L149" s="43">
        <v>5339401.9493199997</v>
      </c>
      <c r="M149" s="44">
        <v>772715.83288300002</v>
      </c>
      <c r="N149" s="44">
        <v>149116</v>
      </c>
      <c r="O149" s="44">
        <v>1256269</v>
      </c>
      <c r="P149" s="44">
        <v>0</v>
      </c>
      <c r="Q149" s="44">
        <v>0</v>
      </c>
      <c r="R149" s="44">
        <v>8917893.208178129</v>
      </c>
      <c r="S149" s="44">
        <v>8154875.1564213624</v>
      </c>
      <c r="T149" s="44">
        <v>9130238568349</v>
      </c>
      <c r="U149" s="44">
        <v>8900032585532</v>
      </c>
    </row>
    <row r="150" spans="1:21" x14ac:dyDescent="0.45">
      <c r="A150" s="30" t="s">
        <v>176</v>
      </c>
      <c r="B150" s="30">
        <v>11197</v>
      </c>
      <c r="C150" s="30" t="s">
        <v>22</v>
      </c>
      <c r="D150" s="9">
        <f t="shared" si="29"/>
        <v>1.0544877473688943</v>
      </c>
      <c r="E150" s="9">
        <f t="shared" si="30"/>
        <v>0.20782089447567892</v>
      </c>
      <c r="F150" s="9">
        <f t="shared" si="31"/>
        <v>4.3790534330152203E-2</v>
      </c>
      <c r="G150" s="42">
        <f t="shared" si="32"/>
        <v>3961035.6666359999</v>
      </c>
      <c r="H150" s="42">
        <f t="shared" si="33"/>
        <v>3662584.9608220002</v>
      </c>
      <c r="I150" s="9">
        <f t="shared" si="34"/>
        <v>0.10537735450691134</v>
      </c>
      <c r="J150" s="9">
        <f t="shared" si="35"/>
        <v>0</v>
      </c>
      <c r="K150" s="9">
        <f t="shared" si="36"/>
        <v>0</v>
      </c>
      <c r="L150" s="43">
        <v>7100789.0563700004</v>
      </c>
      <c r="M150" s="44">
        <v>803486.46593499999</v>
      </c>
      <c r="N150" s="44">
        <v>699720</v>
      </c>
      <c r="O150" s="44">
        <v>147440</v>
      </c>
      <c r="P150" s="44">
        <v>0</v>
      </c>
      <c r="Q150" s="44">
        <v>0</v>
      </c>
      <c r="R150" s="44">
        <v>3812424.736295226</v>
      </c>
      <c r="S150" s="44">
        <v>3366937.6785493894</v>
      </c>
      <c r="T150" s="44">
        <v>3961035666636</v>
      </c>
      <c r="U150" s="44">
        <v>3662584960822</v>
      </c>
    </row>
    <row r="151" spans="1:21" x14ac:dyDescent="0.45">
      <c r="A151" s="30" t="s">
        <v>178</v>
      </c>
      <c r="B151" s="30">
        <v>11195</v>
      </c>
      <c r="C151" s="30" t="s">
        <v>22</v>
      </c>
      <c r="D151" s="9">
        <f t="shared" si="29"/>
        <v>1.3743204447401935</v>
      </c>
      <c r="E151" s="9">
        <f t="shared" si="30"/>
        <v>0</v>
      </c>
      <c r="F151" s="9">
        <f t="shared" si="31"/>
        <v>0.21494422175932945</v>
      </c>
      <c r="G151" s="42">
        <f t="shared" si="32"/>
        <v>2899149.9448190001</v>
      </c>
      <c r="H151" s="42">
        <f t="shared" si="33"/>
        <v>2502151.767362</v>
      </c>
      <c r="I151" s="9">
        <f t="shared" si="34"/>
        <v>0.11058406967596424</v>
      </c>
      <c r="J151" s="9">
        <f t="shared" si="35"/>
        <v>0</v>
      </c>
      <c r="K151" s="9">
        <f t="shared" si="36"/>
        <v>0</v>
      </c>
      <c r="L151" s="43">
        <v>7369113.148763</v>
      </c>
      <c r="M151" s="44">
        <v>657605.13837900001</v>
      </c>
      <c r="N151" s="44">
        <v>0</v>
      </c>
      <c r="O151" s="44">
        <v>576266</v>
      </c>
      <c r="P151" s="44">
        <v>0</v>
      </c>
      <c r="Q151" s="44">
        <v>0</v>
      </c>
      <c r="R151" s="44">
        <v>2973326.7201411938</v>
      </c>
      <c r="S151" s="44">
        <v>2681002.5190872001</v>
      </c>
      <c r="T151" s="44">
        <v>2899149944819</v>
      </c>
      <c r="U151" s="44">
        <v>2502151767362</v>
      </c>
    </row>
    <row r="152" spans="1:21" x14ac:dyDescent="0.45">
      <c r="A152" s="30" t="s">
        <v>180</v>
      </c>
      <c r="B152" s="30">
        <v>11215</v>
      </c>
      <c r="C152" s="30" t="s">
        <v>22</v>
      </c>
      <c r="D152" s="9">
        <f t="shared" si="29"/>
        <v>0.35729981220694235</v>
      </c>
      <c r="E152" s="9">
        <f t="shared" si="30"/>
        <v>0.53690494270294087</v>
      </c>
      <c r="F152" s="9">
        <f t="shared" si="31"/>
        <v>0.22274464091584206</v>
      </c>
      <c r="G152" s="42">
        <f t="shared" si="32"/>
        <v>12813155.243926</v>
      </c>
      <c r="H152" s="42">
        <f t="shared" si="33"/>
        <v>12390687.686171999</v>
      </c>
      <c r="I152" s="9">
        <f t="shared" si="34"/>
        <v>9.665128418662218E-3</v>
      </c>
      <c r="J152" s="9">
        <f t="shared" si="35"/>
        <v>1.4461283792085463E-2</v>
      </c>
      <c r="K152" s="9">
        <f t="shared" si="36"/>
        <v>3.1456700621486831E-2</v>
      </c>
      <c r="L152" s="43">
        <v>8343577.2234840002</v>
      </c>
      <c r="M152" s="44">
        <v>268824.44663700002</v>
      </c>
      <c r="N152" s="44">
        <v>6268836</v>
      </c>
      <c r="O152" s="44">
        <v>2600739</v>
      </c>
      <c r="P152" s="44">
        <v>201112</v>
      </c>
      <c r="Q152" s="44">
        <v>437466</v>
      </c>
      <c r="R152" s="44">
        <v>13906925.75371952</v>
      </c>
      <c r="S152" s="44">
        <v>11675876.866472481</v>
      </c>
      <c r="T152" s="44">
        <v>12813155243926</v>
      </c>
      <c r="U152" s="44">
        <v>12390687686172</v>
      </c>
    </row>
    <row r="153" spans="1:21" x14ac:dyDescent="0.45">
      <c r="A153" s="30" t="s">
        <v>184</v>
      </c>
      <c r="B153" s="30">
        <v>11196</v>
      </c>
      <c r="C153" s="30" t="s">
        <v>32</v>
      </c>
      <c r="D153" s="9">
        <f t="shared" si="29"/>
        <v>6.5309215528301018E-2</v>
      </c>
      <c r="E153" s="9">
        <f t="shared" si="30"/>
        <v>0</v>
      </c>
      <c r="F153" s="9">
        <f t="shared" si="31"/>
        <v>0.1909939103945249</v>
      </c>
      <c r="G153" s="42">
        <f t="shared" si="32"/>
        <v>892683.93953700003</v>
      </c>
      <c r="H153" s="42">
        <f t="shared" si="33"/>
        <v>837909.96747599996</v>
      </c>
      <c r="I153" s="9">
        <f t="shared" si="34"/>
        <v>4.7089154662707507E-4</v>
      </c>
      <c r="J153" s="9">
        <f t="shared" si="35"/>
        <v>0</v>
      </c>
      <c r="K153" s="9">
        <f t="shared" si="36"/>
        <v>0</v>
      </c>
      <c r="L153" s="43">
        <v>229633.155402</v>
      </c>
      <c r="M153" s="44">
        <v>1716.0672499999998</v>
      </c>
      <c r="N153" s="44">
        <v>0</v>
      </c>
      <c r="O153" s="44">
        <v>335776</v>
      </c>
      <c r="P153" s="44">
        <v>0</v>
      </c>
      <c r="Q153" s="44">
        <v>0</v>
      </c>
      <c r="R153" s="44">
        <v>1822147.0127165481</v>
      </c>
      <c r="S153" s="44">
        <v>1758045.5801256031</v>
      </c>
      <c r="T153" s="44">
        <v>892683939537</v>
      </c>
      <c r="U153" s="44">
        <v>837909967476</v>
      </c>
    </row>
    <row r="154" spans="1:21" x14ac:dyDescent="0.45">
      <c r="A154" s="30" t="s">
        <v>205</v>
      </c>
      <c r="B154" s="30">
        <v>11260</v>
      </c>
      <c r="C154" s="30" t="s">
        <v>22</v>
      </c>
      <c r="D154" s="9">
        <f t="shared" si="29"/>
        <v>2.0448249597964887</v>
      </c>
      <c r="E154" s="9">
        <f t="shared" si="30"/>
        <v>6.3014742428197282E-2</v>
      </c>
      <c r="F154" s="9">
        <f t="shared" si="31"/>
        <v>0</v>
      </c>
      <c r="G154" s="42">
        <f t="shared" si="32"/>
        <v>1472142.2693620001</v>
      </c>
      <c r="H154" s="42">
        <f t="shared" si="33"/>
        <v>1341523.95331</v>
      </c>
      <c r="I154" s="9">
        <f t="shared" si="34"/>
        <v>0.1324787763722467</v>
      </c>
      <c r="J154" s="9">
        <f t="shared" si="35"/>
        <v>0</v>
      </c>
      <c r="K154" s="9">
        <f t="shared" si="36"/>
        <v>0</v>
      </c>
      <c r="L154" s="43">
        <v>5109957.8235360002</v>
      </c>
      <c r="M154" s="44">
        <v>377109.955273</v>
      </c>
      <c r="N154" s="44">
        <v>78736</v>
      </c>
      <c r="O154" s="44">
        <v>0</v>
      </c>
      <c r="P154" s="44">
        <v>0</v>
      </c>
      <c r="Q154" s="44">
        <v>0</v>
      </c>
      <c r="R154" s="44">
        <v>1423284.4143026131</v>
      </c>
      <c r="S154" s="44">
        <v>1249485.3897041068</v>
      </c>
      <c r="T154" s="44">
        <v>1472142269362</v>
      </c>
      <c r="U154" s="44">
        <v>1341523953310</v>
      </c>
    </row>
    <row r="155" spans="1:21" x14ac:dyDescent="0.45">
      <c r="A155" s="30" t="s">
        <v>233</v>
      </c>
      <c r="B155" s="30">
        <v>11308</v>
      </c>
      <c r="C155" s="30" t="s">
        <v>22</v>
      </c>
      <c r="D155" s="9">
        <f t="shared" si="29"/>
        <v>0.60407256717321978</v>
      </c>
      <c r="E155" s="9">
        <f t="shared" si="30"/>
        <v>0</v>
      </c>
      <c r="F155" s="9">
        <f t="shared" si="31"/>
        <v>0.11124904606699519</v>
      </c>
      <c r="G155" s="42">
        <f t="shared" si="32"/>
        <v>2292254.3316629999</v>
      </c>
      <c r="H155" s="42">
        <f t="shared" si="33"/>
        <v>2252736.8916369998</v>
      </c>
      <c r="I155" s="9">
        <f t="shared" si="34"/>
        <v>3.6534719683308785E-2</v>
      </c>
      <c r="J155" s="9">
        <f t="shared" si="35"/>
        <v>0</v>
      </c>
      <c r="K155" s="9">
        <f t="shared" si="36"/>
        <v>0</v>
      </c>
      <c r="L155" s="43">
        <v>3178659.819385</v>
      </c>
      <c r="M155" s="44">
        <v>204991.349475</v>
      </c>
      <c r="N155" s="44">
        <v>0</v>
      </c>
      <c r="O155" s="44">
        <v>292699</v>
      </c>
      <c r="P155" s="44">
        <v>0</v>
      </c>
      <c r="Q155" s="44">
        <v>0</v>
      </c>
      <c r="R155" s="44">
        <v>2805432.0828503873</v>
      </c>
      <c r="S155" s="44">
        <v>2631024.8073833729</v>
      </c>
      <c r="T155" s="44">
        <v>2292254331663</v>
      </c>
      <c r="U155" s="44">
        <v>2252736891637</v>
      </c>
    </row>
    <row r="156" spans="1:21" x14ac:dyDescent="0.45">
      <c r="A156" s="30" t="s">
        <v>242</v>
      </c>
      <c r="B156" s="30">
        <v>11312</v>
      </c>
      <c r="C156" s="30" t="s">
        <v>22</v>
      </c>
      <c r="D156" s="9">
        <f t="shared" si="29"/>
        <v>0.76156891555171513</v>
      </c>
      <c r="E156" s="9">
        <f t="shared" si="30"/>
        <v>0.18068005259227071</v>
      </c>
      <c r="F156" s="9">
        <f t="shared" si="31"/>
        <v>5.7334532724146285E-2</v>
      </c>
      <c r="G156" s="42">
        <f t="shared" si="32"/>
        <v>5298796.7438589996</v>
      </c>
      <c r="H156" s="42">
        <f t="shared" si="33"/>
        <v>5179905.0525780004</v>
      </c>
      <c r="I156" s="9">
        <f t="shared" si="34"/>
        <v>0.10409756230521355</v>
      </c>
      <c r="J156" s="9">
        <f t="shared" si="35"/>
        <v>0</v>
      </c>
      <c r="K156" s="9">
        <f t="shared" si="36"/>
        <v>0</v>
      </c>
      <c r="L156" s="43">
        <v>7074074.5251519997</v>
      </c>
      <c r="M156" s="44">
        <v>1114046.4334720001</v>
      </c>
      <c r="N156" s="44">
        <v>839152</v>
      </c>
      <c r="O156" s="44">
        <v>266285</v>
      </c>
      <c r="P156" s="44">
        <v>0</v>
      </c>
      <c r="Q156" s="44">
        <v>0</v>
      </c>
      <c r="R156" s="44">
        <v>5350972.7259780653</v>
      </c>
      <c r="S156" s="44">
        <v>4644408.6547487425</v>
      </c>
      <c r="T156" s="44">
        <v>5298796743859</v>
      </c>
      <c r="U156" s="44">
        <v>5179905052578</v>
      </c>
    </row>
    <row r="157" spans="1:21" x14ac:dyDescent="0.45">
      <c r="A157" s="30" t="s">
        <v>244</v>
      </c>
      <c r="B157" s="30">
        <v>11315</v>
      </c>
      <c r="C157" s="30" t="s">
        <v>246</v>
      </c>
      <c r="D157" s="9">
        <f t="shared" si="29"/>
        <v>5.4694820801123221E-2</v>
      </c>
      <c r="E157" s="9">
        <f t="shared" si="30"/>
        <v>0.59891988456960066</v>
      </c>
      <c r="F157" s="9">
        <f t="shared" si="31"/>
        <v>0.31681931913320938</v>
      </c>
      <c r="G157" s="42">
        <f t="shared" si="32"/>
        <v>16530449.657888999</v>
      </c>
      <c r="H157" s="42">
        <f t="shared" si="33"/>
        <v>15834856.554122999</v>
      </c>
      <c r="I157" s="9">
        <f t="shared" si="34"/>
        <v>1.6006787066026983E-4</v>
      </c>
      <c r="J157" s="9">
        <f t="shared" si="35"/>
        <v>8.9995820448969588E-2</v>
      </c>
      <c r="K157" s="9">
        <f t="shared" si="36"/>
        <v>4.7878594291931767E-2</v>
      </c>
      <c r="L157" s="43">
        <v>10125165.587952999</v>
      </c>
      <c r="M157" s="44">
        <v>39078.013751999999</v>
      </c>
      <c r="N157" s="44">
        <v>55436355</v>
      </c>
      <c r="O157" s="44">
        <v>29324971</v>
      </c>
      <c r="P157" s="44">
        <v>10985521</v>
      </c>
      <c r="Q157" s="44">
        <v>5844397</v>
      </c>
      <c r="R157" s="44">
        <v>122067013.1701186</v>
      </c>
      <c r="S157" s="44">
        <v>92560551.800409839</v>
      </c>
      <c r="T157" s="44">
        <v>16530449657889</v>
      </c>
      <c r="U157" s="44">
        <v>15834856554123</v>
      </c>
    </row>
    <row r="158" spans="1:21" x14ac:dyDescent="0.45">
      <c r="A158" s="30" t="s">
        <v>259</v>
      </c>
      <c r="B158" s="30">
        <v>11323</v>
      </c>
      <c r="C158" s="30" t="s">
        <v>19</v>
      </c>
      <c r="D158" s="9">
        <f t="shared" si="29"/>
        <v>0.36147406390666309</v>
      </c>
      <c r="E158" s="9">
        <f t="shared" si="30"/>
        <v>0.27040094387119695</v>
      </c>
      <c r="F158" s="9">
        <f t="shared" si="31"/>
        <v>0.19566224609818481</v>
      </c>
      <c r="G158" s="42">
        <f t="shared" si="32"/>
        <v>350905.73219299997</v>
      </c>
      <c r="H158" s="42">
        <f t="shared" si="33"/>
        <v>342851.28486999997</v>
      </c>
      <c r="I158" s="9">
        <f t="shared" si="34"/>
        <v>3.6781210913190025E-2</v>
      </c>
      <c r="J158" s="9">
        <f t="shared" si="35"/>
        <v>0.23199768411569524</v>
      </c>
      <c r="K158" s="9">
        <f t="shared" si="36"/>
        <v>0</v>
      </c>
      <c r="L158" s="43">
        <v>1158004.3230619999</v>
      </c>
      <c r="M158" s="44">
        <v>115987.852721</v>
      </c>
      <c r="N158" s="44">
        <v>433123</v>
      </c>
      <c r="O158" s="44">
        <v>313408</v>
      </c>
      <c r="P158" s="44">
        <v>365797</v>
      </c>
      <c r="Q158" s="44">
        <v>0</v>
      </c>
      <c r="R158" s="44">
        <v>1576726.946194774</v>
      </c>
      <c r="S158" s="44">
        <v>1601780.6513512549</v>
      </c>
      <c r="T158" s="44">
        <v>350905732193</v>
      </c>
      <c r="U158" s="44">
        <v>342851284870</v>
      </c>
    </row>
    <row r="159" spans="1:21" x14ac:dyDescent="0.45">
      <c r="A159" s="30" t="s">
        <v>263</v>
      </c>
      <c r="B159" s="30">
        <v>11340</v>
      </c>
      <c r="C159" s="30" t="s">
        <v>19</v>
      </c>
      <c r="D159" s="9">
        <f t="shared" si="29"/>
        <v>0.27348992748617024</v>
      </c>
      <c r="E159" s="9">
        <f t="shared" si="30"/>
        <v>0.34053214102898183</v>
      </c>
      <c r="F159" s="9">
        <f t="shared" si="31"/>
        <v>0.40765190865073836</v>
      </c>
      <c r="G159" s="42">
        <f t="shared" si="32"/>
        <v>128550.261744</v>
      </c>
      <c r="H159" s="42">
        <f t="shared" si="33"/>
        <v>156483.365991</v>
      </c>
      <c r="I159" s="9">
        <f t="shared" si="34"/>
        <v>4.2239029925789165E-2</v>
      </c>
      <c r="J159" s="9">
        <f t="shared" si="35"/>
        <v>0.357857702236901</v>
      </c>
      <c r="K159" s="9">
        <f t="shared" si="36"/>
        <v>0.35754029617401223</v>
      </c>
      <c r="L159" s="43">
        <v>1222396.6374290001</v>
      </c>
      <c r="M159" s="44">
        <v>179652.177658</v>
      </c>
      <c r="N159" s="44">
        <v>761025</v>
      </c>
      <c r="O159" s="44">
        <v>911025</v>
      </c>
      <c r="P159" s="44">
        <v>761025</v>
      </c>
      <c r="Q159" s="44">
        <v>760350</v>
      </c>
      <c r="R159" s="44">
        <v>2126613.4422788061</v>
      </c>
      <c r="S159" s="44">
        <v>2234811.0745153748</v>
      </c>
      <c r="T159" s="44">
        <v>128550261744</v>
      </c>
      <c r="U159" s="44">
        <v>156483365991</v>
      </c>
    </row>
    <row r="160" spans="1:21" x14ac:dyDescent="0.45">
      <c r="A160" s="30" t="s">
        <v>270</v>
      </c>
      <c r="B160" s="30">
        <v>11327</v>
      </c>
      <c r="C160" s="30" t="s">
        <v>22</v>
      </c>
      <c r="D160" s="9">
        <f t="shared" si="29"/>
        <v>0.55793184377457039</v>
      </c>
      <c r="E160" s="9">
        <f t="shared" si="30"/>
        <v>0.53314232857990185</v>
      </c>
      <c r="F160" s="9">
        <f t="shared" si="31"/>
        <v>4.492015033517207E-2</v>
      </c>
      <c r="G160" s="42">
        <f t="shared" si="32"/>
        <v>4298253.8415759997</v>
      </c>
      <c r="H160" s="42">
        <f t="shared" si="33"/>
        <v>4239196.6966789998</v>
      </c>
      <c r="I160" s="9">
        <f t="shared" si="34"/>
        <v>1.6234899363016145E-2</v>
      </c>
      <c r="J160" s="9">
        <f t="shared" si="35"/>
        <v>4.8921528923442106E-2</v>
      </c>
      <c r="K160" s="9">
        <f t="shared" si="36"/>
        <v>0</v>
      </c>
      <c r="L160" s="43">
        <v>3498638.2824960002</v>
      </c>
      <c r="M160" s="44">
        <v>155574.05888299999</v>
      </c>
      <c r="N160" s="44">
        <v>1671595</v>
      </c>
      <c r="O160" s="44">
        <v>140841</v>
      </c>
      <c r="P160" s="44">
        <v>234400</v>
      </c>
      <c r="Q160" s="44">
        <v>0</v>
      </c>
      <c r="R160" s="44">
        <v>4791346.5739555154</v>
      </c>
      <c r="S160" s="44">
        <v>3135363.5049997321</v>
      </c>
      <c r="T160" s="44">
        <v>4298253841576</v>
      </c>
      <c r="U160" s="44">
        <v>4239196696679</v>
      </c>
    </row>
    <row r="161" spans="1:21" x14ac:dyDescent="0.45">
      <c r="A161" s="30" t="s">
        <v>271</v>
      </c>
      <c r="B161" s="30">
        <v>11367</v>
      </c>
      <c r="C161" s="30" t="s">
        <v>19</v>
      </c>
      <c r="D161" s="9">
        <f t="shared" si="29"/>
        <v>2.3269617351101741E-2</v>
      </c>
      <c r="E161" s="9">
        <f t="shared" si="30"/>
        <v>0.11750556260370626</v>
      </c>
      <c r="F161" s="9">
        <f t="shared" si="31"/>
        <v>2.8260044254094854E-2</v>
      </c>
      <c r="G161" s="42">
        <f t="shared" si="32"/>
        <v>902189.37834499998</v>
      </c>
      <c r="H161" s="42">
        <f t="shared" si="33"/>
        <v>860359.09352999995</v>
      </c>
      <c r="I161" s="9">
        <f t="shared" si="34"/>
        <v>1.0162996199723239E-3</v>
      </c>
      <c r="J161" s="9">
        <f t="shared" si="35"/>
        <v>0</v>
      </c>
      <c r="K161" s="9">
        <f t="shared" si="36"/>
        <v>0</v>
      </c>
      <c r="L161" s="43">
        <v>278367.09626799996</v>
      </c>
      <c r="M161" s="44">
        <v>13149.0821</v>
      </c>
      <c r="N161" s="44">
        <v>702841</v>
      </c>
      <c r="O161" s="44">
        <v>169033</v>
      </c>
      <c r="P161" s="44">
        <v>0</v>
      </c>
      <c r="Q161" s="44">
        <v>0</v>
      </c>
      <c r="R161" s="44">
        <v>6469097.2236898392</v>
      </c>
      <c r="S161" s="44">
        <v>5981342.3673427999</v>
      </c>
      <c r="T161" s="44">
        <v>902189378345</v>
      </c>
      <c r="U161" s="44">
        <v>860359093530</v>
      </c>
    </row>
    <row r="162" spans="1:21" x14ac:dyDescent="0.45">
      <c r="A162" s="30" t="s">
        <v>279</v>
      </c>
      <c r="B162" s="30">
        <v>11341</v>
      </c>
      <c r="C162" s="30" t="s">
        <v>22</v>
      </c>
      <c r="D162" s="9">
        <f t="shared" si="29"/>
        <v>0.43503835026751431</v>
      </c>
      <c r="E162" s="9">
        <f t="shared" si="30"/>
        <v>0.38221405118747626</v>
      </c>
      <c r="F162" s="9">
        <f t="shared" si="31"/>
        <v>0.13457987767585397</v>
      </c>
      <c r="G162" s="42">
        <f t="shared" si="32"/>
        <v>12692459.628116</v>
      </c>
      <c r="H162" s="42">
        <f t="shared" si="33"/>
        <v>11931115.234731</v>
      </c>
      <c r="I162" s="9">
        <f t="shared" si="34"/>
        <v>9.713684970763168E-3</v>
      </c>
      <c r="J162" s="9">
        <f t="shared" si="35"/>
        <v>8.7863432102101482E-3</v>
      </c>
      <c r="K162" s="9">
        <f t="shared" si="36"/>
        <v>0</v>
      </c>
      <c r="L162" s="43">
        <v>11095653.834341001</v>
      </c>
      <c r="M162" s="44">
        <v>272952.06660999998</v>
      </c>
      <c r="N162" s="44">
        <v>4874185</v>
      </c>
      <c r="O162" s="44">
        <v>1716230</v>
      </c>
      <c r="P162" s="44">
        <v>123447</v>
      </c>
      <c r="Q162" s="44">
        <v>0</v>
      </c>
      <c r="R162" s="44">
        <v>14049872.29004994</v>
      </c>
      <c r="S162" s="44">
        <v>12752500.816902749</v>
      </c>
      <c r="T162" s="44">
        <v>12692459628116</v>
      </c>
      <c r="U162" s="44">
        <v>11931115234731</v>
      </c>
    </row>
    <row r="163" spans="1:21" x14ac:dyDescent="0.45">
      <c r="A163" s="30" t="s">
        <v>300</v>
      </c>
      <c r="B163" s="30">
        <v>11409</v>
      </c>
      <c r="C163" s="30" t="s">
        <v>19</v>
      </c>
      <c r="D163" s="9">
        <f t="shared" si="29"/>
        <v>0.18158307049761974</v>
      </c>
      <c r="E163" s="9">
        <f t="shared" si="30"/>
        <v>0.80118665906963416</v>
      </c>
      <c r="F163" s="9">
        <f t="shared" si="31"/>
        <v>0.86270330520483551</v>
      </c>
      <c r="G163" s="42">
        <f t="shared" si="32"/>
        <v>2479634.7596760001</v>
      </c>
      <c r="H163" s="42">
        <f t="shared" si="33"/>
        <v>2476476.111577</v>
      </c>
      <c r="I163" s="9">
        <f t="shared" si="34"/>
        <v>1.6127762741345646E-4</v>
      </c>
      <c r="J163" s="9">
        <f t="shared" si="35"/>
        <v>9.6067063897921662E-2</v>
      </c>
      <c r="K163" s="9">
        <f t="shared" si="36"/>
        <v>2.055526824656307E-2</v>
      </c>
      <c r="L163" s="43">
        <v>4635603.3336100001</v>
      </c>
      <c r="M163" s="44">
        <v>4931.4924279999996</v>
      </c>
      <c r="N163" s="44">
        <v>10226679</v>
      </c>
      <c r="O163" s="44">
        <v>11011903</v>
      </c>
      <c r="P163" s="44">
        <v>1468753</v>
      </c>
      <c r="Q163" s="44">
        <v>314266</v>
      </c>
      <c r="R163" s="44">
        <v>15288829.911161419</v>
      </c>
      <c r="S163" s="44">
        <v>12764414.98898094</v>
      </c>
      <c r="T163" s="44">
        <v>2479634759676</v>
      </c>
      <c r="U163" s="44">
        <v>2476476111577</v>
      </c>
    </row>
    <row r="164" spans="1:21" x14ac:dyDescent="0.45">
      <c r="A164" s="30" t="s">
        <v>315</v>
      </c>
      <c r="B164" s="30">
        <v>11378</v>
      </c>
      <c r="C164" s="30" t="s">
        <v>22</v>
      </c>
      <c r="D164" s="9">
        <f t="shared" si="29"/>
        <v>0.4818092999968524</v>
      </c>
      <c r="E164" s="9">
        <f t="shared" si="30"/>
        <v>0</v>
      </c>
      <c r="F164" s="9">
        <f t="shared" si="31"/>
        <v>8.8983983646980666E-2</v>
      </c>
      <c r="G164" s="42">
        <f t="shared" si="32"/>
        <v>2590558.5650689998</v>
      </c>
      <c r="H164" s="42">
        <f t="shared" si="33"/>
        <v>2558548.050818</v>
      </c>
      <c r="I164" s="9">
        <f t="shared" si="34"/>
        <v>6.1788144701774496E-2</v>
      </c>
      <c r="J164" s="9">
        <f t="shared" si="35"/>
        <v>0</v>
      </c>
      <c r="K164" s="9">
        <f t="shared" si="36"/>
        <v>0</v>
      </c>
      <c r="L164" s="43">
        <v>2807710.3165659998</v>
      </c>
      <c r="M164" s="44">
        <v>373468.45323700004</v>
      </c>
      <c r="N164" s="44">
        <v>0</v>
      </c>
      <c r="O164" s="44">
        <v>259274</v>
      </c>
      <c r="P164" s="44">
        <v>0</v>
      </c>
      <c r="Q164" s="44">
        <v>0</v>
      </c>
      <c r="R164" s="44">
        <v>3022169.1801847741</v>
      </c>
      <c r="S164" s="44">
        <v>2913715.3606046438</v>
      </c>
      <c r="T164" s="44">
        <v>2590558565069</v>
      </c>
      <c r="U164" s="44">
        <v>2558548050818</v>
      </c>
    </row>
    <row r="165" spans="1:21" x14ac:dyDescent="0.45">
      <c r="A165" s="30" t="s">
        <v>316</v>
      </c>
      <c r="B165" s="30">
        <v>11416</v>
      </c>
      <c r="C165" s="30" t="s">
        <v>19</v>
      </c>
      <c r="D165" s="9">
        <f t="shared" si="29"/>
        <v>3.310824278277015E-2</v>
      </c>
      <c r="E165" s="9">
        <f t="shared" si="30"/>
        <v>0.86833699685953802</v>
      </c>
      <c r="F165" s="9">
        <f t="shared" si="31"/>
        <v>0.31552081822636452</v>
      </c>
      <c r="G165" s="42">
        <f t="shared" si="32"/>
        <v>8086786.8558299998</v>
      </c>
      <c r="H165" s="42">
        <f t="shared" si="33"/>
        <v>7830745.6561070001</v>
      </c>
      <c r="I165" s="9">
        <f t="shared" si="34"/>
        <v>1.8441666806698088E-4</v>
      </c>
      <c r="J165" s="9">
        <f t="shared" si="35"/>
        <v>6.1850673050826636E-2</v>
      </c>
      <c r="K165" s="9">
        <f t="shared" si="36"/>
        <v>6.2509225795871707E-3</v>
      </c>
      <c r="L165" s="43">
        <v>2862417.1655890001</v>
      </c>
      <c r="M165" s="44">
        <v>20800.310034000002</v>
      </c>
      <c r="N165" s="44">
        <v>37536615</v>
      </c>
      <c r="O165" s="44">
        <v>13639386</v>
      </c>
      <c r="P165" s="44">
        <v>3488061</v>
      </c>
      <c r="Q165" s="44">
        <v>352520</v>
      </c>
      <c r="R165" s="44">
        <v>56394875.398261845</v>
      </c>
      <c r="S165" s="44">
        <v>43228165.027813405</v>
      </c>
      <c r="T165" s="44">
        <v>8086786855830</v>
      </c>
      <c r="U165" s="44">
        <v>7830745656107</v>
      </c>
    </row>
    <row r="166" spans="1:21" x14ac:dyDescent="0.45">
      <c r="A166" s="30" t="s">
        <v>330</v>
      </c>
      <c r="B166" s="30">
        <v>11470</v>
      </c>
      <c r="C166" s="30" t="s">
        <v>22</v>
      </c>
      <c r="D166" s="9">
        <f t="shared" si="29"/>
        <v>0.71912201399364162</v>
      </c>
      <c r="E166" s="9">
        <f t="shared" si="30"/>
        <v>1.1789922048929979</v>
      </c>
      <c r="F166" s="9">
        <f t="shared" si="31"/>
        <v>6.280504704706745E-2</v>
      </c>
      <c r="G166" s="42">
        <f t="shared" si="32"/>
        <v>1382997.173928</v>
      </c>
      <c r="H166" s="42">
        <f t="shared" si="33"/>
        <v>1314025.173217</v>
      </c>
      <c r="I166" s="9">
        <f t="shared" si="34"/>
        <v>0</v>
      </c>
      <c r="J166" s="9">
        <f t="shared" si="35"/>
        <v>2.1686517359360797E-2</v>
      </c>
      <c r="K166" s="9">
        <f t="shared" si="36"/>
        <v>0</v>
      </c>
      <c r="L166" s="43">
        <v>1635756.611123</v>
      </c>
      <c r="M166" s="44">
        <v>0</v>
      </c>
      <c r="N166" s="44">
        <v>1340902</v>
      </c>
      <c r="O166" s="44">
        <v>71430</v>
      </c>
      <c r="P166" s="44">
        <v>29944</v>
      </c>
      <c r="Q166" s="44">
        <v>0</v>
      </c>
      <c r="R166" s="44">
        <v>1380765.731251677</v>
      </c>
      <c r="S166" s="44">
        <v>1137328.9784572381</v>
      </c>
      <c r="T166" s="44">
        <v>1382997173928</v>
      </c>
      <c r="U166" s="44">
        <v>1314025173217</v>
      </c>
    </row>
    <row r="167" spans="1:21" x14ac:dyDescent="0.45">
      <c r="A167" s="30" t="s">
        <v>332</v>
      </c>
      <c r="B167" s="30">
        <v>11459</v>
      </c>
      <c r="C167" s="30" t="s">
        <v>19</v>
      </c>
      <c r="D167" s="9">
        <f t="shared" si="29"/>
        <v>8.5765283808378431E-2</v>
      </c>
      <c r="E167" s="9">
        <f t="shared" si="30"/>
        <v>1.2695446099391208</v>
      </c>
      <c r="F167" s="9">
        <f t="shared" si="31"/>
        <v>1.3304734431230227</v>
      </c>
      <c r="G167" s="42">
        <f t="shared" si="32"/>
        <v>6919508.4650609996</v>
      </c>
      <c r="H167" s="42">
        <f t="shared" si="33"/>
        <v>6290589.6596849998</v>
      </c>
      <c r="I167" s="9">
        <f t="shared" si="34"/>
        <v>6.3343885129874536E-3</v>
      </c>
      <c r="J167" s="9">
        <f t="shared" si="35"/>
        <v>0.10510473310794115</v>
      </c>
      <c r="K167" s="9">
        <f t="shared" si="36"/>
        <v>0.12137213435134865</v>
      </c>
      <c r="L167" s="43">
        <v>7950181.6280379994</v>
      </c>
      <c r="M167" s="44">
        <v>569357.41500599997</v>
      </c>
      <c r="N167" s="44">
        <v>58841467</v>
      </c>
      <c r="O167" s="44">
        <v>61665426</v>
      </c>
      <c r="P167" s="44">
        <v>4723594</v>
      </c>
      <c r="Q167" s="44">
        <v>5454680</v>
      </c>
      <c r="R167" s="44">
        <v>44941781.976164028</v>
      </c>
      <c r="S167" s="44">
        <v>46348483.17998188</v>
      </c>
      <c r="T167" s="44">
        <v>6919508465061</v>
      </c>
      <c r="U167" s="44">
        <v>6290589659685</v>
      </c>
    </row>
    <row r="168" spans="1:21" x14ac:dyDescent="0.45">
      <c r="A168" s="30" t="s">
        <v>334</v>
      </c>
      <c r="B168" s="30">
        <v>11460</v>
      </c>
      <c r="C168" s="30" t="s">
        <v>19</v>
      </c>
      <c r="D168" s="9">
        <f t="shared" si="29"/>
        <v>3.2563857313899706E-2</v>
      </c>
      <c r="E168" s="9">
        <f t="shared" si="30"/>
        <v>0.61488538329753195</v>
      </c>
      <c r="F168" s="9">
        <f t="shared" si="31"/>
        <v>0.91588715527974485</v>
      </c>
      <c r="G168" s="42">
        <f t="shared" si="32"/>
        <v>10446085.055175999</v>
      </c>
      <c r="H168" s="42">
        <f t="shared" si="33"/>
        <v>10784104.499317</v>
      </c>
      <c r="I168" s="9">
        <f t="shared" si="34"/>
        <v>4.5585175876424779E-3</v>
      </c>
      <c r="J168" s="9">
        <f t="shared" si="35"/>
        <v>1.7229688517321245E-2</v>
      </c>
      <c r="K168" s="9">
        <f t="shared" si="36"/>
        <v>1.7483490080728623E-2</v>
      </c>
      <c r="L168" s="43">
        <v>4534890.9371189997</v>
      </c>
      <c r="M168" s="44">
        <v>524854.92665100005</v>
      </c>
      <c r="N168" s="44">
        <v>42814924</v>
      </c>
      <c r="O168" s="44">
        <v>63773900</v>
      </c>
      <c r="P168" s="44">
        <v>991889</v>
      </c>
      <c r="Q168" s="44">
        <v>1006500</v>
      </c>
      <c r="R168" s="44">
        <v>57568597.308235742</v>
      </c>
      <c r="S168" s="44">
        <v>69630739.586604595</v>
      </c>
      <c r="T168" s="44">
        <v>10446085055176</v>
      </c>
      <c r="U168" s="44">
        <v>10784104499317</v>
      </c>
    </row>
    <row r="169" spans="1:21" x14ac:dyDescent="0.45">
      <c r="A169" s="30" t="s">
        <v>342</v>
      </c>
      <c r="B169" s="30">
        <v>11500</v>
      </c>
      <c r="C169" s="30" t="s">
        <v>246</v>
      </c>
      <c r="D169" s="9">
        <f t="shared" si="29"/>
        <v>6.3166321394511005E-2</v>
      </c>
      <c r="E169" s="9">
        <f t="shared" si="30"/>
        <v>1.6095107303385805</v>
      </c>
      <c r="F169" s="9">
        <f t="shared" si="31"/>
        <v>1.1306882239124265E-2</v>
      </c>
      <c r="G169" s="42">
        <f t="shared" si="32"/>
        <v>2712602.9630439999</v>
      </c>
      <c r="H169" s="42">
        <f t="shared" si="33"/>
        <v>2530251.1812809999</v>
      </c>
      <c r="I169" s="9">
        <f t="shared" si="34"/>
        <v>3.9622760762293629E-3</v>
      </c>
      <c r="J169" s="9">
        <f t="shared" si="35"/>
        <v>0.1716239777493424</v>
      </c>
      <c r="K169" s="9">
        <f t="shared" si="36"/>
        <v>0</v>
      </c>
      <c r="L169" s="43">
        <v>3469396.1972340001</v>
      </c>
      <c r="M169" s="44">
        <v>463632.350248</v>
      </c>
      <c r="N169" s="44">
        <v>44201010</v>
      </c>
      <c r="O169" s="44">
        <v>310514</v>
      </c>
      <c r="P169" s="44">
        <v>10041000</v>
      </c>
      <c r="Q169" s="44">
        <v>0</v>
      </c>
      <c r="R169" s="44">
        <v>58505810.969286159</v>
      </c>
      <c r="S169" s="44">
        <v>27462389.13902846</v>
      </c>
      <c r="T169" s="44">
        <v>2712602963044</v>
      </c>
      <c r="U169" s="44">
        <v>2530251181281</v>
      </c>
    </row>
    <row r="170" spans="1:21" x14ac:dyDescent="0.45">
      <c r="A170" s="30" t="s">
        <v>344</v>
      </c>
      <c r="B170" s="30">
        <v>11499</v>
      </c>
      <c r="C170" s="30" t="s">
        <v>19</v>
      </c>
      <c r="D170" s="9">
        <f t="shared" si="29"/>
        <v>5.7621735517684756E-2</v>
      </c>
      <c r="E170" s="9">
        <f t="shared" si="30"/>
        <v>0.84088322651707437</v>
      </c>
      <c r="F170" s="9">
        <f t="shared" si="31"/>
        <v>0.95615132664196456</v>
      </c>
      <c r="G170" s="42">
        <f t="shared" si="32"/>
        <v>976706.49010399997</v>
      </c>
      <c r="H170" s="42">
        <f t="shared" si="33"/>
        <v>969895.385733</v>
      </c>
      <c r="I170" s="9">
        <f t="shared" si="34"/>
        <v>1.0770402712186236E-13</v>
      </c>
      <c r="J170" s="9">
        <f t="shared" si="35"/>
        <v>0</v>
      </c>
      <c r="K170" s="9">
        <f t="shared" si="36"/>
        <v>4.3290987477469844E-2</v>
      </c>
      <c r="L170" s="43">
        <v>639346.363029</v>
      </c>
      <c r="M170" s="44">
        <v>9.9999999999999995E-7</v>
      </c>
      <c r="N170" s="44">
        <v>4665042</v>
      </c>
      <c r="O170" s="44">
        <v>5304525</v>
      </c>
      <c r="P170" s="44">
        <v>0</v>
      </c>
      <c r="Q170" s="44">
        <v>200972</v>
      </c>
      <c r="R170" s="44">
        <v>4642351.9469171939</v>
      </c>
      <c r="S170" s="44">
        <v>5547788.1504695173</v>
      </c>
      <c r="T170" s="44">
        <v>976706490104</v>
      </c>
      <c r="U170" s="44">
        <v>969895385733</v>
      </c>
    </row>
    <row r="171" spans="1:21" x14ac:dyDescent="0.45">
      <c r="A171" s="30" t="s">
        <v>353</v>
      </c>
      <c r="B171" s="30">
        <v>11513</v>
      </c>
      <c r="C171" s="30" t="s">
        <v>19</v>
      </c>
      <c r="D171" s="9">
        <f t="shared" si="29"/>
        <v>4.5253284021026199E-2</v>
      </c>
      <c r="E171" s="9">
        <f t="shared" si="30"/>
        <v>1.3971255384467351</v>
      </c>
      <c r="F171" s="9">
        <f t="shared" si="31"/>
        <v>1.2357787120958992</v>
      </c>
      <c r="G171" s="42">
        <f t="shared" si="32"/>
        <v>21636972.865302</v>
      </c>
      <c r="H171" s="42">
        <f t="shared" si="33"/>
        <v>21243163.264570002</v>
      </c>
      <c r="I171" s="9">
        <f t="shared" si="34"/>
        <v>4.3109969566532781E-4</v>
      </c>
      <c r="J171" s="9">
        <f t="shared" si="35"/>
        <v>0.11241507395831898</v>
      </c>
      <c r="K171" s="9">
        <f t="shared" si="36"/>
        <v>8.3646206098993023E-2</v>
      </c>
      <c r="L171" s="43">
        <v>10199045.555255</v>
      </c>
      <c r="M171" s="44">
        <v>106391.5</v>
      </c>
      <c r="N171" s="44">
        <v>157439922</v>
      </c>
      <c r="O171" s="44">
        <v>139257997</v>
      </c>
      <c r="P171" s="44">
        <v>13871511</v>
      </c>
      <c r="Q171" s="44">
        <v>10321563</v>
      </c>
      <c r="R171" s="44">
        <v>123395471.012573</v>
      </c>
      <c r="S171" s="44">
        <v>112688457.5991897</v>
      </c>
      <c r="T171" s="44">
        <v>21636972865302</v>
      </c>
      <c r="U171" s="44">
        <v>21243163264570</v>
      </c>
    </row>
    <row r="172" spans="1:21" x14ac:dyDescent="0.45">
      <c r="A172" s="30" t="s">
        <v>362</v>
      </c>
      <c r="B172" s="30">
        <v>11518</v>
      </c>
      <c r="C172" s="30" t="s">
        <v>19</v>
      </c>
      <c r="D172" s="9">
        <f t="shared" si="29"/>
        <v>0.32258207173258968</v>
      </c>
      <c r="E172" s="9">
        <f t="shared" si="30"/>
        <v>1.8670091549338685</v>
      </c>
      <c r="F172" s="9">
        <f t="shared" si="31"/>
        <v>0.11672455360770259</v>
      </c>
      <c r="G172" s="42">
        <f t="shared" si="32"/>
        <v>642196.97288599994</v>
      </c>
      <c r="H172" s="42">
        <f t="shared" si="33"/>
        <v>616292.432271</v>
      </c>
      <c r="I172" s="9">
        <f t="shared" si="34"/>
        <v>0</v>
      </c>
      <c r="J172" s="9">
        <f t="shared" si="35"/>
        <v>6.6565378049388904E-2</v>
      </c>
      <c r="K172" s="9">
        <f t="shared" si="36"/>
        <v>0</v>
      </c>
      <c r="L172" s="43">
        <v>2136536.456607</v>
      </c>
      <c r="M172" s="44">
        <v>0</v>
      </c>
      <c r="N172" s="44">
        <v>6182819</v>
      </c>
      <c r="O172" s="44">
        <v>386547</v>
      </c>
      <c r="P172" s="44">
        <v>569180</v>
      </c>
      <c r="Q172" s="44">
        <v>0</v>
      </c>
      <c r="R172" s="44">
        <v>8550691.3155017421</v>
      </c>
      <c r="S172" s="44">
        <v>3311616.862542381</v>
      </c>
      <c r="T172" s="44">
        <v>642196972886</v>
      </c>
      <c r="U172" s="44">
        <v>616292432271</v>
      </c>
    </row>
    <row r="173" spans="1:21" x14ac:dyDescent="0.45">
      <c r="A173" s="30" t="s">
        <v>370</v>
      </c>
      <c r="B173" s="30">
        <v>11233</v>
      </c>
      <c r="C173" s="30" t="s">
        <v>22</v>
      </c>
      <c r="D173" s="9">
        <f t="shared" si="29"/>
        <v>0.35527580398724135</v>
      </c>
      <c r="E173" s="9">
        <f t="shared" si="30"/>
        <v>0</v>
      </c>
      <c r="F173" s="9">
        <f t="shared" si="31"/>
        <v>6.3713055895912904E-2</v>
      </c>
      <c r="G173" s="42">
        <f t="shared" si="32"/>
        <v>3979097.5961739998</v>
      </c>
      <c r="H173" s="42">
        <f t="shared" si="33"/>
        <v>3915717.69661</v>
      </c>
      <c r="I173" s="9">
        <f t="shared" si="34"/>
        <v>6.4259886811279227E-2</v>
      </c>
      <c r="J173" s="9">
        <f t="shared" si="35"/>
        <v>0</v>
      </c>
      <c r="K173" s="9">
        <f t="shared" si="36"/>
        <v>0</v>
      </c>
      <c r="L173" s="43">
        <v>2772457.0130150001</v>
      </c>
      <c r="M173" s="44">
        <v>537185.63761099998</v>
      </c>
      <c r="N173" s="44">
        <v>0</v>
      </c>
      <c r="O173" s="44">
        <v>248598</v>
      </c>
      <c r="P173" s="44">
        <v>0</v>
      </c>
      <c r="Q173" s="44">
        <v>0</v>
      </c>
      <c r="R173" s="44">
        <v>4179789.7900802898</v>
      </c>
      <c r="S173" s="44">
        <v>3901837.6454290771</v>
      </c>
      <c r="T173" s="44">
        <v>3979097596174</v>
      </c>
      <c r="U173" s="44">
        <v>3915717696610</v>
      </c>
    </row>
    <row r="174" spans="1:21" x14ac:dyDescent="0.45">
      <c r="A174" s="30" t="s">
        <v>372</v>
      </c>
      <c r="B174" s="30">
        <v>11569</v>
      </c>
      <c r="C174" s="30" t="s">
        <v>19</v>
      </c>
      <c r="D174" s="9">
        <f t="shared" si="29"/>
        <v>0.68491913084068168</v>
      </c>
      <c r="E174" s="9">
        <f t="shared" si="30"/>
        <v>1.2004285822288674</v>
      </c>
      <c r="F174" s="9">
        <f t="shared" si="31"/>
        <v>1.8051513833100878</v>
      </c>
      <c r="G174" s="42">
        <f t="shared" si="32"/>
        <v>562479.81373199995</v>
      </c>
      <c r="H174" s="42">
        <f t="shared" si="33"/>
        <v>525146.64870799996</v>
      </c>
      <c r="I174" s="9">
        <f t="shared" si="34"/>
        <v>0.12754068123633291</v>
      </c>
      <c r="J174" s="9">
        <f t="shared" si="35"/>
        <v>1.3662004013869267E-2</v>
      </c>
      <c r="K174" s="9">
        <f t="shared" si="36"/>
        <v>0.293615783492085</v>
      </c>
      <c r="L174" s="43">
        <v>4832934.2665210003</v>
      </c>
      <c r="M174" s="44">
        <v>743697.69030199992</v>
      </c>
      <c r="N174" s="44">
        <v>4235239</v>
      </c>
      <c r="O174" s="44">
        <v>6368765</v>
      </c>
      <c r="P174" s="44">
        <v>39832</v>
      </c>
      <c r="Q174" s="44">
        <v>856046</v>
      </c>
      <c r="R174" s="44">
        <v>2915531.2763459678</v>
      </c>
      <c r="S174" s="44">
        <v>3528105.7638067231</v>
      </c>
      <c r="T174" s="44">
        <v>562479813732</v>
      </c>
      <c r="U174" s="44">
        <v>525146648708</v>
      </c>
    </row>
    <row r="175" spans="1:21" x14ac:dyDescent="0.45">
      <c r="A175" s="30" t="s">
        <v>376</v>
      </c>
      <c r="B175" s="30">
        <v>11588</v>
      </c>
      <c r="C175" s="30" t="s">
        <v>19</v>
      </c>
      <c r="D175" s="9">
        <f t="shared" si="29"/>
        <v>0.13667750592336864</v>
      </c>
      <c r="E175" s="9">
        <f t="shared" si="30"/>
        <v>1.9705113658003619</v>
      </c>
      <c r="F175" s="9">
        <f t="shared" si="31"/>
        <v>1.7864323742354964</v>
      </c>
      <c r="G175" s="42">
        <f t="shared" si="32"/>
        <v>4348053.9695969997</v>
      </c>
      <c r="H175" s="42">
        <f t="shared" si="33"/>
        <v>4692767.1716809999</v>
      </c>
      <c r="I175" s="9">
        <f t="shared" si="34"/>
        <v>8.3380959885926229E-3</v>
      </c>
      <c r="J175" s="9">
        <f t="shared" si="35"/>
        <v>0.33927186106363988</v>
      </c>
      <c r="K175" s="9">
        <f t="shared" si="36"/>
        <v>2.8742033962265035E-2</v>
      </c>
      <c r="L175" s="43">
        <v>5154212.1243599998</v>
      </c>
      <c r="M175" s="44">
        <v>349384.433594</v>
      </c>
      <c r="N175" s="44">
        <v>37154737</v>
      </c>
      <c r="O175" s="44">
        <v>33683858</v>
      </c>
      <c r="P175" s="44">
        <v>7108116</v>
      </c>
      <c r="Q175" s="44">
        <v>602177</v>
      </c>
      <c r="R175" s="44">
        <v>20951092.076176263</v>
      </c>
      <c r="S175" s="44">
        <v>18855378.174846951</v>
      </c>
      <c r="T175" s="44">
        <v>4348053969597</v>
      </c>
      <c r="U175" s="44">
        <v>4692767171681</v>
      </c>
    </row>
    <row r="176" spans="1:21" x14ac:dyDescent="0.45">
      <c r="A176" s="30" t="s">
        <v>388</v>
      </c>
      <c r="B176" s="30">
        <v>11626</v>
      </c>
      <c r="C176" s="30" t="s">
        <v>19</v>
      </c>
      <c r="D176" s="9">
        <f t="shared" si="29"/>
        <v>0.22941483577315838</v>
      </c>
      <c r="E176" s="9">
        <f t="shared" si="30"/>
        <v>0.7057666856995215</v>
      </c>
      <c r="F176" s="9">
        <f t="shared" si="31"/>
        <v>0.32647251495080293</v>
      </c>
      <c r="G176" s="42">
        <f t="shared" si="32"/>
        <v>2016603.867601</v>
      </c>
      <c r="H176" s="42">
        <f t="shared" si="33"/>
        <v>2283488.749208</v>
      </c>
      <c r="I176" s="9">
        <f t="shared" si="34"/>
        <v>2.1084549589609172E-2</v>
      </c>
      <c r="J176" s="9">
        <f t="shared" si="35"/>
        <v>0.10348585224426698</v>
      </c>
      <c r="K176" s="9">
        <f t="shared" si="36"/>
        <v>0</v>
      </c>
      <c r="L176" s="43">
        <v>3810381.9259319999</v>
      </c>
      <c r="M176" s="44">
        <v>484716.73297000001</v>
      </c>
      <c r="N176" s="44">
        <v>5861087</v>
      </c>
      <c r="O176" s="44">
        <v>2711213</v>
      </c>
      <c r="P176" s="44">
        <v>1189528</v>
      </c>
      <c r="Q176" s="44">
        <v>0</v>
      </c>
      <c r="R176" s="44">
        <v>11494595.388674481</v>
      </c>
      <c r="S176" s="44">
        <v>8304567.385737082</v>
      </c>
      <c r="T176" s="44">
        <v>2016603867601</v>
      </c>
      <c r="U176" s="44">
        <v>2283488749208</v>
      </c>
    </row>
    <row r="177" spans="1:21" x14ac:dyDescent="0.45">
      <c r="A177" s="30" t="s">
        <v>392</v>
      </c>
      <c r="B177" s="30">
        <v>11649</v>
      </c>
      <c r="C177" s="30" t="s">
        <v>22</v>
      </c>
      <c r="D177" s="9">
        <f t="shared" si="29"/>
        <v>1.2448830441751411</v>
      </c>
      <c r="E177" s="9">
        <f t="shared" si="30"/>
        <v>0.63135736674746135</v>
      </c>
      <c r="F177" s="9">
        <f t="shared" si="31"/>
        <v>0.48164744014017236</v>
      </c>
      <c r="G177" s="42">
        <f t="shared" si="32"/>
        <v>8328991.5742180003</v>
      </c>
      <c r="H177" s="42">
        <f t="shared" si="33"/>
        <v>7983120.0726659996</v>
      </c>
      <c r="I177" s="9">
        <f t="shared" si="34"/>
        <v>7.1329468883032723E-2</v>
      </c>
      <c r="J177" s="9">
        <f t="shared" si="35"/>
        <v>3.8905585672436079E-2</v>
      </c>
      <c r="K177" s="9">
        <f t="shared" si="36"/>
        <v>5.3350343800011413E-2</v>
      </c>
      <c r="L177" s="43">
        <v>20790430.136005998</v>
      </c>
      <c r="M177" s="44">
        <v>1203135.210922</v>
      </c>
      <c r="N177" s="44">
        <v>5272058</v>
      </c>
      <c r="O177" s="44">
        <v>4021927</v>
      </c>
      <c r="P177" s="44">
        <v>328116</v>
      </c>
      <c r="Q177" s="44">
        <v>449938</v>
      </c>
      <c r="R177" s="44">
        <v>8433647.619716065</v>
      </c>
      <c r="S177" s="44">
        <v>8350354.7715929123</v>
      </c>
      <c r="T177" s="44">
        <v>8328991574218</v>
      </c>
      <c r="U177" s="44">
        <v>7983120072666</v>
      </c>
    </row>
    <row r="178" spans="1:21" x14ac:dyDescent="0.45">
      <c r="A178" s="30" t="s">
        <v>400</v>
      </c>
      <c r="B178" s="30">
        <v>11660</v>
      </c>
      <c r="C178" s="30" t="s">
        <v>19</v>
      </c>
      <c r="D178" s="9">
        <f t="shared" si="29"/>
        <v>0.13612757549728932</v>
      </c>
      <c r="E178" s="9">
        <f t="shared" si="30"/>
        <v>0.15616293916290727</v>
      </c>
      <c r="F178" s="9">
        <f t="shared" si="31"/>
        <v>0.11131875769913845</v>
      </c>
      <c r="G178" s="42">
        <f t="shared" si="32"/>
        <v>173659.97985199999</v>
      </c>
      <c r="H178" s="42">
        <f t="shared" si="33"/>
        <v>207603.842814</v>
      </c>
      <c r="I178" s="9">
        <f t="shared" si="34"/>
        <v>1.2842862650946502E-2</v>
      </c>
      <c r="J178" s="9">
        <f t="shared" si="35"/>
        <v>6.4669481134854767E-2</v>
      </c>
      <c r="K178" s="9">
        <f t="shared" si="36"/>
        <v>0</v>
      </c>
      <c r="L178" s="43">
        <v>859205.46381999995</v>
      </c>
      <c r="M178" s="44">
        <v>87920</v>
      </c>
      <c r="N178" s="44">
        <v>492832</v>
      </c>
      <c r="O178" s="44">
        <v>351309</v>
      </c>
      <c r="P178" s="44">
        <v>221358</v>
      </c>
      <c r="Q178" s="44">
        <v>0</v>
      </c>
      <c r="R178" s="44">
        <v>3422912.8812461612</v>
      </c>
      <c r="S178" s="44">
        <v>3155883.2245458933</v>
      </c>
      <c r="T178" s="44">
        <v>173659979852</v>
      </c>
      <c r="U178" s="44">
        <v>207603842814</v>
      </c>
    </row>
    <row r="179" spans="1:21" x14ac:dyDescent="0.45">
      <c r="A179" s="30" t="s">
        <v>408</v>
      </c>
      <c r="B179" s="30">
        <v>11673</v>
      </c>
      <c r="C179" s="30" t="s">
        <v>19</v>
      </c>
      <c r="D179" s="9">
        <f t="shared" si="29"/>
        <v>0.35278501932537437</v>
      </c>
      <c r="E179" s="9">
        <f t="shared" si="30"/>
        <v>1.94116355859917</v>
      </c>
      <c r="F179" s="9">
        <f t="shared" si="31"/>
        <v>1.4698947629028312</v>
      </c>
      <c r="G179" s="42">
        <f t="shared" si="32"/>
        <v>222899.23922399999</v>
      </c>
      <c r="H179" s="42">
        <f t="shared" si="33"/>
        <v>323956.93240500003</v>
      </c>
      <c r="I179" s="9">
        <f t="shared" si="34"/>
        <v>2.740622378263894E-2</v>
      </c>
      <c r="J179" s="9">
        <f t="shared" si="35"/>
        <v>0.83149301349125349</v>
      </c>
      <c r="K179" s="9">
        <f t="shared" si="36"/>
        <v>0.16196810164540207</v>
      </c>
      <c r="L179" s="43">
        <v>869414.76506899996</v>
      </c>
      <c r="M179" s="44">
        <v>120907.58499600001</v>
      </c>
      <c r="N179" s="44">
        <v>2391933</v>
      </c>
      <c r="O179" s="44">
        <v>1811228</v>
      </c>
      <c r="P179" s="44">
        <v>1834142</v>
      </c>
      <c r="Q179" s="44">
        <v>357276</v>
      </c>
      <c r="R179" s="44">
        <v>2205841.7451986126</v>
      </c>
      <c r="S179" s="44">
        <v>1232216.1053374221</v>
      </c>
      <c r="T179" s="44">
        <v>222899239224</v>
      </c>
      <c r="U179" s="44">
        <v>323956932405</v>
      </c>
    </row>
    <row r="180" spans="1:21" x14ac:dyDescent="0.45">
      <c r="A180" s="30" t="s">
        <v>416</v>
      </c>
      <c r="B180" s="30">
        <v>11692</v>
      </c>
      <c r="C180" s="30" t="s">
        <v>19</v>
      </c>
      <c r="D180" s="9">
        <f t="shared" ref="D180:D221" si="37">(L180/2)/S180</f>
        <v>0.1582262807207783</v>
      </c>
      <c r="E180" s="9">
        <f t="shared" ref="E180:E221" si="38">(N180)/S180</f>
        <v>3.4026731470038456</v>
      </c>
      <c r="F180" s="9">
        <f t="shared" ref="F180:F221" si="39">(O180)/S180</f>
        <v>2.2762483958567583</v>
      </c>
      <c r="G180" s="42">
        <f t="shared" ref="G180:G221" si="40">T180/10^6</f>
        <v>5980584.4503549999</v>
      </c>
      <c r="H180" s="42">
        <f t="shared" ref="H180:H221" si="41">U180/10^6</f>
        <v>5923975.4327299995</v>
      </c>
      <c r="I180" s="9">
        <f t="shared" ref="I180:I218" si="42">(M180/2)/R180</f>
        <v>5.6203358174531631E-3</v>
      </c>
      <c r="J180" s="9">
        <f t="shared" ref="J180:J218" si="43">(P180)/R180</f>
        <v>0.20551108330298778</v>
      </c>
      <c r="K180" s="9">
        <f t="shared" ref="K180:K218" si="44">(Q180)/R180</f>
        <v>0.25669954069308359</v>
      </c>
      <c r="L180" s="43">
        <v>6165585.3214720003</v>
      </c>
      <c r="M180" s="44">
        <v>397299.556782</v>
      </c>
      <c r="N180" s="44">
        <v>66295787</v>
      </c>
      <c r="O180" s="44">
        <v>44349155</v>
      </c>
      <c r="P180" s="44">
        <v>7263753</v>
      </c>
      <c r="Q180" s="44">
        <v>9073000</v>
      </c>
      <c r="R180" s="44">
        <v>35344823.662337229</v>
      </c>
      <c r="S180" s="44">
        <v>19483442.615807928</v>
      </c>
      <c r="T180" s="44">
        <v>5980584450355</v>
      </c>
      <c r="U180" s="44">
        <v>5923975432730</v>
      </c>
    </row>
    <row r="181" spans="1:21" x14ac:dyDescent="0.45">
      <c r="A181" s="30" t="s">
        <v>418</v>
      </c>
      <c r="B181" s="30">
        <v>11698</v>
      </c>
      <c r="C181" s="30" t="s">
        <v>19</v>
      </c>
      <c r="D181" s="9">
        <f t="shared" si="37"/>
        <v>0.14160957668661514</v>
      </c>
      <c r="E181" s="9">
        <f t="shared" si="38"/>
        <v>0.36285949440969878</v>
      </c>
      <c r="F181" s="9">
        <f t="shared" si="39"/>
        <v>0.6956369211424579</v>
      </c>
      <c r="G181" s="42">
        <f t="shared" si="40"/>
        <v>1022579.729285</v>
      </c>
      <c r="H181" s="42">
        <f t="shared" si="41"/>
        <v>1141083.4935409999</v>
      </c>
      <c r="I181" s="9">
        <f t="shared" si="42"/>
        <v>7.0035502944542308E-3</v>
      </c>
      <c r="J181" s="9">
        <f t="shared" si="43"/>
        <v>1.5572843027023383E-2</v>
      </c>
      <c r="K181" s="9">
        <f t="shared" si="44"/>
        <v>0.15021652131369365</v>
      </c>
      <c r="L181" s="43">
        <v>9099296.3080790006</v>
      </c>
      <c r="M181" s="44">
        <v>449197.75361299998</v>
      </c>
      <c r="N181" s="44">
        <v>11657990</v>
      </c>
      <c r="O181" s="44">
        <v>22349500</v>
      </c>
      <c r="P181" s="44">
        <v>499410</v>
      </c>
      <c r="Q181" s="44">
        <v>4817337</v>
      </c>
      <c r="R181" s="44">
        <v>32069288.769775648</v>
      </c>
      <c r="S181" s="44">
        <v>32128110.68638362</v>
      </c>
      <c r="T181" s="44">
        <v>1022579729285</v>
      </c>
      <c r="U181" s="44">
        <v>1141083493541</v>
      </c>
    </row>
    <row r="182" spans="1:21" x14ac:dyDescent="0.45">
      <c r="A182" s="30" t="s">
        <v>431</v>
      </c>
      <c r="B182" s="30">
        <v>11709</v>
      </c>
      <c r="C182" s="30" t="s">
        <v>22</v>
      </c>
      <c r="D182" s="9">
        <f t="shared" si="37"/>
        <v>0</v>
      </c>
      <c r="E182" s="9">
        <f t="shared" si="38"/>
        <v>0</v>
      </c>
      <c r="F182" s="9">
        <f t="shared" si="39"/>
        <v>0</v>
      </c>
      <c r="G182" s="42">
        <f t="shared" si="40"/>
        <v>100365457.302678</v>
      </c>
      <c r="H182" s="42">
        <f t="shared" si="41"/>
        <v>90827980.618790001</v>
      </c>
      <c r="I182" s="9">
        <f t="shared" si="42"/>
        <v>0</v>
      </c>
      <c r="J182" s="9">
        <f t="shared" si="43"/>
        <v>0</v>
      </c>
      <c r="K182" s="9">
        <f t="shared" si="44"/>
        <v>0</v>
      </c>
      <c r="L182" s="43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93526311.96155569</v>
      </c>
      <c r="S182" s="44">
        <v>93535511.2220314</v>
      </c>
      <c r="T182" s="44">
        <v>100365457302678</v>
      </c>
      <c r="U182" s="44">
        <v>90827980618790</v>
      </c>
    </row>
    <row r="183" spans="1:21" x14ac:dyDescent="0.45">
      <c r="A183" s="30" t="s">
        <v>433</v>
      </c>
      <c r="B183" s="30">
        <v>11712</v>
      </c>
      <c r="C183" s="30" t="s">
        <v>22</v>
      </c>
      <c r="D183" s="9">
        <f t="shared" si="37"/>
        <v>2.0496128428853053</v>
      </c>
      <c r="E183" s="9">
        <f t="shared" si="38"/>
        <v>0</v>
      </c>
      <c r="F183" s="9">
        <f t="shared" si="39"/>
        <v>0.13356958970613442</v>
      </c>
      <c r="G183" s="42">
        <f t="shared" si="40"/>
        <v>3750332.053272</v>
      </c>
      <c r="H183" s="42">
        <f t="shared" si="41"/>
        <v>3810767.3146080002</v>
      </c>
      <c r="I183" s="9">
        <f t="shared" si="42"/>
        <v>5.2685551367523266E-2</v>
      </c>
      <c r="J183" s="9">
        <f t="shared" si="43"/>
        <v>0</v>
      </c>
      <c r="K183" s="9">
        <f t="shared" si="44"/>
        <v>3.6687773174969733E-2</v>
      </c>
      <c r="L183" s="43">
        <v>16550402.173772998</v>
      </c>
      <c r="M183" s="44">
        <v>434914.10333800002</v>
      </c>
      <c r="N183" s="44">
        <v>0</v>
      </c>
      <c r="O183" s="44">
        <v>539280</v>
      </c>
      <c r="P183" s="44">
        <v>0</v>
      </c>
      <c r="Q183" s="44">
        <v>151427</v>
      </c>
      <c r="R183" s="44">
        <v>4127451.3794506127</v>
      </c>
      <c r="S183" s="44">
        <v>4037445.9574703071</v>
      </c>
      <c r="T183" s="44">
        <v>3750332053272</v>
      </c>
      <c r="U183" s="44">
        <v>3810767314608</v>
      </c>
    </row>
    <row r="184" spans="1:21" x14ac:dyDescent="0.45">
      <c r="A184" s="30" t="s">
        <v>435</v>
      </c>
      <c r="B184" s="30">
        <v>11725</v>
      </c>
      <c r="C184" s="30" t="s">
        <v>19</v>
      </c>
      <c r="D184" s="9">
        <f t="shared" si="37"/>
        <v>0.37445919371567937</v>
      </c>
      <c r="E184" s="9">
        <f t="shared" si="38"/>
        <v>1.5859892093972403</v>
      </c>
      <c r="F184" s="9">
        <f t="shared" si="39"/>
        <v>1.9425129895516351</v>
      </c>
      <c r="G184" s="42">
        <f t="shared" si="40"/>
        <v>134644.434377</v>
      </c>
      <c r="H184" s="42">
        <f t="shared" si="41"/>
        <v>158300.60302899999</v>
      </c>
      <c r="I184" s="9">
        <f t="shared" si="42"/>
        <v>2.492101057621135E-2</v>
      </c>
      <c r="J184" s="9">
        <f t="shared" si="43"/>
        <v>0.14967096643757807</v>
      </c>
      <c r="K184" s="9">
        <f t="shared" si="44"/>
        <v>0</v>
      </c>
      <c r="L184" s="43">
        <v>812369.95705000008</v>
      </c>
      <c r="M184" s="44">
        <v>28279.261750000001</v>
      </c>
      <c r="N184" s="44">
        <v>1720361</v>
      </c>
      <c r="O184" s="44">
        <v>2107091</v>
      </c>
      <c r="P184" s="44">
        <v>84920</v>
      </c>
      <c r="Q184" s="44">
        <v>0</v>
      </c>
      <c r="R184" s="44">
        <v>567377.90916461288</v>
      </c>
      <c r="S184" s="44">
        <v>1084724.277950055</v>
      </c>
      <c r="T184" s="44">
        <v>134644434377</v>
      </c>
      <c r="U184" s="44">
        <v>158300603029</v>
      </c>
    </row>
    <row r="185" spans="1:21" x14ac:dyDescent="0.45">
      <c r="A185" s="30" t="s">
        <v>439</v>
      </c>
      <c r="B185" s="30">
        <v>11729</v>
      </c>
      <c r="C185" s="30" t="s">
        <v>22</v>
      </c>
      <c r="D185" s="9">
        <f t="shared" si="37"/>
        <v>1.1531935493055141</v>
      </c>
      <c r="E185" s="9">
        <f t="shared" si="38"/>
        <v>0</v>
      </c>
      <c r="F185" s="9">
        <f t="shared" si="39"/>
        <v>1.2948159977416858</v>
      </c>
      <c r="G185" s="42">
        <f t="shared" si="40"/>
        <v>834507.35089200002</v>
      </c>
      <c r="H185" s="42">
        <f t="shared" si="41"/>
        <v>685883.89752600004</v>
      </c>
      <c r="I185" s="9">
        <f t="shared" si="42"/>
        <v>8.9374316320391584E-2</v>
      </c>
      <c r="J185" s="9">
        <f t="shared" si="43"/>
        <v>0</v>
      </c>
      <c r="K185" s="9">
        <f t="shared" si="44"/>
        <v>6.6765761390115558E-2</v>
      </c>
      <c r="L185" s="43">
        <v>2297575.2737739999</v>
      </c>
      <c r="M185" s="44">
        <v>134965.525459</v>
      </c>
      <c r="N185" s="44">
        <v>0</v>
      </c>
      <c r="O185" s="44">
        <v>1289869</v>
      </c>
      <c r="P185" s="44">
        <v>0</v>
      </c>
      <c r="Q185" s="44">
        <v>50412</v>
      </c>
      <c r="R185" s="44">
        <v>755057.66654019349</v>
      </c>
      <c r="S185" s="44">
        <v>996179.3816647972</v>
      </c>
      <c r="T185" s="44">
        <v>834507350892</v>
      </c>
      <c r="U185" s="44">
        <v>685883897526</v>
      </c>
    </row>
    <row r="186" spans="1:21" x14ac:dyDescent="0.45">
      <c r="A186" s="30" t="s">
        <v>441</v>
      </c>
      <c r="B186" s="30">
        <v>11736</v>
      </c>
      <c r="C186" s="30" t="s">
        <v>22</v>
      </c>
      <c r="D186" s="9">
        <f t="shared" si="37"/>
        <v>0.60526243039717309</v>
      </c>
      <c r="E186" s="9">
        <f t="shared" si="38"/>
        <v>1.1857643360403821E-2</v>
      </c>
      <c r="F186" s="9">
        <f t="shared" si="39"/>
        <v>9.242433285077882E-2</v>
      </c>
      <c r="G186" s="42">
        <f t="shared" si="40"/>
        <v>4142593.0140430001</v>
      </c>
      <c r="H186" s="42">
        <f t="shared" si="41"/>
        <v>4065295.7728900001</v>
      </c>
      <c r="I186" s="9">
        <f t="shared" si="42"/>
        <v>7.0238940336331462E-2</v>
      </c>
      <c r="J186" s="9">
        <f t="shared" si="43"/>
        <v>0</v>
      </c>
      <c r="K186" s="9">
        <f t="shared" si="44"/>
        <v>0</v>
      </c>
      <c r="L186" s="43">
        <v>5102774.0338349994</v>
      </c>
      <c r="M186" s="44">
        <v>605036.11842199997</v>
      </c>
      <c r="N186" s="44">
        <v>49984</v>
      </c>
      <c r="O186" s="44">
        <v>389600</v>
      </c>
      <c r="P186" s="44">
        <v>0</v>
      </c>
      <c r="Q186" s="44">
        <v>0</v>
      </c>
      <c r="R186" s="44">
        <v>4306984.953964645</v>
      </c>
      <c r="S186" s="44">
        <v>4215340.1380675156</v>
      </c>
      <c r="T186" s="44">
        <v>4142593014043</v>
      </c>
      <c r="U186" s="44">
        <v>4065295772890</v>
      </c>
    </row>
    <row r="187" spans="1:21" x14ac:dyDescent="0.45">
      <c r="A187" s="30" t="s">
        <v>445</v>
      </c>
      <c r="B187" s="30">
        <v>11722</v>
      </c>
      <c r="C187" s="30" t="s">
        <v>19</v>
      </c>
      <c r="D187" s="9">
        <f t="shared" si="37"/>
        <v>0.95875186051713535</v>
      </c>
      <c r="E187" s="9">
        <f t="shared" si="38"/>
        <v>1.8683946048842348</v>
      </c>
      <c r="F187" s="9">
        <f t="shared" si="39"/>
        <v>0.40520740769754848</v>
      </c>
      <c r="G187" s="42">
        <f t="shared" si="40"/>
        <v>1267544.756814</v>
      </c>
      <c r="H187" s="42">
        <f t="shared" si="41"/>
        <v>1638659.035872</v>
      </c>
      <c r="I187" s="9">
        <f t="shared" si="42"/>
        <v>2.9664842456675986E-2</v>
      </c>
      <c r="J187" s="9">
        <f t="shared" si="43"/>
        <v>0.25227755867781587</v>
      </c>
      <c r="K187" s="9">
        <f t="shared" si="44"/>
        <v>0.10513017505993541</v>
      </c>
      <c r="L187" s="43">
        <v>10332903.608211</v>
      </c>
      <c r="M187" s="44">
        <v>584081.80095599999</v>
      </c>
      <c r="N187" s="44">
        <v>10068268</v>
      </c>
      <c r="O187" s="44">
        <v>2183552</v>
      </c>
      <c r="P187" s="44">
        <v>2483592</v>
      </c>
      <c r="Q187" s="44">
        <v>1034973</v>
      </c>
      <c r="R187" s="44">
        <v>9844680.6486335155</v>
      </c>
      <c r="S187" s="44">
        <v>5388726.7570138518</v>
      </c>
      <c r="T187" s="44">
        <v>1267544756814</v>
      </c>
      <c r="U187" s="44">
        <v>1638659035872</v>
      </c>
    </row>
    <row r="188" spans="1:21" x14ac:dyDescent="0.45">
      <c r="A188" s="30" t="s">
        <v>456</v>
      </c>
      <c r="B188" s="30">
        <v>11745</v>
      </c>
      <c r="C188" s="30" t="s">
        <v>22</v>
      </c>
      <c r="D188" s="9">
        <f t="shared" si="37"/>
        <v>0</v>
      </c>
      <c r="E188" s="9">
        <f t="shared" si="38"/>
        <v>0</v>
      </c>
      <c r="F188" s="9">
        <f t="shared" si="39"/>
        <v>0</v>
      </c>
      <c r="G188" s="42">
        <f t="shared" si="40"/>
        <v>148481851.14091301</v>
      </c>
      <c r="H188" s="42">
        <f t="shared" si="41"/>
        <v>148092127.69334599</v>
      </c>
      <c r="I188" s="9">
        <f t="shared" si="42"/>
        <v>0</v>
      </c>
      <c r="J188" s="9">
        <f t="shared" si="43"/>
        <v>0</v>
      </c>
      <c r="K188" s="9">
        <f t="shared" si="44"/>
        <v>0</v>
      </c>
      <c r="L188" s="43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151345396.2072345</v>
      </c>
      <c r="S188" s="44">
        <v>118481642.41739641</v>
      </c>
      <c r="T188" s="44">
        <v>148481851140913</v>
      </c>
      <c r="U188" s="44">
        <v>148092127693346</v>
      </c>
    </row>
    <row r="189" spans="1:21" x14ac:dyDescent="0.45">
      <c r="A189" s="30" t="s">
        <v>460</v>
      </c>
      <c r="B189" s="30">
        <v>11753</v>
      </c>
      <c r="C189" s="30" t="s">
        <v>19</v>
      </c>
      <c r="D189" s="9">
        <f t="shared" si="37"/>
        <v>0.20710454054602895</v>
      </c>
      <c r="E189" s="9">
        <f t="shared" si="38"/>
        <v>1.4323753006861317</v>
      </c>
      <c r="F189" s="9">
        <f t="shared" si="39"/>
        <v>1.0724243599789722</v>
      </c>
      <c r="G189" s="42">
        <f t="shared" si="40"/>
        <v>134406.41234800001</v>
      </c>
      <c r="H189" s="42">
        <f t="shared" si="41"/>
        <v>185344.566017</v>
      </c>
      <c r="I189" s="9">
        <f t="shared" si="42"/>
        <v>3.7979579811046917E-2</v>
      </c>
      <c r="J189" s="9">
        <f t="shared" si="43"/>
        <v>0.17399605314433539</v>
      </c>
      <c r="K189" s="9">
        <f t="shared" si="44"/>
        <v>4.3336384153373181E-2</v>
      </c>
      <c r="L189" s="43">
        <v>777569.505642</v>
      </c>
      <c r="M189" s="44">
        <v>177486.53132000001</v>
      </c>
      <c r="N189" s="44">
        <v>2688911</v>
      </c>
      <c r="O189" s="44">
        <v>2013197</v>
      </c>
      <c r="P189" s="44">
        <v>406560</v>
      </c>
      <c r="Q189" s="44">
        <v>101260</v>
      </c>
      <c r="R189" s="44">
        <v>2336604.725526419</v>
      </c>
      <c r="S189" s="44">
        <v>1877239.1556262991</v>
      </c>
      <c r="T189" s="44">
        <v>134406412348</v>
      </c>
      <c r="U189" s="44">
        <v>185344566017</v>
      </c>
    </row>
    <row r="190" spans="1:21" x14ac:dyDescent="0.45">
      <c r="A190" s="30" t="s">
        <v>468</v>
      </c>
      <c r="B190" s="30">
        <v>11776</v>
      </c>
      <c r="C190" s="30" t="s">
        <v>19</v>
      </c>
      <c r="D190" s="9">
        <f t="shared" si="37"/>
        <v>0.19000993141026881</v>
      </c>
      <c r="E190" s="9">
        <f t="shared" si="38"/>
        <v>2.6405715453502472</v>
      </c>
      <c r="F190" s="9">
        <f t="shared" si="39"/>
        <v>1.4815205535186424</v>
      </c>
      <c r="G190" s="42">
        <f t="shared" si="40"/>
        <v>5566891.8071900001</v>
      </c>
      <c r="H190" s="42">
        <f t="shared" si="41"/>
        <v>7042866.381453</v>
      </c>
      <c r="I190" s="9">
        <f t="shared" si="42"/>
        <v>2.5419819055709465E-2</v>
      </c>
      <c r="J190" s="9">
        <f t="shared" si="43"/>
        <v>0.10707016468450795</v>
      </c>
      <c r="K190" s="9">
        <f t="shared" si="44"/>
        <v>7.8570275068316486E-2</v>
      </c>
      <c r="L190" s="43">
        <v>6420564.925392</v>
      </c>
      <c r="M190" s="44">
        <v>1576240.0288139998</v>
      </c>
      <c r="N190" s="44">
        <v>44613355</v>
      </c>
      <c r="O190" s="44">
        <v>25030794</v>
      </c>
      <c r="P190" s="44">
        <v>3319620</v>
      </c>
      <c r="Q190" s="44">
        <v>2436005</v>
      </c>
      <c r="R190" s="44">
        <v>31004155.17041152</v>
      </c>
      <c r="S190" s="44">
        <v>16895340.358627722</v>
      </c>
      <c r="T190" s="44">
        <v>5566891807190</v>
      </c>
      <c r="U190" s="44">
        <v>7042866381453</v>
      </c>
    </row>
    <row r="191" spans="1:21" x14ac:dyDescent="0.45">
      <c r="A191" s="30" t="s">
        <v>470</v>
      </c>
      <c r="B191" s="30">
        <v>11774</v>
      </c>
      <c r="C191" s="30" t="s">
        <v>22</v>
      </c>
      <c r="D191" s="9">
        <f t="shared" si="37"/>
        <v>0.24000905050480034</v>
      </c>
      <c r="E191" s="9">
        <f t="shared" si="38"/>
        <v>0.1974391624095054</v>
      </c>
      <c r="F191" s="9">
        <f t="shared" si="39"/>
        <v>0.51183724391554575</v>
      </c>
      <c r="G191" s="42">
        <f t="shared" si="40"/>
        <v>982227.23616900004</v>
      </c>
      <c r="H191" s="42">
        <f t="shared" si="41"/>
        <v>900536.89829799999</v>
      </c>
      <c r="I191" s="9">
        <f t="shared" si="42"/>
        <v>3.2311611587176201E-2</v>
      </c>
      <c r="J191" s="9">
        <f t="shared" si="43"/>
        <v>0</v>
      </c>
      <c r="K191" s="9">
        <f t="shared" si="44"/>
        <v>5.5805357825020885E-2</v>
      </c>
      <c r="L191" s="43">
        <v>502931.95754799998</v>
      </c>
      <c r="M191" s="44">
        <v>64727.029806999999</v>
      </c>
      <c r="N191" s="44">
        <v>206864</v>
      </c>
      <c r="O191" s="44">
        <v>536270</v>
      </c>
      <c r="P191" s="44">
        <v>0</v>
      </c>
      <c r="Q191" s="44">
        <v>55895</v>
      </c>
      <c r="R191" s="44">
        <v>1001606.336353226</v>
      </c>
      <c r="S191" s="44">
        <v>1047735.400998849</v>
      </c>
      <c r="T191" s="44">
        <v>982227236169</v>
      </c>
      <c r="U191" s="44">
        <v>900536898298</v>
      </c>
    </row>
    <row r="192" spans="1:21" x14ac:dyDescent="0.45">
      <c r="A192" s="30" t="s">
        <v>474</v>
      </c>
      <c r="B192" s="30">
        <v>11763</v>
      </c>
      <c r="C192" s="30" t="s">
        <v>22</v>
      </c>
      <c r="D192" s="9">
        <f t="shared" si="37"/>
        <v>1.7735169809730453</v>
      </c>
      <c r="E192" s="9">
        <f t="shared" si="38"/>
        <v>0</v>
      </c>
      <c r="F192" s="9">
        <f t="shared" si="39"/>
        <v>0</v>
      </c>
      <c r="G192" s="42">
        <f t="shared" si="40"/>
        <v>1338035.867077</v>
      </c>
      <c r="H192" s="42">
        <f t="shared" si="41"/>
        <v>1304786.0133160001</v>
      </c>
      <c r="I192" s="9">
        <f t="shared" si="42"/>
        <v>0.1660643436360984</v>
      </c>
      <c r="J192" s="9">
        <f t="shared" si="43"/>
        <v>0</v>
      </c>
      <c r="K192" s="9">
        <f t="shared" si="44"/>
        <v>0</v>
      </c>
      <c r="L192" s="43">
        <v>4426369.7804460004</v>
      </c>
      <c r="M192" s="44">
        <v>451011.03509899997</v>
      </c>
      <c r="N192" s="44">
        <v>0</v>
      </c>
      <c r="O192" s="44">
        <v>0</v>
      </c>
      <c r="P192" s="44">
        <v>0</v>
      </c>
      <c r="Q192" s="44">
        <v>0</v>
      </c>
      <c r="R192" s="44">
        <v>1357940.618749903</v>
      </c>
      <c r="S192" s="44">
        <v>1247907.358072619</v>
      </c>
      <c r="T192" s="44">
        <v>1338035867077</v>
      </c>
      <c r="U192" s="44">
        <v>1304786013316</v>
      </c>
    </row>
    <row r="193" spans="1:21" x14ac:dyDescent="0.45">
      <c r="A193" s="30" t="s">
        <v>478</v>
      </c>
      <c r="B193" s="30">
        <v>11773</v>
      </c>
      <c r="C193" s="30" t="s">
        <v>22</v>
      </c>
      <c r="D193" s="9">
        <f t="shared" si="37"/>
        <v>0.97738652142030347</v>
      </c>
      <c r="E193" s="9">
        <f t="shared" si="38"/>
        <v>0.66938598251935566</v>
      </c>
      <c r="F193" s="9">
        <f t="shared" si="39"/>
        <v>0.13893542094609204</v>
      </c>
      <c r="G193" s="42">
        <f t="shared" si="40"/>
        <v>1084599.6996239999</v>
      </c>
      <c r="H193" s="42">
        <f t="shared" si="41"/>
        <v>1067685.6827509999</v>
      </c>
      <c r="I193" s="9">
        <f t="shared" si="42"/>
        <v>3.3162451374178364E-2</v>
      </c>
      <c r="J193" s="9">
        <f t="shared" si="43"/>
        <v>0</v>
      </c>
      <c r="K193" s="9">
        <f t="shared" si="44"/>
        <v>0</v>
      </c>
      <c r="L193" s="43">
        <v>1633388.1260600002</v>
      </c>
      <c r="M193" s="44">
        <v>67692.550963999995</v>
      </c>
      <c r="N193" s="44">
        <v>559332</v>
      </c>
      <c r="O193" s="44">
        <v>116093</v>
      </c>
      <c r="P193" s="44">
        <v>0</v>
      </c>
      <c r="Q193" s="44">
        <v>0</v>
      </c>
      <c r="R193" s="44">
        <v>1020620.4330345159</v>
      </c>
      <c r="S193" s="44">
        <v>835589.65172059997</v>
      </c>
      <c r="T193" s="44">
        <v>1084599699624</v>
      </c>
      <c r="U193" s="44">
        <v>1067685682751</v>
      </c>
    </row>
    <row r="194" spans="1:21" x14ac:dyDescent="0.45">
      <c r="A194" s="30" t="s">
        <v>480</v>
      </c>
      <c r="B194" s="30">
        <v>11820</v>
      </c>
      <c r="C194" s="30" t="s">
        <v>19</v>
      </c>
      <c r="D194" s="9">
        <f t="shared" si="37"/>
        <v>0.19442197583804208</v>
      </c>
      <c r="E194" s="9">
        <f t="shared" si="38"/>
        <v>2.3501335381721984</v>
      </c>
      <c r="F194" s="9">
        <f t="shared" si="39"/>
        <v>0.84412235939954638</v>
      </c>
      <c r="G194" s="42">
        <f t="shared" si="40"/>
        <v>10584244.521744</v>
      </c>
      <c r="H194" s="42">
        <f t="shared" si="41"/>
        <v>11328215.134198001</v>
      </c>
      <c r="I194" s="9">
        <f t="shared" si="42"/>
        <v>1.6134612763935661E-2</v>
      </c>
      <c r="J194" s="9">
        <f t="shared" si="43"/>
        <v>0.11512101993657892</v>
      </c>
      <c r="K194" s="9">
        <f t="shared" si="44"/>
        <v>6.6803516938517327E-2</v>
      </c>
      <c r="L194" s="43">
        <v>13443388.468977999</v>
      </c>
      <c r="M194" s="44">
        <v>2180765.0453359997</v>
      </c>
      <c r="N194" s="44">
        <v>81250481</v>
      </c>
      <c r="O194" s="44">
        <v>29183596</v>
      </c>
      <c r="P194" s="44">
        <v>7779917</v>
      </c>
      <c r="Q194" s="44">
        <v>4514604</v>
      </c>
      <c r="R194" s="44">
        <v>67580334.193408102</v>
      </c>
      <c r="S194" s="44">
        <v>34572708.180315599</v>
      </c>
      <c r="T194" s="44">
        <v>10584244521744</v>
      </c>
      <c r="U194" s="44">
        <v>11328215134198</v>
      </c>
    </row>
    <row r="195" spans="1:21" x14ac:dyDescent="0.45">
      <c r="A195" s="30" t="s">
        <v>493</v>
      </c>
      <c r="B195" s="30">
        <v>11823</v>
      </c>
      <c r="C195" s="30" t="s">
        <v>22</v>
      </c>
      <c r="D195" s="9">
        <f t="shared" si="37"/>
        <v>1.321256293593609</v>
      </c>
      <c r="E195" s="9">
        <f t="shared" si="38"/>
        <v>3.3409001569137835E-2</v>
      </c>
      <c r="F195" s="9">
        <f t="shared" si="39"/>
        <v>0.20760004667420784</v>
      </c>
      <c r="G195" s="42">
        <f t="shared" si="40"/>
        <v>145725.38628499999</v>
      </c>
      <c r="H195" s="42">
        <f t="shared" si="41"/>
        <v>127243.691317</v>
      </c>
      <c r="I195" s="9">
        <f t="shared" si="42"/>
        <v>6.4381411255637178E-2</v>
      </c>
      <c r="J195" s="9">
        <f t="shared" si="43"/>
        <v>0</v>
      </c>
      <c r="K195" s="9">
        <f t="shared" si="44"/>
        <v>0.14266551234301378</v>
      </c>
      <c r="L195" s="43">
        <v>362021.59727899998</v>
      </c>
      <c r="M195" s="44">
        <v>17609.66185</v>
      </c>
      <c r="N195" s="44">
        <v>4577</v>
      </c>
      <c r="O195" s="44">
        <v>28441</v>
      </c>
      <c r="P195" s="44">
        <v>0</v>
      </c>
      <c r="Q195" s="44">
        <v>19511</v>
      </c>
      <c r="R195" s="44">
        <v>136760.4523305484</v>
      </c>
      <c r="S195" s="44">
        <v>136999.0058077068</v>
      </c>
      <c r="T195" s="44">
        <v>145725386285</v>
      </c>
      <c r="U195" s="44">
        <v>127243691317</v>
      </c>
    </row>
    <row r="196" spans="1:21" x14ac:dyDescent="0.45">
      <c r="A196" s="30" t="s">
        <v>499</v>
      </c>
      <c r="B196" s="30">
        <v>11838</v>
      </c>
      <c r="C196" s="30" t="s">
        <v>246</v>
      </c>
      <c r="D196" s="9">
        <f t="shared" si="37"/>
        <v>9.3606964366592729E-2</v>
      </c>
      <c r="E196" s="9">
        <f t="shared" si="38"/>
        <v>2.1238456386192688</v>
      </c>
      <c r="F196" s="9">
        <f t="shared" si="39"/>
        <v>0.46509682972420685</v>
      </c>
      <c r="G196" s="42">
        <f t="shared" si="40"/>
        <v>409937.69026399998</v>
      </c>
      <c r="H196" s="42">
        <f t="shared" si="41"/>
        <v>409430.16114899999</v>
      </c>
      <c r="I196" s="9">
        <f t="shared" si="42"/>
        <v>9.6865352322468227E-7</v>
      </c>
      <c r="J196" s="9">
        <f t="shared" si="43"/>
        <v>1.02551775663745E-2</v>
      </c>
      <c r="K196" s="9">
        <f t="shared" si="44"/>
        <v>5.1219545288674527E-2</v>
      </c>
      <c r="L196" s="43">
        <v>478487.20478800003</v>
      </c>
      <c r="M196" s="44">
        <v>9.2837999999999994</v>
      </c>
      <c r="N196" s="44">
        <v>5428191</v>
      </c>
      <c r="O196" s="44">
        <v>1188709</v>
      </c>
      <c r="P196" s="44">
        <v>49144</v>
      </c>
      <c r="Q196" s="44">
        <v>245450</v>
      </c>
      <c r="R196" s="44">
        <v>4792115.9513743864</v>
      </c>
      <c r="S196" s="44">
        <v>2555831.2248760774</v>
      </c>
      <c r="T196" s="44">
        <v>409937690264</v>
      </c>
      <c r="U196" s="44">
        <v>409430161149</v>
      </c>
    </row>
    <row r="197" spans="1:21" x14ac:dyDescent="0.45">
      <c r="A197" s="30" t="s">
        <v>503</v>
      </c>
      <c r="B197" s="30">
        <v>11841</v>
      </c>
      <c r="C197" s="30" t="s">
        <v>19</v>
      </c>
      <c r="D197" s="9">
        <f t="shared" si="37"/>
        <v>0.3888358405598546</v>
      </c>
      <c r="E197" s="9">
        <f t="shared" si="38"/>
        <v>1.1148336451207999</v>
      </c>
      <c r="F197" s="9">
        <f t="shared" si="39"/>
        <v>0.27633825582804161</v>
      </c>
      <c r="G197" s="42">
        <f t="shared" si="40"/>
        <v>129955.701526</v>
      </c>
      <c r="H197" s="42">
        <f t="shared" si="41"/>
        <v>116353.300477</v>
      </c>
      <c r="I197" s="9">
        <f t="shared" si="42"/>
        <v>8.6514569295013874E-3</v>
      </c>
      <c r="J197" s="9">
        <f t="shared" si="43"/>
        <v>0</v>
      </c>
      <c r="K197" s="9">
        <f t="shared" si="44"/>
        <v>0</v>
      </c>
      <c r="L197" s="43">
        <v>848082.29601299996</v>
      </c>
      <c r="M197" s="44">
        <v>16001.094499999999</v>
      </c>
      <c r="N197" s="44">
        <v>1215771</v>
      </c>
      <c r="O197" s="44">
        <v>301358</v>
      </c>
      <c r="P197" s="44">
        <v>0</v>
      </c>
      <c r="Q197" s="44">
        <v>0</v>
      </c>
      <c r="R197" s="44">
        <v>924762.99832438712</v>
      </c>
      <c r="S197" s="44">
        <v>1090540.2840333751</v>
      </c>
      <c r="T197" s="44">
        <v>129955701526</v>
      </c>
      <c r="U197" s="44">
        <v>116353300477</v>
      </c>
    </row>
    <row r="198" spans="1:21" x14ac:dyDescent="0.45">
      <c r="A198" s="30" t="s">
        <v>501</v>
      </c>
      <c r="B198" s="30">
        <v>11767</v>
      </c>
      <c r="C198" s="30" t="s">
        <v>246</v>
      </c>
      <c r="D198" s="9">
        <f t="shared" si="37"/>
        <v>4.6289032862275713E-3</v>
      </c>
      <c r="E198" s="9">
        <f t="shared" si="38"/>
        <v>2.6578842629341035</v>
      </c>
      <c r="F198" s="9">
        <f t="shared" si="39"/>
        <v>7.4430467652852994E-2</v>
      </c>
      <c r="G198" s="42">
        <f t="shared" si="40"/>
        <v>0</v>
      </c>
      <c r="H198" s="42">
        <f t="shared" si="41"/>
        <v>666.01350000000002</v>
      </c>
      <c r="I198" s="9">
        <f t="shared" si="42"/>
        <v>1.0357332350600334E-4</v>
      </c>
      <c r="J198" s="9">
        <f t="shared" si="43"/>
        <v>0.14180864192288667</v>
      </c>
      <c r="K198" s="9">
        <f t="shared" si="44"/>
        <v>9.271581373917849E-3</v>
      </c>
      <c r="L198" s="43">
        <v>77481.744523000001</v>
      </c>
      <c r="M198" s="44">
        <v>4245</v>
      </c>
      <c r="N198" s="44">
        <v>22244741</v>
      </c>
      <c r="O198" s="44">
        <v>622934</v>
      </c>
      <c r="P198" s="44">
        <v>2906046</v>
      </c>
      <c r="Q198" s="44">
        <v>190000</v>
      </c>
      <c r="R198" s="44">
        <v>20492728.51495371</v>
      </c>
      <c r="S198" s="44">
        <v>8369341.4759314936</v>
      </c>
      <c r="T198" s="44">
        <v>0</v>
      </c>
      <c r="U198" s="44">
        <v>666013500</v>
      </c>
    </row>
    <row r="199" spans="1:21" x14ac:dyDescent="0.45">
      <c r="A199" s="30" t="s">
        <v>506</v>
      </c>
      <c r="B199" s="30">
        <v>11859</v>
      </c>
      <c r="C199" s="30" t="s">
        <v>19</v>
      </c>
      <c r="D199" s="9">
        <f t="shared" si="37"/>
        <v>0.13334717546247951</v>
      </c>
      <c r="E199" s="9">
        <f t="shared" si="38"/>
        <v>1.853345109012555</v>
      </c>
      <c r="F199" s="9">
        <f t="shared" si="39"/>
        <v>2.1526658085696766E-2</v>
      </c>
      <c r="G199" s="42">
        <f t="shared" si="40"/>
        <v>216399.30438300001</v>
      </c>
      <c r="H199" s="42">
        <f t="shared" si="41"/>
        <v>275088.67638700001</v>
      </c>
      <c r="I199" s="9">
        <f t="shared" si="42"/>
        <v>1.8626636911485511E-2</v>
      </c>
      <c r="J199" s="9">
        <f t="shared" si="43"/>
        <v>0.24470409625133038</v>
      </c>
      <c r="K199" s="9">
        <f t="shared" si="44"/>
        <v>1.1239384391275026E-2</v>
      </c>
      <c r="L199" s="43">
        <v>264158.83635</v>
      </c>
      <c r="M199" s="44">
        <v>70672.403114000001</v>
      </c>
      <c r="N199" s="44">
        <v>1835725</v>
      </c>
      <c r="O199" s="44">
        <v>21322</v>
      </c>
      <c r="P199" s="44">
        <v>464223</v>
      </c>
      <c r="Q199" s="44">
        <v>21322</v>
      </c>
      <c r="R199" s="44">
        <v>1897078.9909589679</v>
      </c>
      <c r="S199" s="44">
        <v>990492.807342318</v>
      </c>
      <c r="T199" s="44">
        <v>216399304383</v>
      </c>
      <c r="U199" s="44">
        <v>275088676387</v>
      </c>
    </row>
    <row r="200" spans="1:21" x14ac:dyDescent="0.45">
      <c r="A200" s="30" t="s">
        <v>508</v>
      </c>
      <c r="B200" s="30">
        <v>11874</v>
      </c>
      <c r="C200" s="30" t="s">
        <v>19</v>
      </c>
      <c r="D200" s="9">
        <f t="shared" si="37"/>
        <v>6.8374829876665377E-2</v>
      </c>
      <c r="E200" s="9">
        <f t="shared" si="38"/>
        <v>2.4286290264705204</v>
      </c>
      <c r="F200" s="9">
        <f t="shared" si="39"/>
        <v>0.81447550470201036</v>
      </c>
      <c r="G200" s="42">
        <f t="shared" si="40"/>
        <v>1278916.8227299999</v>
      </c>
      <c r="H200" s="42">
        <f t="shared" si="41"/>
        <v>1310079.1754679999</v>
      </c>
      <c r="I200" s="9">
        <f t="shared" si="42"/>
        <v>4.4662723604334108E-3</v>
      </c>
      <c r="J200" s="9">
        <f t="shared" si="43"/>
        <v>0.22310785092875227</v>
      </c>
      <c r="K200" s="9">
        <f t="shared" si="44"/>
        <v>0.10241036347203993</v>
      </c>
      <c r="L200" s="43">
        <v>1209987.1371539999</v>
      </c>
      <c r="M200" s="44">
        <v>175094.17642</v>
      </c>
      <c r="N200" s="44">
        <v>21488974</v>
      </c>
      <c r="O200" s="44">
        <v>7206635</v>
      </c>
      <c r="P200" s="44">
        <v>4373321</v>
      </c>
      <c r="Q200" s="44">
        <v>2007430</v>
      </c>
      <c r="R200" s="44">
        <v>19601824.775752001</v>
      </c>
      <c r="S200" s="44">
        <v>8848191.2082017362</v>
      </c>
      <c r="T200" s="44">
        <v>1278916822730</v>
      </c>
      <c r="U200" s="44">
        <v>1310079175468</v>
      </c>
    </row>
    <row r="201" spans="1:21" x14ac:dyDescent="0.45">
      <c r="A201" s="30" t="s">
        <v>511</v>
      </c>
      <c r="B201" s="30">
        <v>11878</v>
      </c>
      <c r="C201" s="30" t="s">
        <v>22</v>
      </c>
      <c r="D201" s="9">
        <f t="shared" si="37"/>
        <v>1.0482952456885948</v>
      </c>
      <c r="E201" s="9">
        <f t="shared" si="38"/>
        <v>1.2744145987121218E-2</v>
      </c>
      <c r="F201" s="9">
        <f t="shared" si="39"/>
        <v>0.59369664299230318</v>
      </c>
      <c r="G201" s="42">
        <f t="shared" si="40"/>
        <v>578377.02054299996</v>
      </c>
      <c r="H201" s="42">
        <f t="shared" si="41"/>
        <v>628185.80696399999</v>
      </c>
      <c r="I201" s="9">
        <f t="shared" si="42"/>
        <v>0.16090847557125776</v>
      </c>
      <c r="J201" s="9">
        <f t="shared" si="43"/>
        <v>0</v>
      </c>
      <c r="K201" s="9">
        <f t="shared" si="44"/>
        <v>6.4819625285809673E-2</v>
      </c>
      <c r="L201" s="43">
        <v>1558276.651444</v>
      </c>
      <c r="M201" s="44">
        <v>212622.838976</v>
      </c>
      <c r="N201" s="44">
        <v>9472</v>
      </c>
      <c r="O201" s="44">
        <v>441261</v>
      </c>
      <c r="P201" s="44">
        <v>0</v>
      </c>
      <c r="Q201" s="44">
        <v>42826</v>
      </c>
      <c r="R201" s="44">
        <v>660694.96408174199</v>
      </c>
      <c r="S201" s="44">
        <v>743243.21218323044</v>
      </c>
      <c r="T201" s="44">
        <v>578377020543</v>
      </c>
      <c r="U201" s="44">
        <v>628185806964</v>
      </c>
    </row>
    <row r="202" spans="1:21" x14ac:dyDescent="0.45">
      <c r="A202" s="30" t="s">
        <v>515</v>
      </c>
      <c r="B202" s="30">
        <v>11888</v>
      </c>
      <c r="C202" s="30" t="s">
        <v>32</v>
      </c>
      <c r="D202" s="9">
        <f t="shared" si="37"/>
        <v>1.3063465500132361</v>
      </c>
      <c r="E202" s="9">
        <f t="shared" si="38"/>
        <v>1.7190439091716356</v>
      </c>
      <c r="F202" s="9">
        <f t="shared" si="39"/>
        <v>0.25401010473565766</v>
      </c>
      <c r="G202" s="42">
        <f t="shared" si="40"/>
        <v>762491.73385299998</v>
      </c>
      <c r="H202" s="42">
        <f t="shared" si="41"/>
        <v>767133.87343699997</v>
      </c>
      <c r="I202" s="9">
        <f t="shared" si="42"/>
        <v>0.11056679299663685</v>
      </c>
      <c r="J202" s="9">
        <f t="shared" si="43"/>
        <v>0.1214673024396702</v>
      </c>
      <c r="K202" s="9">
        <f t="shared" si="44"/>
        <v>3.744202735112527E-2</v>
      </c>
      <c r="L202" s="43">
        <v>2157103.7869870001</v>
      </c>
      <c r="M202" s="44">
        <v>292442.78204700002</v>
      </c>
      <c r="N202" s="44">
        <v>1419285</v>
      </c>
      <c r="O202" s="44">
        <v>209717</v>
      </c>
      <c r="P202" s="44">
        <v>160637</v>
      </c>
      <c r="Q202" s="44">
        <v>49516</v>
      </c>
      <c r="R202" s="44">
        <v>1322471.12411</v>
      </c>
      <c r="S202" s="44">
        <v>825624.63496579218</v>
      </c>
      <c r="T202" s="44">
        <v>762491733853</v>
      </c>
      <c r="U202" s="44">
        <v>767133873437</v>
      </c>
    </row>
    <row r="203" spans="1:21" x14ac:dyDescent="0.45">
      <c r="A203" s="30" t="s">
        <v>517</v>
      </c>
      <c r="B203" s="30">
        <v>11883</v>
      </c>
      <c r="C203" s="30" t="s">
        <v>246</v>
      </c>
      <c r="D203" s="9">
        <f t="shared" si="37"/>
        <v>1.5187334035537848E-3</v>
      </c>
      <c r="E203" s="9">
        <f t="shared" si="38"/>
        <v>2.8585415585908516</v>
      </c>
      <c r="F203" s="9">
        <f t="shared" si="39"/>
        <v>0.86423820728439649</v>
      </c>
      <c r="G203" s="42">
        <f t="shared" si="40"/>
        <v>1573112.200986</v>
      </c>
      <c r="H203" s="42">
        <f t="shared" si="41"/>
        <v>1752055.099413</v>
      </c>
      <c r="I203" s="9">
        <f t="shared" si="42"/>
        <v>2.2760663469584727E-4</v>
      </c>
      <c r="J203" s="9">
        <f t="shared" si="43"/>
        <v>0.21757022392536088</v>
      </c>
      <c r="K203" s="9">
        <f t="shared" si="44"/>
        <v>0.13376179940396635</v>
      </c>
      <c r="L203" s="43">
        <v>54748.333454</v>
      </c>
      <c r="M203" s="44">
        <v>16743.86375</v>
      </c>
      <c r="N203" s="44">
        <v>51523324</v>
      </c>
      <c r="O203" s="44">
        <v>15577323</v>
      </c>
      <c r="P203" s="44">
        <v>8002768</v>
      </c>
      <c r="Q203" s="44">
        <v>4920088</v>
      </c>
      <c r="R203" s="44">
        <v>36782459.730084255</v>
      </c>
      <c r="S203" s="44">
        <v>18024339.665503751</v>
      </c>
      <c r="T203" s="44">
        <v>1573112200986</v>
      </c>
      <c r="U203" s="44">
        <v>1752055099413</v>
      </c>
    </row>
    <row r="204" spans="1:21" x14ac:dyDescent="0.45">
      <c r="A204" s="30" t="s">
        <v>519</v>
      </c>
      <c r="B204" s="30">
        <v>11886</v>
      </c>
      <c r="C204" s="30" t="s">
        <v>22</v>
      </c>
      <c r="D204" s="9">
        <f t="shared" si="37"/>
        <v>2.6816238890597335</v>
      </c>
      <c r="E204" s="9">
        <f t="shared" si="38"/>
        <v>0.97214300320555769</v>
      </c>
      <c r="F204" s="9">
        <f t="shared" si="39"/>
        <v>0</v>
      </c>
      <c r="G204" s="42">
        <f t="shared" si="40"/>
        <v>418554.397352</v>
      </c>
      <c r="H204" s="42">
        <f t="shared" si="41"/>
        <v>402131.86082499998</v>
      </c>
      <c r="I204" s="9">
        <f t="shared" si="42"/>
        <v>0.17903650634926369</v>
      </c>
      <c r="J204" s="9">
        <f t="shared" si="43"/>
        <v>0</v>
      </c>
      <c r="K204" s="9">
        <f t="shared" si="44"/>
        <v>0</v>
      </c>
      <c r="L204" s="43">
        <v>1933469.8427800001</v>
      </c>
      <c r="M204" s="44">
        <v>138451.206749</v>
      </c>
      <c r="N204" s="44">
        <v>350461</v>
      </c>
      <c r="O204" s="44">
        <v>0</v>
      </c>
      <c r="P204" s="44">
        <v>0</v>
      </c>
      <c r="Q204" s="44">
        <v>0</v>
      </c>
      <c r="R204" s="44">
        <v>386656.35733225814</v>
      </c>
      <c r="S204" s="44">
        <v>360503.54612889781</v>
      </c>
      <c r="T204" s="44">
        <v>418554397352</v>
      </c>
      <c r="U204" s="44">
        <v>402131860825</v>
      </c>
    </row>
    <row r="205" spans="1:21" x14ac:dyDescent="0.45">
      <c r="A205" s="30" t="s">
        <v>521</v>
      </c>
      <c r="B205" s="30">
        <v>11885</v>
      </c>
      <c r="C205" s="30" t="s">
        <v>22</v>
      </c>
      <c r="D205" s="9">
        <f t="shared" si="37"/>
        <v>1.7292868510044819</v>
      </c>
      <c r="E205" s="9">
        <f t="shared" si="38"/>
        <v>1.7264502441866132</v>
      </c>
      <c r="F205" s="9">
        <f t="shared" si="39"/>
        <v>0.57735737381994745</v>
      </c>
      <c r="G205" s="42">
        <f t="shared" si="40"/>
        <v>334699.806079</v>
      </c>
      <c r="H205" s="42">
        <f t="shared" si="41"/>
        <v>385428.34188299999</v>
      </c>
      <c r="I205" s="9">
        <f t="shared" si="42"/>
        <v>0.16110284812736528</v>
      </c>
      <c r="J205" s="9">
        <f t="shared" si="43"/>
        <v>6.4973029433463229E-3</v>
      </c>
      <c r="K205" s="9">
        <f t="shared" si="44"/>
        <v>8.7765966734915268E-2</v>
      </c>
      <c r="L205" s="43">
        <v>991085.71090099995</v>
      </c>
      <c r="M205" s="44">
        <v>126109.10907499999</v>
      </c>
      <c r="N205" s="44">
        <v>494730</v>
      </c>
      <c r="O205" s="44">
        <v>165447</v>
      </c>
      <c r="P205" s="44">
        <v>2543</v>
      </c>
      <c r="Q205" s="44">
        <v>34351</v>
      </c>
      <c r="R205" s="44">
        <v>391393.17070080654</v>
      </c>
      <c r="S205" s="44">
        <v>286559.08368392242</v>
      </c>
      <c r="T205" s="44">
        <v>334699806079</v>
      </c>
      <c r="U205" s="44">
        <v>385428341883</v>
      </c>
    </row>
    <row r="206" spans="1:21" x14ac:dyDescent="0.45">
      <c r="A206" s="30" t="s">
        <v>523</v>
      </c>
      <c r="B206" s="30">
        <v>11889</v>
      </c>
      <c r="C206" s="30" t="s">
        <v>22</v>
      </c>
      <c r="D206" s="9">
        <f t="shared" si="37"/>
        <v>0.89768342732195605</v>
      </c>
      <c r="E206" s="9">
        <f t="shared" si="38"/>
        <v>1.1850240850639595</v>
      </c>
      <c r="F206" s="9">
        <f t="shared" si="39"/>
        <v>1.2164123551901999E-2</v>
      </c>
      <c r="G206" s="42">
        <f t="shared" si="40"/>
        <v>297769.87158699997</v>
      </c>
      <c r="H206" s="42">
        <f t="shared" si="41"/>
        <v>347728.93299100001</v>
      </c>
      <c r="I206" s="9">
        <f t="shared" si="42"/>
        <v>7.8790767334157852E-2</v>
      </c>
      <c r="J206" s="9">
        <f t="shared" si="43"/>
        <v>1.4040771148488741E-2</v>
      </c>
      <c r="K206" s="9">
        <f t="shared" si="44"/>
        <v>0</v>
      </c>
      <c r="L206" s="43">
        <v>460792.36997900001</v>
      </c>
      <c r="M206" s="44">
        <v>53848.623792999999</v>
      </c>
      <c r="N206" s="44">
        <v>304144</v>
      </c>
      <c r="O206" s="44">
        <v>3122</v>
      </c>
      <c r="P206" s="44">
        <v>4798</v>
      </c>
      <c r="Q206" s="44">
        <v>0</v>
      </c>
      <c r="R206" s="44">
        <v>341719.12277883868</v>
      </c>
      <c r="S206" s="44">
        <v>256656.38684768538</v>
      </c>
      <c r="T206" s="44">
        <v>297769871587</v>
      </c>
      <c r="U206" s="44">
        <v>347728932991</v>
      </c>
    </row>
    <row r="207" spans="1:21" x14ac:dyDescent="0.45">
      <c r="A207" s="30" t="s">
        <v>529</v>
      </c>
      <c r="B207" s="30">
        <v>11900</v>
      </c>
      <c r="C207" s="30" t="s">
        <v>22</v>
      </c>
      <c r="D207" s="9">
        <f t="shared" si="37"/>
        <v>1.1097317828776221</v>
      </c>
      <c r="E207" s="9">
        <f t="shared" si="38"/>
        <v>1.2184174834766279</v>
      </c>
      <c r="F207" s="9">
        <f t="shared" si="39"/>
        <v>0.19404695217607143</v>
      </c>
      <c r="G207" s="42">
        <f t="shared" si="40"/>
        <v>504986.91990799998</v>
      </c>
      <c r="H207" s="42">
        <f t="shared" si="41"/>
        <v>537105.33506800001</v>
      </c>
      <c r="I207" s="9">
        <f t="shared" si="42"/>
        <v>0.20612985020044339</v>
      </c>
      <c r="J207" s="9">
        <f t="shared" si="43"/>
        <v>7.4660514092202077E-2</v>
      </c>
      <c r="K207" s="9">
        <f t="shared" si="44"/>
        <v>1.2562142863125905E-3</v>
      </c>
      <c r="L207" s="43">
        <v>1119986.0132899999</v>
      </c>
      <c r="M207" s="44">
        <v>225128.91117099999</v>
      </c>
      <c r="N207" s="44">
        <v>614838</v>
      </c>
      <c r="O207" s="44">
        <v>97920</v>
      </c>
      <c r="P207" s="44">
        <v>40771</v>
      </c>
      <c r="Q207" s="44">
        <v>686</v>
      </c>
      <c r="R207" s="44">
        <v>546085.17629077414</v>
      </c>
      <c r="S207" s="44">
        <v>504620.13910504919</v>
      </c>
      <c r="T207" s="44">
        <v>504986919908</v>
      </c>
      <c r="U207" s="44">
        <v>537105335068</v>
      </c>
    </row>
    <row r="208" spans="1:21" x14ac:dyDescent="0.45">
      <c r="A208" s="30" t="s">
        <v>527</v>
      </c>
      <c r="B208" s="30">
        <v>11912</v>
      </c>
      <c r="C208" s="30" t="s">
        <v>22</v>
      </c>
      <c r="D208" s="9">
        <f t="shared" si="37"/>
        <v>1.2102641376903309</v>
      </c>
      <c r="E208" s="9">
        <f t="shared" si="38"/>
        <v>1.2345244322613209</v>
      </c>
      <c r="F208" s="9">
        <f t="shared" si="39"/>
        <v>0</v>
      </c>
      <c r="G208" s="42">
        <f t="shared" si="40"/>
        <v>12649787.104513001</v>
      </c>
      <c r="H208" s="42">
        <f t="shared" si="41"/>
        <v>14245966.691136001</v>
      </c>
      <c r="I208" s="9">
        <f t="shared" si="42"/>
        <v>0.18216405389997026</v>
      </c>
      <c r="J208" s="9">
        <f t="shared" si="43"/>
        <v>0.28082001534619072</v>
      </c>
      <c r="K208" s="9">
        <f t="shared" si="44"/>
        <v>0</v>
      </c>
      <c r="L208" s="43">
        <v>13862560.672325</v>
      </c>
      <c r="M208" s="44">
        <v>2685198.6838409998</v>
      </c>
      <c r="N208" s="44">
        <v>7070221</v>
      </c>
      <c r="O208" s="44">
        <v>0</v>
      </c>
      <c r="P208" s="44">
        <v>2069721</v>
      </c>
      <c r="Q208" s="44">
        <v>0</v>
      </c>
      <c r="R208" s="44">
        <v>7370275.930825226</v>
      </c>
      <c r="S208" s="44">
        <v>5727080.6597559452</v>
      </c>
      <c r="T208" s="44">
        <v>12649787104513</v>
      </c>
      <c r="U208" s="44">
        <v>14245966691136</v>
      </c>
    </row>
    <row r="209" spans="1:21" x14ac:dyDescent="0.45">
      <c r="A209" s="30" t="s">
        <v>562</v>
      </c>
      <c r="B209" s="30">
        <v>11803</v>
      </c>
      <c r="C209" s="30" t="s">
        <v>22</v>
      </c>
      <c r="D209" s="9">
        <f t="shared" si="37"/>
        <v>3.0787792961082197</v>
      </c>
      <c r="E209" s="9">
        <f t="shared" si="38"/>
        <v>0.97045491765019909</v>
      </c>
      <c r="F209" s="9">
        <f t="shared" si="39"/>
        <v>7.6006328381368213E-2</v>
      </c>
      <c r="G209" s="42">
        <f t="shared" si="40"/>
        <v>165534.98117000001</v>
      </c>
      <c r="H209" s="42">
        <f t="shared" si="41"/>
        <v>145083.71538800001</v>
      </c>
      <c r="I209" s="9">
        <f t="shared" si="42"/>
        <v>0.30116566103458914</v>
      </c>
      <c r="J209" s="9">
        <f t="shared" si="43"/>
        <v>1.7521274444235437E-2</v>
      </c>
      <c r="K209" s="9">
        <f t="shared" si="44"/>
        <v>2.1757044165274186E-2</v>
      </c>
      <c r="L209" s="43">
        <v>893905.849071</v>
      </c>
      <c r="M209" s="44">
        <v>92715.14927699999</v>
      </c>
      <c r="N209" s="44">
        <v>140883</v>
      </c>
      <c r="O209" s="44">
        <v>11034</v>
      </c>
      <c r="P209" s="44">
        <v>2697</v>
      </c>
      <c r="Q209" s="44">
        <v>3349</v>
      </c>
      <c r="R209" s="44">
        <v>153927.15915635478</v>
      </c>
      <c r="S209" s="44">
        <v>145172.12230849999</v>
      </c>
      <c r="T209" s="44">
        <v>165534981170</v>
      </c>
      <c r="U209" s="44">
        <v>145083715388</v>
      </c>
    </row>
    <row r="210" spans="1:21" x14ac:dyDescent="0.45">
      <c r="A210" s="30" t="s">
        <v>576</v>
      </c>
      <c r="B210" s="30">
        <v>11916</v>
      </c>
      <c r="C210" s="30" t="s">
        <v>19</v>
      </c>
      <c r="D210" s="9">
        <f t="shared" si="37"/>
        <v>0.50092823115887808</v>
      </c>
      <c r="E210" s="9">
        <f t="shared" si="38"/>
        <v>2.243653840509376</v>
      </c>
      <c r="F210" s="9">
        <f t="shared" si="39"/>
        <v>0.27919629226035741</v>
      </c>
      <c r="G210" s="42">
        <f t="shared" si="40"/>
        <v>8638.3887759999998</v>
      </c>
      <c r="H210" s="42">
        <f t="shared" si="41"/>
        <v>177985.09982199999</v>
      </c>
      <c r="I210" s="9">
        <f t="shared" si="42"/>
        <v>0.21804461081345222</v>
      </c>
      <c r="J210" s="9">
        <f t="shared" si="43"/>
        <v>0.44891686589243984</v>
      </c>
      <c r="K210" s="9">
        <f t="shared" si="44"/>
        <v>0.12368610724002366</v>
      </c>
      <c r="L210" s="43">
        <v>470351.30176</v>
      </c>
      <c r="M210" s="44">
        <v>462147.83679999999</v>
      </c>
      <c r="N210" s="44">
        <v>1053350</v>
      </c>
      <c r="O210" s="44">
        <v>131077</v>
      </c>
      <c r="P210" s="44">
        <v>475742</v>
      </c>
      <c r="Q210" s="44">
        <v>131077</v>
      </c>
      <c r="R210" s="44">
        <v>1059755.2378751291</v>
      </c>
      <c r="S210" s="44">
        <v>469479.73033168889</v>
      </c>
      <c r="T210" s="44">
        <v>8638388776</v>
      </c>
      <c r="U210" s="44">
        <v>177985099822</v>
      </c>
    </row>
    <row r="211" spans="1:21" x14ac:dyDescent="0.45">
      <c r="A211" s="30" t="s">
        <v>578</v>
      </c>
      <c r="B211" s="30">
        <v>11922</v>
      </c>
      <c r="C211" s="30" t="s">
        <v>22</v>
      </c>
      <c r="D211" s="9">
        <f t="shared" si="37"/>
        <v>0.83683703092699691</v>
      </c>
      <c r="E211" s="9">
        <f t="shared" si="38"/>
        <v>1.0832948111707619</v>
      </c>
      <c r="F211" s="9">
        <f t="shared" si="39"/>
        <v>3.4367387715147336E-2</v>
      </c>
      <c r="G211" s="42">
        <f t="shared" si="40"/>
        <v>660111.17070300004</v>
      </c>
      <c r="H211" s="42">
        <f t="shared" si="41"/>
        <v>624231.97769199999</v>
      </c>
      <c r="I211" s="9">
        <f t="shared" si="42"/>
        <v>9.8434869983733658E-2</v>
      </c>
      <c r="J211" s="9">
        <f t="shared" si="43"/>
        <v>2.7737205864740888E-3</v>
      </c>
      <c r="K211" s="9">
        <f t="shared" si="44"/>
        <v>3.1141885413453452E-3</v>
      </c>
      <c r="L211" s="43">
        <v>895827.01551200007</v>
      </c>
      <c r="M211" s="44">
        <v>126054.751112</v>
      </c>
      <c r="N211" s="44">
        <v>579829</v>
      </c>
      <c r="O211" s="44">
        <v>18395</v>
      </c>
      <c r="P211" s="44">
        <v>1776</v>
      </c>
      <c r="Q211" s="44">
        <v>1994</v>
      </c>
      <c r="R211" s="44">
        <v>640295.20805396768</v>
      </c>
      <c r="S211" s="44">
        <v>535245.80199304619</v>
      </c>
      <c r="T211" s="44">
        <v>660111170703</v>
      </c>
      <c r="U211" s="44">
        <v>624231977692</v>
      </c>
    </row>
    <row r="212" spans="1:21" x14ac:dyDescent="0.45">
      <c r="A212" s="30" t="s">
        <v>582</v>
      </c>
      <c r="B212" s="30">
        <v>11920</v>
      </c>
      <c r="C212" s="30" t="s">
        <v>19</v>
      </c>
      <c r="D212" s="9">
        <f t="shared" si="37"/>
        <v>4.3653584186912169E-2</v>
      </c>
      <c r="E212" s="9">
        <f t="shared" si="38"/>
        <v>1.4830707616673613</v>
      </c>
      <c r="F212" s="9">
        <f t="shared" si="39"/>
        <v>9.9742717755852764E-2</v>
      </c>
      <c r="G212" s="42">
        <f t="shared" si="40"/>
        <v>99584.008518000002</v>
      </c>
      <c r="H212" s="42">
        <f t="shared" si="41"/>
        <v>460792.01860100002</v>
      </c>
      <c r="I212" s="9">
        <f t="shared" si="42"/>
        <v>2.6602895901833207E-2</v>
      </c>
      <c r="J212" s="9">
        <f t="shared" si="43"/>
        <v>0.15690668702255114</v>
      </c>
      <c r="K212" s="9">
        <f t="shared" si="44"/>
        <v>5.8075004869818432E-2</v>
      </c>
      <c r="L212" s="43">
        <v>617235.40796900005</v>
      </c>
      <c r="M212" s="44">
        <v>516920.21996900003</v>
      </c>
      <c r="N212" s="44">
        <v>10484864</v>
      </c>
      <c r="O212" s="44">
        <v>705151</v>
      </c>
      <c r="P212" s="44">
        <v>1524425</v>
      </c>
      <c r="Q212" s="44">
        <v>564227</v>
      </c>
      <c r="R212" s="44">
        <v>9715487.7776554208</v>
      </c>
      <c r="S212" s="44">
        <v>7069699.0804486349</v>
      </c>
      <c r="T212" s="44">
        <v>99584008518</v>
      </c>
      <c r="U212" s="44">
        <v>460792018601</v>
      </c>
    </row>
    <row r="213" spans="1:21" x14ac:dyDescent="0.45">
      <c r="A213" s="30" t="s">
        <v>586</v>
      </c>
      <c r="B213" s="30">
        <v>11907</v>
      </c>
      <c r="C213" s="30" t="s">
        <v>32</v>
      </c>
      <c r="D213" s="9">
        <f t="shared" si="37"/>
        <v>0.38112514846021178</v>
      </c>
      <c r="E213" s="9">
        <f t="shared" si="38"/>
        <v>0.97324952140971854</v>
      </c>
      <c r="F213" s="9">
        <f t="shared" si="39"/>
        <v>0</v>
      </c>
      <c r="G213" s="42">
        <f t="shared" si="40"/>
        <v>138091.50268199999</v>
      </c>
      <c r="H213" s="42">
        <f t="shared" si="41"/>
        <v>151626.41187499999</v>
      </c>
      <c r="I213" s="9">
        <f t="shared" si="42"/>
        <v>0.13587299270937181</v>
      </c>
      <c r="J213" s="9">
        <f t="shared" si="43"/>
        <v>0</v>
      </c>
      <c r="K213" s="9">
        <f t="shared" si="44"/>
        <v>0</v>
      </c>
      <c r="L213" s="43">
        <v>244183.37060000002</v>
      </c>
      <c r="M213" s="44">
        <v>88248.726293</v>
      </c>
      <c r="N213" s="44">
        <v>311776</v>
      </c>
      <c r="O213" s="44">
        <v>0</v>
      </c>
      <c r="P213" s="44">
        <v>0</v>
      </c>
      <c r="Q213" s="44">
        <v>0</v>
      </c>
      <c r="R213" s="44">
        <v>324747.12057664519</v>
      </c>
      <c r="S213" s="44">
        <v>320345.39256531373</v>
      </c>
      <c r="T213" s="44">
        <v>138091502682</v>
      </c>
      <c r="U213" s="44">
        <v>151626411875</v>
      </c>
    </row>
    <row r="214" spans="1:21" x14ac:dyDescent="0.45">
      <c r="A214" s="30" t="s">
        <v>587</v>
      </c>
      <c r="B214" s="30">
        <v>11939</v>
      </c>
      <c r="C214" s="30" t="s">
        <v>22</v>
      </c>
      <c r="D214" s="9">
        <f t="shared" si="37"/>
        <v>0.532091951523883</v>
      </c>
      <c r="E214" s="9">
        <f t="shared" si="38"/>
        <v>1.1463365763263762</v>
      </c>
      <c r="F214" s="9">
        <f t="shared" si="39"/>
        <v>0.26071657201389764</v>
      </c>
      <c r="G214" s="42">
        <f t="shared" si="40"/>
        <v>4498062.6960199997</v>
      </c>
      <c r="H214" s="42">
        <f t="shared" si="41"/>
        <v>4414083.7790559996</v>
      </c>
      <c r="I214" s="9">
        <f t="shared" si="42"/>
        <v>6.2534805292219012E-3</v>
      </c>
      <c r="J214" s="9">
        <f t="shared" si="43"/>
        <v>2.6187091165140154E-2</v>
      </c>
      <c r="K214" s="9">
        <f t="shared" si="44"/>
        <v>0</v>
      </c>
      <c r="L214" s="43">
        <v>4928401.1910279999</v>
      </c>
      <c r="M214" s="44">
        <v>56576.524579999998</v>
      </c>
      <c r="N214" s="44">
        <v>5308863</v>
      </c>
      <c r="O214" s="44">
        <v>1207419</v>
      </c>
      <c r="P214" s="44">
        <v>118460</v>
      </c>
      <c r="Q214" s="44">
        <v>0</v>
      </c>
      <c r="R214" s="44">
        <v>4523602.841299613</v>
      </c>
      <c r="S214" s="44">
        <v>4631155.5520745255</v>
      </c>
      <c r="T214" s="44">
        <v>4498062696020</v>
      </c>
      <c r="U214" s="44">
        <v>4414083779056</v>
      </c>
    </row>
    <row r="215" spans="1:21" x14ac:dyDescent="0.45">
      <c r="A215" s="30" t="s">
        <v>593</v>
      </c>
      <c r="B215" s="30">
        <v>11929</v>
      </c>
      <c r="C215" s="30" t="s">
        <v>22</v>
      </c>
      <c r="D215" s="9">
        <f t="shared" si="37"/>
        <v>1.3137657696767353</v>
      </c>
      <c r="E215" s="9">
        <f t="shared" si="38"/>
        <v>0.99382398965733565</v>
      </c>
      <c r="F215" s="9">
        <f t="shared" si="39"/>
        <v>4.9527453276095146E-2</v>
      </c>
      <c r="G215" s="42">
        <f t="shared" si="40"/>
        <v>393646.66669500002</v>
      </c>
      <c r="H215" s="42">
        <f t="shared" si="41"/>
        <v>329428.09009000001</v>
      </c>
      <c r="I215" s="9">
        <f t="shared" si="42"/>
        <v>0.38464524154866392</v>
      </c>
      <c r="J215" s="9">
        <f t="shared" si="43"/>
        <v>0</v>
      </c>
      <c r="K215" s="9">
        <f t="shared" si="44"/>
        <v>2.2409400178476875E-2</v>
      </c>
      <c r="L215" s="43">
        <v>1080722.7395639999</v>
      </c>
      <c r="M215" s="44">
        <v>313834.97730699996</v>
      </c>
      <c r="N215" s="44">
        <v>408767</v>
      </c>
      <c r="O215" s="44">
        <v>20371</v>
      </c>
      <c r="P215" s="44">
        <v>0</v>
      </c>
      <c r="Q215" s="44">
        <v>9142</v>
      </c>
      <c r="R215" s="44">
        <v>407953.80185054842</v>
      </c>
      <c r="S215" s="44">
        <v>411307.23775438376</v>
      </c>
      <c r="T215" s="44">
        <v>393646666695</v>
      </c>
      <c r="U215" s="44">
        <v>329428090090</v>
      </c>
    </row>
    <row r="216" spans="1:21" x14ac:dyDescent="0.45">
      <c r="A216" s="30" t="s">
        <v>603</v>
      </c>
      <c r="B216" s="30">
        <v>11955</v>
      </c>
      <c r="C216" s="30" t="s">
        <v>19</v>
      </c>
      <c r="D216" s="9">
        <f t="shared" si="37"/>
        <v>0</v>
      </c>
      <c r="E216" s="9">
        <f t="shared" si="38"/>
        <v>1.602939754779876</v>
      </c>
      <c r="F216" s="9">
        <f t="shared" si="39"/>
        <v>0.53038222565995941</v>
      </c>
      <c r="G216" s="42">
        <f t="shared" si="40"/>
        <v>0</v>
      </c>
      <c r="H216" s="42">
        <f t="shared" si="41"/>
        <v>0</v>
      </c>
      <c r="I216" s="9">
        <f t="shared" si="42"/>
        <v>0</v>
      </c>
      <c r="J216" s="9">
        <f t="shared" si="43"/>
        <v>0.61293378368162843</v>
      </c>
      <c r="K216" s="9">
        <f t="shared" si="44"/>
        <v>0.52802542404623487</v>
      </c>
      <c r="L216" s="43">
        <v>0</v>
      </c>
      <c r="M216" s="44">
        <v>0</v>
      </c>
      <c r="N216" s="44">
        <v>1627667</v>
      </c>
      <c r="O216" s="44">
        <v>538564</v>
      </c>
      <c r="P216" s="44">
        <v>625167</v>
      </c>
      <c r="Q216" s="44">
        <v>538564</v>
      </c>
      <c r="R216" s="44">
        <v>1019958.463122871</v>
      </c>
      <c r="S216" s="44">
        <v>1015426.185011875</v>
      </c>
      <c r="T216" s="44">
        <v>0</v>
      </c>
      <c r="U216" s="44">
        <v>0</v>
      </c>
    </row>
    <row r="217" spans="1:21" x14ac:dyDescent="0.45">
      <c r="A217" s="30" t="s">
        <v>605</v>
      </c>
      <c r="B217" s="30">
        <v>11951</v>
      </c>
      <c r="C217" s="30" t="s">
        <v>22</v>
      </c>
      <c r="D217" s="9">
        <f t="shared" si="37"/>
        <v>0.72739624158967497</v>
      </c>
      <c r="E217" s="9">
        <f t="shared" si="38"/>
        <v>1.0882086466185943</v>
      </c>
      <c r="F217" s="9">
        <f t="shared" si="39"/>
        <v>0.10603387707436006</v>
      </c>
      <c r="G217" s="42">
        <f t="shared" si="40"/>
        <v>1012979.636738</v>
      </c>
      <c r="H217" s="42">
        <f t="shared" si="41"/>
        <v>947747.45142099995</v>
      </c>
      <c r="I217" s="9">
        <f t="shared" si="42"/>
        <v>0.21904752359966129</v>
      </c>
      <c r="J217" s="9">
        <f t="shared" si="43"/>
        <v>4.8851484899576844E-2</v>
      </c>
      <c r="K217" s="9">
        <f t="shared" si="44"/>
        <v>0.10431473079990505</v>
      </c>
      <c r="L217" s="43">
        <v>1502979.064423</v>
      </c>
      <c r="M217" s="44">
        <v>455802.29372199997</v>
      </c>
      <c r="N217" s="44">
        <v>1124253</v>
      </c>
      <c r="O217" s="44">
        <v>109546</v>
      </c>
      <c r="P217" s="44">
        <v>50826</v>
      </c>
      <c r="Q217" s="44">
        <v>108531</v>
      </c>
      <c r="R217" s="44">
        <v>1040418.732500806</v>
      </c>
      <c r="S217" s="44">
        <v>1033122.649313077</v>
      </c>
      <c r="T217" s="44">
        <v>1012979636738</v>
      </c>
      <c r="U217" s="44">
        <v>947747451421</v>
      </c>
    </row>
    <row r="218" spans="1:21" x14ac:dyDescent="0.45">
      <c r="A218" s="30" t="s">
        <v>607</v>
      </c>
      <c r="B218" s="30">
        <v>11667</v>
      </c>
      <c r="C218" s="30" t="s">
        <v>19</v>
      </c>
      <c r="D218" s="9">
        <f t="shared" si="37"/>
        <v>0</v>
      </c>
      <c r="E218" s="9">
        <f t="shared" si="38"/>
        <v>0.99474788960020966</v>
      </c>
      <c r="F218" s="9">
        <f t="shared" si="39"/>
        <v>0</v>
      </c>
      <c r="G218" s="42">
        <f t="shared" si="40"/>
        <v>0</v>
      </c>
      <c r="H218" s="42">
        <f t="shared" si="41"/>
        <v>0</v>
      </c>
      <c r="I218" s="9">
        <f t="shared" si="42"/>
        <v>0</v>
      </c>
      <c r="J218" s="9">
        <f t="shared" si="43"/>
        <v>0</v>
      </c>
      <c r="K218" s="9">
        <f t="shared" si="44"/>
        <v>0</v>
      </c>
      <c r="L218" s="43">
        <v>0</v>
      </c>
      <c r="M218" s="44">
        <v>0</v>
      </c>
      <c r="N218" s="44">
        <v>1019100</v>
      </c>
      <c r="O218" s="44">
        <v>0</v>
      </c>
      <c r="P218" s="44">
        <v>0</v>
      </c>
      <c r="Q218" s="44">
        <v>0</v>
      </c>
      <c r="R218" s="44">
        <v>1025602.661553032</v>
      </c>
      <c r="S218" s="44">
        <v>1024480.685663558</v>
      </c>
      <c r="T218" s="44">
        <v>0</v>
      </c>
      <c r="U218" s="44">
        <v>0</v>
      </c>
    </row>
    <row r="219" spans="1:21" x14ac:dyDescent="0.45">
      <c r="A219" s="30" t="s">
        <v>610</v>
      </c>
      <c r="B219" s="30">
        <v>11924</v>
      </c>
      <c r="C219" s="30" t="s">
        <v>22</v>
      </c>
      <c r="D219" s="9">
        <v>0</v>
      </c>
      <c r="E219" s="9">
        <v>0</v>
      </c>
      <c r="F219" s="9">
        <v>0</v>
      </c>
      <c r="G219" s="45">
        <v>0</v>
      </c>
      <c r="H219" s="45">
        <v>0</v>
      </c>
      <c r="I219" s="9">
        <v>0</v>
      </c>
      <c r="J219" s="9">
        <v>0</v>
      </c>
      <c r="K219" s="9">
        <v>0</v>
      </c>
      <c r="L219" s="43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</row>
    <row r="220" spans="1:21" x14ac:dyDescent="0.45">
      <c r="A220" s="30" t="s">
        <v>616</v>
      </c>
      <c r="B220" s="30">
        <v>11962</v>
      </c>
      <c r="C220" s="30" t="s">
        <v>22</v>
      </c>
      <c r="D220" s="9">
        <v>0</v>
      </c>
      <c r="E220" s="9">
        <v>0</v>
      </c>
      <c r="F220" s="9">
        <v>0</v>
      </c>
      <c r="G220" s="45">
        <v>0</v>
      </c>
      <c r="H220" s="45">
        <v>0</v>
      </c>
      <c r="I220" s="9">
        <v>0</v>
      </c>
      <c r="J220" s="9">
        <v>0</v>
      </c>
      <c r="K220" s="9">
        <v>0</v>
      </c>
      <c r="L220" s="43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</row>
    <row r="221" spans="1:21" x14ac:dyDescent="0.45">
      <c r="A221" s="30" t="s">
        <v>60</v>
      </c>
      <c r="B221" s="30">
        <v>10763</v>
      </c>
      <c r="C221" s="30" t="s">
        <v>32</v>
      </c>
      <c r="D221" s="9">
        <f t="shared" si="37"/>
        <v>4.602375513303727</v>
      </c>
      <c r="E221" s="9">
        <f t="shared" si="38"/>
        <v>1.1204711693220044E-3</v>
      </c>
      <c r="F221" s="9">
        <f t="shared" si="39"/>
        <v>0.12273863572344094</v>
      </c>
      <c r="G221" s="42">
        <f t="shared" si="40"/>
        <v>114091.72582199999</v>
      </c>
      <c r="H221" s="42">
        <f t="shared" si="41"/>
        <v>0</v>
      </c>
      <c r="I221" s="9">
        <v>0</v>
      </c>
      <c r="J221" s="9">
        <v>0</v>
      </c>
      <c r="K221" s="9">
        <v>0</v>
      </c>
      <c r="L221" s="43">
        <v>1076174.3965400001</v>
      </c>
      <c r="M221" s="44">
        <v>0</v>
      </c>
      <c r="N221" s="44">
        <v>131</v>
      </c>
      <c r="O221" s="44">
        <v>14350</v>
      </c>
      <c r="P221" s="44">
        <v>0</v>
      </c>
      <c r="Q221" s="44">
        <v>0</v>
      </c>
      <c r="R221" s="44">
        <v>0</v>
      </c>
      <c r="S221" s="44">
        <v>116915.101063482</v>
      </c>
      <c r="T221" s="44">
        <v>114091725822</v>
      </c>
      <c r="U221" s="44">
        <v>0</v>
      </c>
    </row>
  </sheetData>
  <autoFilter ref="A2:U221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rightToLeft="1" workbookViewId="0">
      <selection activeCell="H9" sqref="H9"/>
    </sheetView>
  </sheetViews>
  <sheetFormatPr defaultRowHeight="18" x14ac:dyDescent="0.45"/>
  <cols>
    <col min="1" max="1" width="43.42578125" bestFit="1" customWidth="1"/>
    <col min="2" max="2" width="16" bestFit="1" customWidth="1"/>
    <col min="3" max="3" width="9.85546875" bestFit="1" customWidth="1"/>
    <col min="4" max="4" width="15.140625" bestFit="1" customWidth="1"/>
    <col min="5" max="5" width="8.85546875" bestFit="1" customWidth="1"/>
    <col min="6" max="6" width="17.42578125" bestFit="1" customWidth="1"/>
    <col min="7" max="8" width="11.140625" bestFit="1" customWidth="1"/>
    <col min="9" max="9" width="16.28515625" bestFit="1" customWidth="1"/>
    <col min="10" max="10" width="17.7109375" bestFit="1" customWidth="1"/>
    <col min="11" max="11" width="17.42578125" bestFit="1" customWidth="1"/>
    <col min="12" max="12" width="16.28515625" bestFit="1" customWidth="1"/>
    <col min="13" max="13" width="9.28515625" bestFit="1" customWidth="1"/>
    <col min="14" max="14" width="10.28515625" bestFit="1" customWidth="1"/>
    <col min="15" max="17" width="9.28515625" bestFit="1" customWidth="1"/>
    <col min="18" max="18" width="8.85546875" customWidth="1"/>
    <col min="19" max="20" width="10.28515625" bestFit="1" customWidth="1"/>
    <col min="21" max="21" width="10.28515625" style="2" bestFit="1" customWidth="1"/>
    <col min="22" max="24" width="17.42578125" style="2" bestFit="1" customWidth="1"/>
    <col min="25" max="25" width="17.28515625" style="2" bestFit="1" customWidth="1"/>
    <col min="26" max="26" width="16.28515625" style="2" bestFit="1" customWidth="1"/>
    <col min="27" max="27" width="17.28515625" style="2" bestFit="1" customWidth="1"/>
  </cols>
  <sheetData>
    <row r="1" spans="1:27" x14ac:dyDescent="0.45">
      <c r="V1" s="60" t="s">
        <v>539</v>
      </c>
      <c r="W1" s="60"/>
      <c r="X1" s="60"/>
      <c r="Y1" s="60"/>
      <c r="Z1" s="60"/>
      <c r="AA1" s="60"/>
    </row>
    <row r="2" spans="1:27" x14ac:dyDescent="0.45">
      <c r="V2" s="60" t="s">
        <v>623</v>
      </c>
      <c r="W2" s="60"/>
      <c r="X2" s="60"/>
      <c r="Y2" s="61" t="s">
        <v>624</v>
      </c>
      <c r="Z2" s="62"/>
      <c r="AA2" s="63"/>
    </row>
    <row r="3" spans="1:27" ht="63" x14ac:dyDescent="0.25">
      <c r="A3" s="32" t="s">
        <v>0</v>
      </c>
      <c r="B3" s="32" t="s">
        <v>1</v>
      </c>
      <c r="C3" s="14" t="s">
        <v>2</v>
      </c>
      <c r="D3" s="32" t="s">
        <v>3</v>
      </c>
      <c r="E3" s="32" t="s">
        <v>4</v>
      </c>
      <c r="F3" s="14" t="s">
        <v>5</v>
      </c>
      <c r="G3" s="14" t="s">
        <v>6</v>
      </c>
      <c r="H3" s="14" t="s">
        <v>530</v>
      </c>
      <c r="I3" s="14" t="s">
        <v>602</v>
      </c>
      <c r="J3" s="14" t="s">
        <v>620</v>
      </c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33" t="s">
        <v>14</v>
      </c>
      <c r="S3" s="33" t="s">
        <v>15</v>
      </c>
      <c r="T3" s="33" t="s">
        <v>16</v>
      </c>
      <c r="U3" s="12" t="s">
        <v>625</v>
      </c>
      <c r="V3" s="13" t="s">
        <v>560</v>
      </c>
      <c r="W3" s="13" t="s">
        <v>542</v>
      </c>
      <c r="X3" s="13" t="s">
        <v>544</v>
      </c>
      <c r="Y3" s="13" t="s">
        <v>541</v>
      </c>
      <c r="Z3" s="13" t="s">
        <v>561</v>
      </c>
      <c r="AA3" s="13" t="s">
        <v>544</v>
      </c>
    </row>
    <row r="4" spans="1:27" x14ac:dyDescent="0.45">
      <c r="A4" s="27" t="s">
        <v>269</v>
      </c>
      <c r="B4" s="27">
        <v>11364</v>
      </c>
      <c r="C4" s="27" t="s">
        <v>268</v>
      </c>
      <c r="D4" s="27" t="s">
        <v>134</v>
      </c>
      <c r="E4" s="26">
        <v>0</v>
      </c>
      <c r="F4" s="26">
        <v>20000000</v>
      </c>
      <c r="G4" s="27">
        <v>83.1</v>
      </c>
      <c r="H4" s="26" t="s">
        <v>531</v>
      </c>
      <c r="I4" s="26">
        <v>73574674</v>
      </c>
      <c r="J4" s="26">
        <v>68977832</v>
      </c>
      <c r="K4" s="26">
        <v>9572250</v>
      </c>
      <c r="L4" s="26">
        <v>7206020</v>
      </c>
      <c r="M4" s="26">
        <v>2</v>
      </c>
      <c r="N4" s="26">
        <v>100</v>
      </c>
      <c r="O4" s="26">
        <v>0</v>
      </c>
      <c r="P4" s="26">
        <v>0</v>
      </c>
      <c r="Q4" s="26">
        <v>2</v>
      </c>
      <c r="R4" s="26">
        <v>-21.02</v>
      </c>
      <c r="S4" s="26">
        <v>-6.25</v>
      </c>
      <c r="T4" s="26">
        <v>-32.119999999999997</v>
      </c>
      <c r="U4" s="4">
        <v>99.895128584297524</v>
      </c>
      <c r="V4" s="4">
        <v>16473325.539411999</v>
      </c>
      <c r="W4" s="4">
        <v>1094813.7166569999</v>
      </c>
      <c r="X4" s="4">
        <v>15378511.822755</v>
      </c>
      <c r="Y4" s="4">
        <v>224183.511141</v>
      </c>
      <c r="Z4" s="4">
        <v>420.25</v>
      </c>
      <c r="AA4" s="4">
        <v>223763.261141</v>
      </c>
    </row>
    <row r="5" spans="1:27" x14ac:dyDescent="0.45">
      <c r="A5" s="27" t="s">
        <v>261</v>
      </c>
      <c r="B5" s="27">
        <v>11346</v>
      </c>
      <c r="C5" s="27" t="s">
        <v>262</v>
      </c>
      <c r="D5" s="27" t="s">
        <v>134</v>
      </c>
      <c r="E5" s="26">
        <v>0</v>
      </c>
      <c r="F5" s="26">
        <v>2000000</v>
      </c>
      <c r="G5" s="27">
        <v>84.166666666666671</v>
      </c>
      <c r="H5" s="26" t="s">
        <v>531</v>
      </c>
      <c r="I5" s="26">
        <v>9656867</v>
      </c>
      <c r="J5" s="26">
        <v>15186483</v>
      </c>
      <c r="K5" s="26">
        <v>2000000</v>
      </c>
      <c r="L5" s="26">
        <v>7593241</v>
      </c>
      <c r="M5" s="26">
        <v>7</v>
      </c>
      <c r="N5" s="26">
        <v>100</v>
      </c>
      <c r="O5" s="26">
        <v>0</v>
      </c>
      <c r="P5" s="26">
        <v>0</v>
      </c>
      <c r="Q5" s="26">
        <v>7</v>
      </c>
      <c r="R5" s="26">
        <v>-2.06</v>
      </c>
      <c r="S5" s="26">
        <v>-23.78</v>
      </c>
      <c r="T5" s="26">
        <v>-17.190000000000001</v>
      </c>
      <c r="U5" s="4">
        <v>95.508804351040183</v>
      </c>
      <c r="V5" s="4">
        <v>20406947.219406001</v>
      </c>
      <c r="W5" s="4">
        <v>6999228.5525550004</v>
      </c>
      <c r="X5" s="4">
        <v>13407718.666851001</v>
      </c>
      <c r="Y5" s="4">
        <v>1063690.5344759999</v>
      </c>
      <c r="Z5" s="4">
        <v>496260.38507000002</v>
      </c>
      <c r="AA5" s="4">
        <v>567430.14940599981</v>
      </c>
    </row>
    <row r="6" spans="1:27" x14ac:dyDescent="0.45">
      <c r="A6" s="27" t="s">
        <v>267</v>
      </c>
      <c r="B6" s="27">
        <v>11359</v>
      </c>
      <c r="C6" s="27" t="s">
        <v>268</v>
      </c>
      <c r="D6" s="27" t="s">
        <v>134</v>
      </c>
      <c r="E6" s="26">
        <v>0</v>
      </c>
      <c r="F6" s="26">
        <v>3000000</v>
      </c>
      <c r="G6" s="27">
        <v>83.1</v>
      </c>
      <c r="H6" s="26" t="s">
        <v>531</v>
      </c>
      <c r="I6" s="26">
        <v>2290541</v>
      </c>
      <c r="J6" s="26">
        <v>2351238</v>
      </c>
      <c r="K6" s="26">
        <v>1095698</v>
      </c>
      <c r="L6" s="26">
        <v>2145887</v>
      </c>
      <c r="M6" s="26">
        <v>9</v>
      </c>
      <c r="N6" s="26">
        <v>100</v>
      </c>
      <c r="O6" s="26">
        <v>0</v>
      </c>
      <c r="P6" s="26">
        <v>0</v>
      </c>
      <c r="Q6" s="26">
        <v>0</v>
      </c>
      <c r="R6" s="26">
        <v>-12.74</v>
      </c>
      <c r="S6" s="26">
        <v>-5.7</v>
      </c>
      <c r="T6" s="26">
        <v>-12.83</v>
      </c>
      <c r="U6" s="4">
        <v>91.781016156486288</v>
      </c>
      <c r="V6" s="4">
        <v>1252964.693523</v>
      </c>
      <c r="W6" s="4">
        <v>847423.173006</v>
      </c>
      <c r="X6" s="4">
        <v>405541.520517</v>
      </c>
      <c r="Y6" s="4">
        <v>128086.281483</v>
      </c>
      <c r="Z6" s="4">
        <v>71301.539262999999</v>
      </c>
      <c r="AA6" s="4">
        <v>56784.74222</v>
      </c>
    </row>
    <row r="7" spans="1:27" x14ac:dyDescent="0.45">
      <c r="A7" s="27" t="s">
        <v>320</v>
      </c>
      <c r="B7" s="27">
        <v>11447</v>
      </c>
      <c r="C7" s="27" t="s">
        <v>321</v>
      </c>
      <c r="D7" s="27" t="s">
        <v>134</v>
      </c>
      <c r="E7" s="26">
        <v>0</v>
      </c>
      <c r="F7" s="26">
        <v>10000000</v>
      </c>
      <c r="G7" s="27">
        <v>70.666666666666671</v>
      </c>
      <c r="H7" s="26" t="s">
        <v>531</v>
      </c>
      <c r="I7" s="26">
        <v>24846411</v>
      </c>
      <c r="J7" s="26">
        <v>14421066</v>
      </c>
      <c r="K7" s="26">
        <v>1206420</v>
      </c>
      <c r="L7" s="26">
        <v>11953603</v>
      </c>
      <c r="M7" s="26">
        <v>5</v>
      </c>
      <c r="N7" s="26">
        <v>100</v>
      </c>
      <c r="O7" s="26">
        <v>0</v>
      </c>
      <c r="P7" s="26">
        <v>0</v>
      </c>
      <c r="Q7" s="26">
        <v>5</v>
      </c>
      <c r="R7" s="26">
        <v>-3.51</v>
      </c>
      <c r="S7" s="26">
        <v>0.36</v>
      </c>
      <c r="T7" s="26">
        <v>19.079999999999998</v>
      </c>
      <c r="U7" s="4">
        <v>97.083099016261315</v>
      </c>
      <c r="V7" s="4">
        <v>32108236.490619998</v>
      </c>
      <c r="W7" s="4">
        <v>15435392.684839999</v>
      </c>
      <c r="X7" s="4">
        <v>16672843.805779999</v>
      </c>
      <c r="Y7" s="4">
        <v>1198919.0455</v>
      </c>
      <c r="Z7" s="4">
        <v>15154.663130000001</v>
      </c>
      <c r="AA7" s="4">
        <v>1183764.38237</v>
      </c>
    </row>
    <row r="8" spans="1:27" x14ac:dyDescent="0.45">
      <c r="A8" s="27" t="s">
        <v>235</v>
      </c>
      <c r="B8" s="27">
        <v>11318</v>
      </c>
      <c r="C8" s="27" t="s">
        <v>236</v>
      </c>
      <c r="D8" s="27" t="s">
        <v>134</v>
      </c>
      <c r="E8" s="26">
        <v>0</v>
      </c>
      <c r="F8" s="26">
        <v>500000</v>
      </c>
      <c r="G8" s="27">
        <v>88.466666666666669</v>
      </c>
      <c r="H8" s="26" t="s">
        <v>531</v>
      </c>
      <c r="I8" s="26">
        <v>1366106</v>
      </c>
      <c r="J8" s="26">
        <v>1486827</v>
      </c>
      <c r="K8" s="26">
        <v>359520</v>
      </c>
      <c r="L8" s="26">
        <v>4135588</v>
      </c>
      <c r="M8" s="26">
        <v>19</v>
      </c>
      <c r="N8" s="26">
        <v>100</v>
      </c>
      <c r="O8" s="26">
        <v>0</v>
      </c>
      <c r="P8" s="26">
        <v>0</v>
      </c>
      <c r="Q8" s="26">
        <v>19</v>
      </c>
      <c r="R8" s="26">
        <v>-14.55</v>
      </c>
      <c r="S8" s="26">
        <v>8.84</v>
      </c>
      <c r="T8" s="26">
        <v>3.26</v>
      </c>
      <c r="U8" s="4">
        <v>88.242990248204578</v>
      </c>
      <c r="V8" s="4">
        <v>1457760.7103899999</v>
      </c>
      <c r="W8" s="4">
        <v>1576474.1334770001</v>
      </c>
      <c r="X8" s="4">
        <v>-118713.42308700015</v>
      </c>
      <c r="Y8" s="4">
        <v>169868.33459799999</v>
      </c>
      <c r="Z8" s="4">
        <v>34427.861623999997</v>
      </c>
      <c r="AA8" s="4">
        <v>135440.47297399997</v>
      </c>
    </row>
    <row r="9" spans="1:27" x14ac:dyDescent="0.45">
      <c r="A9" s="27" t="s">
        <v>486</v>
      </c>
      <c r="B9" s="27">
        <v>11807</v>
      </c>
      <c r="C9" s="27" t="s">
        <v>477</v>
      </c>
      <c r="D9" s="27" t="s">
        <v>134</v>
      </c>
      <c r="E9" s="26">
        <v>0</v>
      </c>
      <c r="F9" s="26">
        <v>500000</v>
      </c>
      <c r="G9" s="27">
        <v>15.6</v>
      </c>
      <c r="H9" s="26" t="s">
        <v>531</v>
      </c>
      <c r="I9" s="26">
        <v>1212450</v>
      </c>
      <c r="J9" s="26">
        <v>1191656</v>
      </c>
      <c r="K9" s="26">
        <v>1822468</v>
      </c>
      <c r="L9" s="26">
        <v>653869</v>
      </c>
      <c r="M9" s="26">
        <v>6</v>
      </c>
      <c r="N9" s="26">
        <v>100</v>
      </c>
      <c r="O9" s="26">
        <v>1</v>
      </c>
      <c r="P9" s="26">
        <v>0</v>
      </c>
      <c r="Q9" s="26">
        <v>7</v>
      </c>
      <c r="R9" s="26">
        <v>-13.1</v>
      </c>
      <c r="S9" s="26">
        <v>-0.59</v>
      </c>
      <c r="T9" s="26">
        <v>-35.049999999999997</v>
      </c>
      <c r="U9" s="4">
        <v>91.415274026299642</v>
      </c>
      <c r="V9" s="4">
        <v>2472718.2035730002</v>
      </c>
      <c r="W9" s="4">
        <v>1020242.771131</v>
      </c>
      <c r="X9" s="4">
        <v>1452475.4324420001</v>
      </c>
      <c r="Y9" s="4">
        <v>169985.16740599999</v>
      </c>
      <c r="Z9" s="4">
        <v>139678.6943</v>
      </c>
      <c r="AA9" s="4">
        <v>30306.47310599999</v>
      </c>
    </row>
    <row r="10" spans="1:27" x14ac:dyDescent="0.45">
      <c r="A10" s="27" t="s">
        <v>364</v>
      </c>
      <c r="B10" s="27">
        <v>11553</v>
      </c>
      <c r="C10" s="27" t="s">
        <v>365</v>
      </c>
      <c r="D10" s="27" t="s">
        <v>134</v>
      </c>
      <c r="E10" s="26">
        <v>0</v>
      </c>
      <c r="F10" s="26">
        <v>30000000</v>
      </c>
      <c r="G10" s="27">
        <v>53.7</v>
      </c>
      <c r="H10" s="26" t="s">
        <v>531</v>
      </c>
      <c r="I10" s="26">
        <v>8096129</v>
      </c>
      <c r="J10" s="26">
        <v>9276491</v>
      </c>
      <c r="K10" s="26">
        <v>4800397</v>
      </c>
      <c r="L10" s="26">
        <v>1932443</v>
      </c>
      <c r="M10" s="26">
        <v>15</v>
      </c>
      <c r="N10" s="26">
        <v>100</v>
      </c>
      <c r="O10" s="26">
        <v>0</v>
      </c>
      <c r="P10" s="26">
        <v>0</v>
      </c>
      <c r="Q10" s="26">
        <v>15</v>
      </c>
      <c r="R10" s="26">
        <v>2.0499999999999998</v>
      </c>
      <c r="S10" s="26">
        <v>26.26</v>
      </c>
      <c r="T10" s="26">
        <v>59.76</v>
      </c>
      <c r="U10" s="4">
        <v>73.123356269737755</v>
      </c>
      <c r="V10" s="4">
        <v>12956599.842808999</v>
      </c>
      <c r="W10" s="4">
        <v>14167756.953051999</v>
      </c>
      <c r="X10" s="4">
        <v>-1211157.1102430001</v>
      </c>
      <c r="Y10" s="4">
        <v>954454.44744500006</v>
      </c>
      <c r="Z10" s="4">
        <v>899691.46269900003</v>
      </c>
      <c r="AA10" s="4">
        <v>54762.984746000031</v>
      </c>
    </row>
    <row r="11" spans="1:27" x14ac:dyDescent="0.45">
      <c r="A11" s="27" t="s">
        <v>211</v>
      </c>
      <c r="B11" s="27">
        <v>11281</v>
      </c>
      <c r="C11" s="27" t="s">
        <v>212</v>
      </c>
      <c r="D11" s="27" t="s">
        <v>134</v>
      </c>
      <c r="E11" s="26">
        <v>0</v>
      </c>
      <c r="F11" s="26">
        <v>5000000</v>
      </c>
      <c r="G11" s="27">
        <v>94.63333333333334</v>
      </c>
      <c r="H11" s="26" t="s">
        <v>531</v>
      </c>
      <c r="I11" s="26">
        <v>2353726</v>
      </c>
      <c r="J11" s="26">
        <v>3051310</v>
      </c>
      <c r="K11" s="26">
        <v>4622038</v>
      </c>
      <c r="L11" s="26">
        <v>660165</v>
      </c>
      <c r="M11" s="26">
        <v>13</v>
      </c>
      <c r="N11" s="26">
        <v>100</v>
      </c>
      <c r="O11" s="26">
        <v>0</v>
      </c>
      <c r="P11" s="26">
        <v>0</v>
      </c>
      <c r="Q11" s="26">
        <v>13</v>
      </c>
      <c r="R11" s="26">
        <v>-3.57</v>
      </c>
      <c r="S11" s="26">
        <v>9.8699999999999992</v>
      </c>
      <c r="T11" s="26">
        <v>-23.75</v>
      </c>
      <c r="U11" s="4">
        <v>90.906610761598984</v>
      </c>
      <c r="V11" s="4">
        <v>2942788.5377059998</v>
      </c>
      <c r="W11" s="4">
        <v>1765680.5181809999</v>
      </c>
      <c r="X11" s="4">
        <v>1177108.0195249999</v>
      </c>
      <c r="Y11" s="4">
        <v>210935.042636</v>
      </c>
      <c r="Z11" s="4">
        <v>115237.496313</v>
      </c>
      <c r="AA11" s="4">
        <v>95697.546323000002</v>
      </c>
    </row>
    <row r="12" spans="1:27" x14ac:dyDescent="0.45">
      <c r="A12" s="27" t="s">
        <v>382</v>
      </c>
      <c r="B12" s="27">
        <v>11618</v>
      </c>
      <c r="C12" s="27" t="s">
        <v>383</v>
      </c>
      <c r="D12" s="27" t="s">
        <v>134</v>
      </c>
      <c r="E12" s="26">
        <v>0</v>
      </c>
      <c r="F12" s="26">
        <v>20000000</v>
      </c>
      <c r="G12" s="27">
        <v>42.7</v>
      </c>
      <c r="H12" s="26" t="s">
        <v>531</v>
      </c>
      <c r="I12" s="26">
        <v>12784225</v>
      </c>
      <c r="J12" s="26">
        <v>17545056</v>
      </c>
      <c r="K12" s="26">
        <v>17794293</v>
      </c>
      <c r="L12" s="26">
        <v>985993</v>
      </c>
      <c r="M12" s="26">
        <v>55</v>
      </c>
      <c r="N12" s="26">
        <v>100</v>
      </c>
      <c r="O12" s="26">
        <v>6</v>
      </c>
      <c r="P12" s="26">
        <v>0</v>
      </c>
      <c r="Q12" s="26">
        <v>61</v>
      </c>
      <c r="R12" s="26">
        <v>-1.0900000000000001</v>
      </c>
      <c r="S12" s="26">
        <v>23.71</v>
      </c>
      <c r="T12" s="26">
        <v>-12.88</v>
      </c>
      <c r="U12" s="4">
        <v>84.031628266115007</v>
      </c>
      <c r="V12" s="4">
        <v>8919440.6970249992</v>
      </c>
      <c r="W12" s="4">
        <v>14924252.118275</v>
      </c>
      <c r="X12" s="4">
        <v>-6004811.4212500006</v>
      </c>
      <c r="Y12" s="4">
        <v>943561.11650899996</v>
      </c>
      <c r="Z12" s="4">
        <v>1115837.5993910001</v>
      </c>
      <c r="AA12" s="4">
        <v>-172276.48288200016</v>
      </c>
    </row>
    <row r="13" spans="1:27" x14ac:dyDescent="0.45">
      <c r="A13" s="27" t="s">
        <v>525</v>
      </c>
      <c r="B13" s="27">
        <v>11903</v>
      </c>
      <c r="C13" s="27" t="s">
        <v>526</v>
      </c>
      <c r="D13" s="27" t="s">
        <v>134</v>
      </c>
      <c r="E13" s="26">
        <v>0</v>
      </c>
      <c r="F13" s="26">
        <v>5000000</v>
      </c>
      <c r="G13" s="27">
        <v>6.5</v>
      </c>
      <c r="H13" s="26" t="s">
        <v>531</v>
      </c>
      <c r="I13" s="26">
        <v>1958235</v>
      </c>
      <c r="J13" s="26">
        <v>2234672</v>
      </c>
      <c r="K13" s="26">
        <v>1737651</v>
      </c>
      <c r="L13" s="26">
        <v>1285751</v>
      </c>
      <c r="M13" s="26">
        <v>3</v>
      </c>
      <c r="N13" s="26">
        <v>9</v>
      </c>
      <c r="O13" s="26">
        <v>7</v>
      </c>
      <c r="P13" s="26">
        <v>91</v>
      </c>
      <c r="Q13" s="26">
        <v>10</v>
      </c>
      <c r="R13" s="26">
        <v>-10.210000000000001</v>
      </c>
      <c r="S13" s="26">
        <v>11.13</v>
      </c>
      <c r="T13" s="26">
        <v>0</v>
      </c>
      <c r="U13" s="4">
        <v>94.116149490021201</v>
      </c>
      <c r="V13" s="4">
        <v>1416798.2455819999</v>
      </c>
      <c r="W13" s="4">
        <v>905627.52748399996</v>
      </c>
      <c r="X13" s="4">
        <v>511170.71809799992</v>
      </c>
      <c r="Y13" s="4">
        <v>182467.145433</v>
      </c>
      <c r="Z13" s="4">
        <v>68210.472716000004</v>
      </c>
      <c r="AA13" s="4">
        <v>114256.67271699999</v>
      </c>
    </row>
    <row r="14" spans="1:27" x14ac:dyDescent="0.45">
      <c r="A14" s="27" t="s">
        <v>410</v>
      </c>
      <c r="B14" s="27">
        <v>11681</v>
      </c>
      <c r="C14" s="27" t="s">
        <v>411</v>
      </c>
      <c r="D14" s="27" t="s">
        <v>134</v>
      </c>
      <c r="E14" s="26">
        <v>0</v>
      </c>
      <c r="F14" s="26">
        <v>5000000</v>
      </c>
      <c r="G14" s="27">
        <v>30.366666666666667</v>
      </c>
      <c r="H14" s="26" t="s">
        <v>531</v>
      </c>
      <c r="I14" s="26">
        <v>755768</v>
      </c>
      <c r="J14" s="26">
        <v>1248919.0125559999</v>
      </c>
      <c r="K14" s="26">
        <v>1729036</v>
      </c>
      <c r="L14" s="26">
        <v>722321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4">
        <v>0</v>
      </c>
      <c r="V14" s="4">
        <v>1521051.8538500001</v>
      </c>
      <c r="W14" s="4">
        <v>1157762.0832430001</v>
      </c>
      <c r="X14" s="4">
        <v>363289.77060699998</v>
      </c>
      <c r="Y14" s="4">
        <v>321309.19299000001</v>
      </c>
      <c r="Z14" s="4">
        <v>72080.901165999996</v>
      </c>
      <c r="AA14" s="4">
        <v>249228.29182400001</v>
      </c>
    </row>
    <row r="15" spans="1:27" x14ac:dyDescent="0.45">
      <c r="A15" s="27" t="s">
        <v>257</v>
      </c>
      <c r="B15" s="27">
        <v>11339</v>
      </c>
      <c r="C15" s="27" t="s">
        <v>258</v>
      </c>
      <c r="D15" s="27" t="s">
        <v>134</v>
      </c>
      <c r="E15" s="26">
        <v>0</v>
      </c>
      <c r="F15" s="26">
        <v>65000000</v>
      </c>
      <c r="G15" s="27">
        <v>85.1</v>
      </c>
      <c r="H15" s="26" t="s">
        <v>531</v>
      </c>
      <c r="I15" s="26">
        <v>20589315</v>
      </c>
      <c r="J15" s="26">
        <v>38261441</v>
      </c>
      <c r="K15" s="26">
        <v>31092321</v>
      </c>
      <c r="L15" s="26">
        <v>1230575</v>
      </c>
      <c r="M15" s="26">
        <v>16</v>
      </c>
      <c r="N15" s="26">
        <v>100</v>
      </c>
      <c r="O15" s="26">
        <v>1</v>
      </c>
      <c r="P15" s="26">
        <v>0</v>
      </c>
      <c r="Q15" s="26">
        <v>17</v>
      </c>
      <c r="R15" s="26">
        <v>-4.9000000000000004</v>
      </c>
      <c r="S15" s="26">
        <v>0.06</v>
      </c>
      <c r="T15" s="26">
        <v>-12.11</v>
      </c>
      <c r="U15" s="4">
        <v>93.682995059999243</v>
      </c>
      <c r="V15" s="4">
        <v>29266155.130344</v>
      </c>
      <c r="W15" s="4">
        <v>2548115.3409310002</v>
      </c>
      <c r="X15" s="4">
        <v>26718039.789412998</v>
      </c>
      <c r="Y15" s="4">
        <v>11424626.594648</v>
      </c>
      <c r="Z15" s="4">
        <v>293559.68459999998</v>
      </c>
      <c r="AA15" s="4">
        <v>11131066.910048001</v>
      </c>
    </row>
    <row r="16" spans="1:27" x14ac:dyDescent="0.45">
      <c r="A16" s="27" t="s">
        <v>215</v>
      </c>
      <c r="B16" s="27">
        <v>11286</v>
      </c>
      <c r="C16" s="27" t="s">
        <v>216</v>
      </c>
      <c r="D16" s="27" t="s">
        <v>134</v>
      </c>
      <c r="E16" s="26">
        <v>0</v>
      </c>
      <c r="F16" s="26">
        <v>80000000</v>
      </c>
      <c r="G16" s="27">
        <v>93.833333333333329</v>
      </c>
      <c r="H16" s="26" t="s">
        <v>531</v>
      </c>
      <c r="I16" s="26">
        <v>45627612</v>
      </c>
      <c r="J16" s="26">
        <v>59015024</v>
      </c>
      <c r="K16" s="26">
        <v>48113653</v>
      </c>
      <c r="L16" s="26">
        <v>1226575</v>
      </c>
      <c r="M16" s="26">
        <v>89</v>
      </c>
      <c r="N16" s="26">
        <v>100</v>
      </c>
      <c r="O16" s="26">
        <v>0</v>
      </c>
      <c r="P16" s="26">
        <v>0</v>
      </c>
      <c r="Q16" s="26">
        <v>89</v>
      </c>
      <c r="R16" s="26">
        <v>-7.86</v>
      </c>
      <c r="S16" s="26">
        <v>17.93</v>
      </c>
      <c r="T16" s="26">
        <v>9.0399999999999991</v>
      </c>
      <c r="U16" s="4">
        <v>94.943837757579033</v>
      </c>
      <c r="V16" s="4">
        <v>46220098.704801999</v>
      </c>
      <c r="W16" s="4">
        <v>23892362.588943001</v>
      </c>
      <c r="X16" s="4">
        <v>22327736.115858998</v>
      </c>
      <c r="Y16" s="4">
        <v>2406873.6348159998</v>
      </c>
      <c r="Z16" s="4">
        <v>1123430.045863</v>
      </c>
      <c r="AA16" s="4">
        <v>1283443.5889529998</v>
      </c>
    </row>
    <row r="17" spans="1:27" x14ac:dyDescent="0.45">
      <c r="A17" s="27" t="s">
        <v>458</v>
      </c>
      <c r="B17" s="27">
        <v>11769</v>
      </c>
      <c r="C17" s="27" t="s">
        <v>459</v>
      </c>
      <c r="D17" s="27" t="s">
        <v>134</v>
      </c>
      <c r="E17" s="26">
        <v>0</v>
      </c>
      <c r="F17" s="26">
        <v>10000000</v>
      </c>
      <c r="G17" s="27">
        <v>18.666666666666664</v>
      </c>
      <c r="H17" s="26" t="s">
        <v>531</v>
      </c>
      <c r="I17" s="26">
        <v>5113874</v>
      </c>
      <c r="J17" s="26">
        <v>5217833</v>
      </c>
      <c r="K17" s="26">
        <v>3420986</v>
      </c>
      <c r="L17" s="26">
        <v>1525242</v>
      </c>
      <c r="M17" s="26">
        <v>2</v>
      </c>
      <c r="N17" s="26">
        <v>100</v>
      </c>
      <c r="O17" s="26">
        <v>1</v>
      </c>
      <c r="P17" s="26">
        <v>0</v>
      </c>
      <c r="Q17" s="26">
        <v>3</v>
      </c>
      <c r="R17" s="26">
        <v>0.77</v>
      </c>
      <c r="S17" s="26">
        <v>1.84</v>
      </c>
      <c r="T17" s="26">
        <v>51.47</v>
      </c>
      <c r="U17" s="4">
        <v>92.484045109525866</v>
      </c>
      <c r="V17" s="4">
        <v>918288.52766999998</v>
      </c>
      <c r="W17" s="4">
        <v>643678.21898999996</v>
      </c>
      <c r="X17" s="4">
        <v>274610.30868000002</v>
      </c>
      <c r="Y17" s="4">
        <v>56772.430009999996</v>
      </c>
      <c r="Z17" s="4">
        <v>0</v>
      </c>
      <c r="AA17" s="4">
        <v>56772.430009999996</v>
      </c>
    </row>
    <row r="18" spans="1:27" x14ac:dyDescent="0.45">
      <c r="A18" s="27" t="s">
        <v>303</v>
      </c>
      <c r="B18" s="27">
        <v>11419</v>
      </c>
      <c r="C18" s="27" t="s">
        <v>304</v>
      </c>
      <c r="D18" s="27" t="s">
        <v>134</v>
      </c>
      <c r="E18" s="26">
        <v>0</v>
      </c>
      <c r="F18" s="26">
        <v>50000000</v>
      </c>
      <c r="G18" s="27">
        <v>75.3</v>
      </c>
      <c r="H18" s="26" t="s">
        <v>531</v>
      </c>
      <c r="I18" s="26">
        <v>24278200</v>
      </c>
      <c r="J18" s="26">
        <v>25296062</v>
      </c>
      <c r="K18" s="26">
        <v>15416665</v>
      </c>
      <c r="L18" s="26">
        <v>1640825</v>
      </c>
      <c r="M18" s="26">
        <v>25</v>
      </c>
      <c r="N18" s="26">
        <v>96</v>
      </c>
      <c r="O18" s="26">
        <v>1</v>
      </c>
      <c r="P18" s="26">
        <v>4</v>
      </c>
      <c r="Q18" s="26">
        <v>26</v>
      </c>
      <c r="R18" s="26">
        <v>-3.2</v>
      </c>
      <c r="S18" s="26">
        <v>4.28</v>
      </c>
      <c r="T18" s="26">
        <v>24</v>
      </c>
      <c r="U18" s="4">
        <v>98.269814127573611</v>
      </c>
      <c r="V18" s="4">
        <v>3902291.7159020002</v>
      </c>
      <c r="W18" s="4">
        <v>8123485.3789529996</v>
      </c>
      <c r="X18" s="4">
        <v>-4221193.6630509999</v>
      </c>
      <c r="Y18" s="4">
        <v>16403.470819999999</v>
      </c>
      <c r="Z18" s="4">
        <v>139188.09538000001</v>
      </c>
      <c r="AA18" s="4">
        <v>-122784.62456000001</v>
      </c>
    </row>
    <row r="19" spans="1:27" x14ac:dyDescent="0.45">
      <c r="A19" s="27" t="s">
        <v>412</v>
      </c>
      <c r="B19" s="27">
        <v>11687</v>
      </c>
      <c r="C19" s="27" t="s">
        <v>413</v>
      </c>
      <c r="D19" s="27" t="s">
        <v>134</v>
      </c>
      <c r="E19" s="26">
        <v>0</v>
      </c>
      <c r="F19" s="26">
        <v>500000</v>
      </c>
      <c r="G19" s="27">
        <v>28.733333333333334</v>
      </c>
      <c r="H19" s="26" t="s">
        <v>531</v>
      </c>
      <c r="I19" s="26">
        <v>437935</v>
      </c>
      <c r="J19" s="26">
        <v>450677</v>
      </c>
      <c r="K19" s="26">
        <v>353746</v>
      </c>
      <c r="L19" s="26">
        <v>1274013</v>
      </c>
      <c r="M19" s="26">
        <v>8</v>
      </c>
      <c r="N19" s="26">
        <v>100</v>
      </c>
      <c r="O19" s="26">
        <v>0</v>
      </c>
      <c r="P19" s="26">
        <v>0</v>
      </c>
      <c r="Q19" s="26">
        <v>8</v>
      </c>
      <c r="R19" s="26">
        <v>6.8</v>
      </c>
      <c r="S19" s="26">
        <v>22.12</v>
      </c>
      <c r="T19" s="26">
        <v>-6.19</v>
      </c>
      <c r="U19" s="4">
        <v>53.442990830281346</v>
      </c>
      <c r="V19" s="4">
        <v>125301.091715</v>
      </c>
      <c r="W19" s="4">
        <v>118484.13256500001</v>
      </c>
      <c r="X19" s="4">
        <v>6816.9591499999951</v>
      </c>
      <c r="Y19" s="4">
        <v>0</v>
      </c>
      <c r="Z19" s="4">
        <v>0</v>
      </c>
      <c r="AA19" s="4">
        <v>0</v>
      </c>
    </row>
    <row r="20" spans="1:27" x14ac:dyDescent="0.45">
      <c r="A20" s="27" t="s">
        <v>566</v>
      </c>
      <c r="B20" s="27">
        <v>11891</v>
      </c>
      <c r="C20" s="27" t="s">
        <v>567</v>
      </c>
      <c r="D20" s="27" t="s">
        <v>134</v>
      </c>
      <c r="E20" s="26">
        <v>0</v>
      </c>
      <c r="F20" s="26">
        <v>5000000</v>
      </c>
      <c r="G20" s="27">
        <v>6.9</v>
      </c>
      <c r="H20" s="26" t="s">
        <v>531</v>
      </c>
      <c r="I20" s="26">
        <v>24561</v>
      </c>
      <c r="J20" s="26">
        <v>3628837</v>
      </c>
      <c r="K20" s="26">
        <v>1173985</v>
      </c>
      <c r="L20" s="26">
        <v>3091042</v>
      </c>
      <c r="M20" s="26">
        <v>11</v>
      </c>
      <c r="N20" s="26">
        <v>100</v>
      </c>
      <c r="O20" s="26">
        <v>2</v>
      </c>
      <c r="P20" s="26">
        <v>0</v>
      </c>
      <c r="Q20" s="26">
        <v>13</v>
      </c>
      <c r="R20" s="26">
        <v>26.07</v>
      </c>
      <c r="S20" s="26">
        <v>215.4</v>
      </c>
      <c r="T20" s="26">
        <v>0</v>
      </c>
      <c r="U20" s="4">
        <v>87.241072261760408</v>
      </c>
      <c r="V20" s="4">
        <v>1597073.28455</v>
      </c>
      <c r="W20" s="4">
        <v>895732</v>
      </c>
      <c r="X20" s="4">
        <v>701341.28454999998</v>
      </c>
      <c r="Y20" s="4">
        <v>265073.28454999998</v>
      </c>
      <c r="Z20" s="4">
        <v>547770</v>
      </c>
      <c r="AA20" s="4">
        <v>-282696.71545000002</v>
      </c>
    </row>
    <row r="21" spans="1:27" x14ac:dyDescent="0.45">
      <c r="A21" s="27" t="s">
        <v>132</v>
      </c>
      <c r="B21" s="27">
        <v>11091</v>
      </c>
      <c r="C21" s="27" t="s">
        <v>133</v>
      </c>
      <c r="D21" s="27" t="s">
        <v>134</v>
      </c>
      <c r="E21" s="26">
        <v>0</v>
      </c>
      <c r="F21" s="26">
        <v>8000000</v>
      </c>
      <c r="G21" s="27">
        <v>118.53333333333333</v>
      </c>
      <c r="H21" s="26" t="s">
        <v>531</v>
      </c>
      <c r="I21" s="26">
        <v>1335048</v>
      </c>
      <c r="J21" s="26">
        <v>1473947</v>
      </c>
      <c r="K21" s="26">
        <v>790901</v>
      </c>
      <c r="L21" s="26">
        <v>1863630</v>
      </c>
      <c r="M21" s="26">
        <v>7</v>
      </c>
      <c r="N21" s="26">
        <v>100</v>
      </c>
      <c r="O21" s="26">
        <v>34</v>
      </c>
      <c r="P21" s="26">
        <v>0</v>
      </c>
      <c r="Q21" s="26">
        <v>41</v>
      </c>
      <c r="R21" s="26">
        <v>6.46</v>
      </c>
      <c r="S21" s="26">
        <v>46.52</v>
      </c>
      <c r="T21" s="26">
        <v>260.39</v>
      </c>
      <c r="U21" s="4">
        <v>95.433859539186415</v>
      </c>
      <c r="V21" s="4">
        <v>1041938.151495</v>
      </c>
      <c r="W21" s="4">
        <v>1925302.669029</v>
      </c>
      <c r="X21" s="4">
        <v>-883364.51753399998</v>
      </c>
      <c r="Y21" s="4">
        <v>179928.639081</v>
      </c>
      <c r="Z21" s="4">
        <v>416884.84246499999</v>
      </c>
      <c r="AA21" s="4">
        <v>-236956.20338399999</v>
      </c>
    </row>
    <row r="22" spans="1:27" x14ac:dyDescent="0.45">
      <c r="A22" s="27" t="s">
        <v>281</v>
      </c>
      <c r="B22" s="27">
        <v>11386</v>
      </c>
      <c r="C22" s="27" t="s">
        <v>282</v>
      </c>
      <c r="D22" s="27" t="s">
        <v>134</v>
      </c>
      <c r="E22" s="26">
        <v>0</v>
      </c>
      <c r="F22" s="26">
        <v>1000000</v>
      </c>
      <c r="G22" s="27">
        <v>80</v>
      </c>
      <c r="H22" s="26" t="s">
        <v>531</v>
      </c>
      <c r="I22" s="26">
        <v>890259</v>
      </c>
      <c r="J22" s="26">
        <v>896138</v>
      </c>
      <c r="K22" s="26">
        <v>974514</v>
      </c>
      <c r="L22" s="26">
        <v>919574</v>
      </c>
      <c r="M22" s="26">
        <v>4</v>
      </c>
      <c r="N22" s="26">
        <v>100</v>
      </c>
      <c r="O22" s="26">
        <v>0</v>
      </c>
      <c r="P22" s="26">
        <v>0</v>
      </c>
      <c r="Q22" s="26">
        <v>4</v>
      </c>
      <c r="R22" s="26">
        <v>-2.0299999999999998</v>
      </c>
      <c r="S22" s="26">
        <v>0.67</v>
      </c>
      <c r="T22" s="26">
        <v>-7.27</v>
      </c>
      <c r="U22" s="4">
        <v>13.624069099416991</v>
      </c>
      <c r="V22" s="4">
        <v>134117.347095</v>
      </c>
      <c r="W22" s="4">
        <v>175409.85758400001</v>
      </c>
      <c r="X22" s="4">
        <v>-41292.510489000008</v>
      </c>
      <c r="Y22" s="4">
        <v>5675.9</v>
      </c>
      <c r="Z22" s="4">
        <v>6366.2</v>
      </c>
      <c r="AA22" s="4">
        <v>-690.30000000000018</v>
      </c>
    </row>
    <row r="23" spans="1:27" x14ac:dyDescent="0.45">
      <c r="A23" s="27" t="s">
        <v>487</v>
      </c>
      <c r="B23" s="27">
        <v>11822</v>
      </c>
      <c r="C23" s="27" t="s">
        <v>488</v>
      </c>
      <c r="D23" s="27" t="s">
        <v>134</v>
      </c>
      <c r="E23" s="26">
        <v>0</v>
      </c>
      <c r="F23" s="26">
        <v>1000000</v>
      </c>
      <c r="G23" s="27">
        <v>15.3</v>
      </c>
      <c r="H23" s="26" t="s">
        <v>531</v>
      </c>
      <c r="I23" s="26">
        <v>1334351</v>
      </c>
      <c r="J23" s="26">
        <v>1779801</v>
      </c>
      <c r="K23" s="26">
        <v>1852594</v>
      </c>
      <c r="L23" s="26">
        <v>960708</v>
      </c>
      <c r="M23" s="26">
        <v>8</v>
      </c>
      <c r="N23" s="26">
        <v>100</v>
      </c>
      <c r="O23" s="26">
        <v>0</v>
      </c>
      <c r="P23" s="26">
        <v>0</v>
      </c>
      <c r="Q23" s="26">
        <v>8</v>
      </c>
      <c r="R23" s="26">
        <v>4</v>
      </c>
      <c r="S23" s="26">
        <v>24.76</v>
      </c>
      <c r="T23" s="26">
        <v>2.41</v>
      </c>
      <c r="U23" s="4">
        <v>99.539405464304792</v>
      </c>
      <c r="V23" s="4">
        <v>2811599.5088030002</v>
      </c>
      <c r="W23" s="4">
        <v>1144426.9002710001</v>
      </c>
      <c r="X23" s="4">
        <v>1667172.6085320001</v>
      </c>
      <c r="Y23" s="4">
        <v>525964.64203999995</v>
      </c>
      <c r="Z23" s="4">
        <v>89074.117320000005</v>
      </c>
      <c r="AA23" s="4">
        <v>436890.52471999993</v>
      </c>
    </row>
    <row r="24" spans="1:27" x14ac:dyDescent="0.45">
      <c r="A24" s="27" t="s">
        <v>466</v>
      </c>
      <c r="B24" s="27">
        <v>11777</v>
      </c>
      <c r="C24" s="27" t="s">
        <v>467</v>
      </c>
      <c r="D24" s="27" t="s">
        <v>134</v>
      </c>
      <c r="E24" s="26">
        <v>0</v>
      </c>
      <c r="F24" s="26">
        <v>500000</v>
      </c>
      <c r="G24" s="27">
        <v>17.733333333333334</v>
      </c>
      <c r="H24" s="26" t="s">
        <v>531</v>
      </c>
      <c r="I24" s="26">
        <v>352993</v>
      </c>
      <c r="J24" s="26">
        <v>235470</v>
      </c>
      <c r="K24" s="26">
        <v>166500</v>
      </c>
      <c r="L24" s="26">
        <v>1414236</v>
      </c>
      <c r="M24" s="26">
        <v>1</v>
      </c>
      <c r="N24" s="26">
        <v>99</v>
      </c>
      <c r="O24" s="26">
        <v>6</v>
      </c>
      <c r="P24" s="26">
        <v>1</v>
      </c>
      <c r="Q24" s="26">
        <v>7</v>
      </c>
      <c r="R24" s="26">
        <v>-2.39</v>
      </c>
      <c r="S24" s="26">
        <v>24.18</v>
      </c>
      <c r="T24" s="26">
        <v>49.63</v>
      </c>
      <c r="U24" s="4">
        <v>96.096912967457371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45">
      <c r="A25" s="27" t="s">
        <v>428</v>
      </c>
      <c r="B25" s="27">
        <v>11711</v>
      </c>
      <c r="C25" s="27" t="s">
        <v>427</v>
      </c>
      <c r="D25" s="27" t="s">
        <v>134</v>
      </c>
      <c r="E25" s="26">
        <v>0</v>
      </c>
      <c r="F25" s="26">
        <v>20000000</v>
      </c>
      <c r="G25" s="27">
        <v>24.633333333333333</v>
      </c>
      <c r="H25" s="26" t="s">
        <v>531</v>
      </c>
      <c r="I25" s="26">
        <v>23137784</v>
      </c>
      <c r="J25" s="26">
        <v>27423698</v>
      </c>
      <c r="K25" s="26">
        <v>16922453</v>
      </c>
      <c r="L25" s="26">
        <v>1620496</v>
      </c>
      <c r="M25" s="26">
        <v>7</v>
      </c>
      <c r="N25" s="26">
        <v>100</v>
      </c>
      <c r="O25" s="26">
        <v>0</v>
      </c>
      <c r="P25" s="26">
        <v>0</v>
      </c>
      <c r="Q25" s="26">
        <v>7</v>
      </c>
      <c r="R25" s="26">
        <v>2.76</v>
      </c>
      <c r="S25" s="26">
        <v>4.8</v>
      </c>
      <c r="T25" s="26">
        <v>18.86</v>
      </c>
      <c r="U25" s="4">
        <v>99.941878756484684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45">
      <c r="A26" s="27" t="s">
        <v>514</v>
      </c>
      <c r="B26" s="27">
        <v>11884</v>
      </c>
      <c r="C26" s="27" t="s">
        <v>512</v>
      </c>
      <c r="D26" s="27" t="s">
        <v>134</v>
      </c>
      <c r="E26" s="26">
        <v>0</v>
      </c>
      <c r="F26" s="26">
        <v>10000000</v>
      </c>
      <c r="G26" s="27">
        <v>8.8666666666666671</v>
      </c>
      <c r="H26" s="26" t="s">
        <v>531</v>
      </c>
      <c r="I26" s="26">
        <v>557522</v>
      </c>
      <c r="J26" s="26">
        <v>1011324</v>
      </c>
      <c r="K26" s="26">
        <v>830906</v>
      </c>
      <c r="L26" s="26">
        <v>1217134</v>
      </c>
      <c r="M26" s="26">
        <v>4</v>
      </c>
      <c r="N26" s="26">
        <v>57</v>
      </c>
      <c r="O26" s="26">
        <v>3</v>
      </c>
      <c r="P26" s="26">
        <v>43</v>
      </c>
      <c r="Q26" s="26">
        <v>7</v>
      </c>
      <c r="R26" s="26">
        <v>2.74</v>
      </c>
      <c r="S26" s="26">
        <v>11.57</v>
      </c>
      <c r="T26" s="26">
        <v>0</v>
      </c>
      <c r="U26" s="4">
        <v>76.924372340019261</v>
      </c>
      <c r="V26" s="4">
        <v>1195463.4258570001</v>
      </c>
      <c r="W26" s="4">
        <v>602131.366025</v>
      </c>
      <c r="X26" s="4">
        <v>593332.05983200006</v>
      </c>
      <c r="Y26" s="4">
        <v>368330.77779000002</v>
      </c>
      <c r="Z26" s="4">
        <v>73457.074686000007</v>
      </c>
      <c r="AA26" s="4">
        <v>294873.70310400001</v>
      </c>
    </row>
    <row r="27" spans="1:27" x14ac:dyDescent="0.45">
      <c r="A27" s="27" t="s">
        <v>591</v>
      </c>
      <c r="B27" s="27">
        <v>11941</v>
      </c>
      <c r="C27" s="27" t="s">
        <v>592</v>
      </c>
      <c r="D27" s="27" t="s">
        <v>134</v>
      </c>
      <c r="E27" s="26">
        <v>0</v>
      </c>
      <c r="F27" s="26">
        <v>1200000</v>
      </c>
      <c r="G27" s="27">
        <v>4</v>
      </c>
      <c r="H27" s="26" t="s">
        <v>531</v>
      </c>
      <c r="I27" s="26">
        <v>0</v>
      </c>
      <c r="J27" s="26">
        <v>243337.72195499999</v>
      </c>
      <c r="K27" s="26">
        <v>270429</v>
      </c>
      <c r="L27" s="26">
        <v>899821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4">
        <v>78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45">
      <c r="A28" s="27" t="s">
        <v>265</v>
      </c>
      <c r="B28" s="27">
        <v>11365</v>
      </c>
      <c r="C28" s="27" t="s">
        <v>266</v>
      </c>
      <c r="D28" s="27" t="s">
        <v>134</v>
      </c>
      <c r="E28" s="26">
        <v>0</v>
      </c>
      <c r="F28" s="26">
        <v>1500000</v>
      </c>
      <c r="G28" s="27">
        <v>83.233333333333334</v>
      </c>
      <c r="H28" s="26" t="s">
        <v>531</v>
      </c>
      <c r="I28" s="26">
        <v>1310502</v>
      </c>
      <c r="J28" s="26">
        <v>1197201</v>
      </c>
      <c r="K28" s="26">
        <v>283516</v>
      </c>
      <c r="L28" s="26">
        <v>4222693</v>
      </c>
      <c r="M28" s="26">
        <v>2</v>
      </c>
      <c r="N28" s="26">
        <v>100</v>
      </c>
      <c r="O28" s="26">
        <v>0</v>
      </c>
      <c r="P28" s="26">
        <v>0</v>
      </c>
      <c r="Q28" s="26">
        <v>2</v>
      </c>
      <c r="R28" s="26">
        <v>-14.56</v>
      </c>
      <c r="S28" s="26">
        <v>-8.6300000000000008</v>
      </c>
      <c r="T28" s="26">
        <v>-14.41</v>
      </c>
      <c r="U28" s="4">
        <v>96.341119066466774</v>
      </c>
      <c r="V28" s="4">
        <v>360855.99181199999</v>
      </c>
      <c r="W28" s="4">
        <v>317394.60243799997</v>
      </c>
      <c r="X28" s="4">
        <v>43461.38937400002</v>
      </c>
      <c r="Y28" s="4">
        <v>0</v>
      </c>
      <c r="Z28" s="4">
        <v>0</v>
      </c>
      <c r="AA28" s="4">
        <v>0</v>
      </c>
    </row>
    <row r="29" spans="1:27" x14ac:dyDescent="0.45">
      <c r="A29" s="27" t="s">
        <v>594</v>
      </c>
      <c r="B29" s="27">
        <v>11947</v>
      </c>
      <c r="C29" s="27" t="s">
        <v>595</v>
      </c>
      <c r="D29" s="27" t="s">
        <v>134</v>
      </c>
      <c r="E29" s="26">
        <v>0</v>
      </c>
      <c r="F29" s="26">
        <v>500000</v>
      </c>
      <c r="G29" s="27">
        <v>4</v>
      </c>
      <c r="H29" s="26" t="s">
        <v>531</v>
      </c>
      <c r="I29" s="26">
        <v>34971</v>
      </c>
      <c r="J29" s="26">
        <v>74522</v>
      </c>
      <c r="K29" s="26">
        <v>71952</v>
      </c>
      <c r="L29" s="26">
        <v>1035722</v>
      </c>
      <c r="M29" s="26">
        <v>1</v>
      </c>
      <c r="N29" s="26">
        <v>68</v>
      </c>
      <c r="O29" s="26">
        <v>2</v>
      </c>
      <c r="P29" s="26">
        <v>32</v>
      </c>
      <c r="Q29" s="26">
        <v>3</v>
      </c>
      <c r="R29" s="26">
        <v>-0.72</v>
      </c>
      <c r="S29" s="26">
        <v>3.71</v>
      </c>
      <c r="T29" s="26">
        <v>0</v>
      </c>
      <c r="U29" s="4">
        <v>53.624768209077047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45">
      <c r="A30" s="27" t="s">
        <v>247</v>
      </c>
      <c r="B30" s="27">
        <v>11324</v>
      </c>
      <c r="C30" s="27" t="s">
        <v>248</v>
      </c>
      <c r="D30" s="27" t="s">
        <v>134</v>
      </c>
      <c r="E30" s="26">
        <v>0</v>
      </c>
      <c r="F30" s="26">
        <v>1000000</v>
      </c>
      <c r="G30" s="27">
        <v>86.333333333333329</v>
      </c>
      <c r="H30" s="26" t="s">
        <v>531</v>
      </c>
      <c r="I30" s="26">
        <v>5471915</v>
      </c>
      <c r="J30" s="26">
        <v>5813506</v>
      </c>
      <c r="K30" s="26">
        <v>814440</v>
      </c>
      <c r="L30" s="26">
        <v>7138041</v>
      </c>
      <c r="M30" s="26">
        <v>5</v>
      </c>
      <c r="N30" s="26">
        <v>100</v>
      </c>
      <c r="O30" s="26">
        <v>0</v>
      </c>
      <c r="P30" s="26">
        <v>0</v>
      </c>
      <c r="Q30" s="26">
        <v>5</v>
      </c>
      <c r="R30" s="26">
        <v>-3.05</v>
      </c>
      <c r="S30" s="26">
        <v>6.26</v>
      </c>
      <c r="T30" s="26">
        <v>55.82</v>
      </c>
      <c r="U30" s="4">
        <v>99.156039368244947</v>
      </c>
      <c r="V30" s="4">
        <v>7224217.2678220002</v>
      </c>
      <c r="W30" s="4">
        <v>5160460.1235680003</v>
      </c>
      <c r="X30" s="4">
        <v>2063757.1442539999</v>
      </c>
      <c r="Y30" s="4">
        <v>469240.58339500002</v>
      </c>
      <c r="Z30" s="4">
        <v>473609.09555000003</v>
      </c>
      <c r="AA30" s="4">
        <v>-4368.512155000004</v>
      </c>
    </row>
    <row r="31" spans="1:27" x14ac:dyDescent="0.45">
      <c r="A31" s="27" t="s">
        <v>394</v>
      </c>
      <c r="B31" s="27">
        <v>11655</v>
      </c>
      <c r="C31" s="27" t="s">
        <v>395</v>
      </c>
      <c r="D31" s="27" t="s">
        <v>134</v>
      </c>
      <c r="E31" s="26">
        <v>0</v>
      </c>
      <c r="F31" s="26">
        <v>20000000</v>
      </c>
      <c r="G31" s="27">
        <v>35.033333333333331</v>
      </c>
      <c r="H31" s="26" t="s">
        <v>531</v>
      </c>
      <c r="I31" s="26">
        <v>12962500</v>
      </c>
      <c r="J31" s="26">
        <v>15639060</v>
      </c>
      <c r="K31" s="26">
        <v>12440901</v>
      </c>
      <c r="L31" s="26">
        <v>1257077</v>
      </c>
      <c r="M31" s="26">
        <v>31</v>
      </c>
      <c r="N31" s="26">
        <v>91</v>
      </c>
      <c r="O31" s="26">
        <v>3</v>
      </c>
      <c r="P31" s="26">
        <v>9</v>
      </c>
      <c r="Q31" s="26">
        <v>34</v>
      </c>
      <c r="R31" s="26">
        <v>-10.69</v>
      </c>
      <c r="S31" s="26">
        <v>16.64</v>
      </c>
      <c r="T31" s="26">
        <v>-24.63</v>
      </c>
      <c r="U31" s="4">
        <v>98.982135770024527</v>
      </c>
      <c r="V31" s="4">
        <v>9814214.9056700002</v>
      </c>
      <c r="W31" s="4">
        <v>4465578.9243130004</v>
      </c>
      <c r="X31" s="4">
        <v>5348635.9813569998</v>
      </c>
      <c r="Y31" s="4">
        <v>790862.67146300001</v>
      </c>
      <c r="Z31" s="4">
        <v>320518.98783499998</v>
      </c>
      <c r="AA31" s="4">
        <v>470343.68362800003</v>
      </c>
    </row>
    <row r="32" spans="1:27" x14ac:dyDescent="0.45">
      <c r="A32" s="27" t="s">
        <v>491</v>
      </c>
      <c r="B32" s="27">
        <v>11836</v>
      </c>
      <c r="C32" s="27" t="s">
        <v>492</v>
      </c>
      <c r="D32" s="27" t="s">
        <v>134</v>
      </c>
      <c r="E32" s="26">
        <v>0</v>
      </c>
      <c r="F32" s="26">
        <v>5000000</v>
      </c>
      <c r="G32" s="27">
        <v>13.1</v>
      </c>
      <c r="H32" s="26" t="s">
        <v>531</v>
      </c>
      <c r="I32" s="26">
        <v>426343</v>
      </c>
      <c r="J32" s="26">
        <v>522815</v>
      </c>
      <c r="K32" s="26">
        <v>612419</v>
      </c>
      <c r="L32" s="26">
        <v>853689</v>
      </c>
      <c r="M32" s="26">
        <v>9</v>
      </c>
      <c r="N32" s="26">
        <v>87</v>
      </c>
      <c r="O32" s="26">
        <v>1</v>
      </c>
      <c r="P32" s="26">
        <v>13</v>
      </c>
      <c r="Q32" s="26">
        <v>10</v>
      </c>
      <c r="R32" s="26">
        <v>-4.6500000000000004</v>
      </c>
      <c r="S32" s="26">
        <v>23.49</v>
      </c>
      <c r="T32" s="26">
        <v>-14.2</v>
      </c>
      <c r="U32" s="4">
        <v>65.817957607981725</v>
      </c>
      <c r="V32" s="4">
        <v>1524324.0083099999</v>
      </c>
      <c r="W32" s="4">
        <v>1017741.4626269999</v>
      </c>
      <c r="X32" s="4">
        <v>506582.545683</v>
      </c>
      <c r="Y32" s="4">
        <v>135936.85332699999</v>
      </c>
      <c r="Z32" s="4">
        <v>254285.36319</v>
      </c>
      <c r="AA32" s="4">
        <v>-118348.50986300001</v>
      </c>
    </row>
    <row r="33" spans="1:27" x14ac:dyDescent="0.45">
      <c r="A33" s="27" t="s">
        <v>318</v>
      </c>
      <c r="B33" s="27">
        <v>11443</v>
      </c>
      <c r="C33" s="27" t="s">
        <v>319</v>
      </c>
      <c r="D33" s="27" t="s">
        <v>134</v>
      </c>
      <c r="E33" s="26">
        <v>0</v>
      </c>
      <c r="F33" s="26">
        <v>2000000</v>
      </c>
      <c r="G33" s="27">
        <v>71.566666666666663</v>
      </c>
      <c r="H33" s="26" t="s">
        <v>531</v>
      </c>
      <c r="I33" s="26">
        <v>3753108</v>
      </c>
      <c r="J33" s="26">
        <v>4654418</v>
      </c>
      <c r="K33" s="26">
        <v>559798</v>
      </c>
      <c r="L33" s="26">
        <v>8314460</v>
      </c>
      <c r="M33" s="26">
        <v>3</v>
      </c>
      <c r="N33" s="26">
        <v>100</v>
      </c>
      <c r="O33" s="26">
        <v>0</v>
      </c>
      <c r="P33" s="26">
        <v>0</v>
      </c>
      <c r="Q33" s="26">
        <v>3</v>
      </c>
      <c r="R33" s="26">
        <v>2.69</v>
      </c>
      <c r="S33" s="26">
        <v>24.04</v>
      </c>
      <c r="T33" s="26">
        <v>-11.33</v>
      </c>
      <c r="U33" s="4">
        <v>99.836729266625639</v>
      </c>
      <c r="V33" s="4">
        <v>2394673.8284100001</v>
      </c>
      <c r="W33" s="4">
        <v>95940.074999999997</v>
      </c>
      <c r="X33" s="4">
        <v>2298733.7534099999</v>
      </c>
      <c r="Y33" s="4">
        <v>0</v>
      </c>
      <c r="Z33" s="4">
        <v>318.97500000000002</v>
      </c>
      <c r="AA33" s="4">
        <v>-318.97500000000002</v>
      </c>
    </row>
    <row r="34" spans="1:27" x14ac:dyDescent="0.45">
      <c r="A34" s="27" t="s">
        <v>454</v>
      </c>
      <c r="B34" s="27">
        <v>11759</v>
      </c>
      <c r="C34" s="27" t="s">
        <v>455</v>
      </c>
      <c r="D34" s="27" t="s">
        <v>134</v>
      </c>
      <c r="E34" s="26">
        <v>0</v>
      </c>
      <c r="F34" s="26">
        <v>10000000</v>
      </c>
      <c r="G34" s="27">
        <v>18.933333333333334</v>
      </c>
      <c r="H34" s="26" t="s">
        <v>531</v>
      </c>
      <c r="I34" s="26">
        <v>4046880</v>
      </c>
      <c r="J34" s="26">
        <v>11433468</v>
      </c>
      <c r="K34" s="26">
        <v>9676802</v>
      </c>
      <c r="L34" s="26">
        <v>1181533</v>
      </c>
      <c r="M34" s="26">
        <v>23</v>
      </c>
      <c r="N34" s="26">
        <v>85</v>
      </c>
      <c r="O34" s="26">
        <v>4</v>
      </c>
      <c r="P34" s="26">
        <v>15</v>
      </c>
      <c r="Q34" s="26">
        <v>27</v>
      </c>
      <c r="R34" s="26">
        <v>-4.0999999999999996</v>
      </c>
      <c r="S34" s="26">
        <v>4.53</v>
      </c>
      <c r="T34" s="26">
        <v>26.4</v>
      </c>
      <c r="U34" s="4">
        <v>98.869559478812704</v>
      </c>
      <c r="V34" s="4">
        <v>10723865.243972</v>
      </c>
      <c r="W34" s="4">
        <v>3836242.935639</v>
      </c>
      <c r="X34" s="4">
        <v>6887622.3083330002</v>
      </c>
      <c r="Y34" s="4">
        <v>687230.71415699995</v>
      </c>
      <c r="Z34" s="4">
        <v>323923.24407800002</v>
      </c>
      <c r="AA34" s="4">
        <v>363307.47007899993</v>
      </c>
    </row>
    <row r="35" spans="1:27" x14ac:dyDescent="0.45">
      <c r="A35" s="27" t="s">
        <v>580</v>
      </c>
      <c r="B35" s="27">
        <v>11933</v>
      </c>
      <c r="C35" s="27" t="s">
        <v>581</v>
      </c>
      <c r="D35" s="27" t="s">
        <v>134</v>
      </c>
      <c r="E35" s="26">
        <v>0</v>
      </c>
      <c r="F35" s="26">
        <v>500000</v>
      </c>
      <c r="G35" s="27">
        <v>5</v>
      </c>
      <c r="H35" s="26" t="s">
        <v>531</v>
      </c>
      <c r="I35" s="26">
        <v>46308</v>
      </c>
      <c r="J35" s="26">
        <v>48081.395024999998</v>
      </c>
      <c r="K35" s="26">
        <v>46981</v>
      </c>
      <c r="L35" s="26">
        <v>1022860</v>
      </c>
      <c r="M35" s="26">
        <v>3</v>
      </c>
      <c r="N35" s="26">
        <v>99</v>
      </c>
      <c r="O35" s="26">
        <v>2</v>
      </c>
      <c r="P35" s="26">
        <v>1</v>
      </c>
      <c r="Q35" s="26">
        <v>5</v>
      </c>
      <c r="R35" s="26">
        <v>-7.49</v>
      </c>
      <c r="S35" s="26">
        <v>3.74</v>
      </c>
      <c r="T35" s="26">
        <v>0</v>
      </c>
      <c r="U35" s="4">
        <v>97.332894738201034</v>
      </c>
      <c r="V35" s="4">
        <v>11781.446441</v>
      </c>
      <c r="W35" s="4">
        <v>0</v>
      </c>
      <c r="X35" s="4">
        <v>11781.446441</v>
      </c>
      <c r="Y35" s="4">
        <v>0</v>
      </c>
      <c r="Z35" s="4">
        <v>0</v>
      </c>
      <c r="AA35" s="4">
        <v>0</v>
      </c>
    </row>
    <row r="36" spans="1:27" x14ac:dyDescent="0.45">
      <c r="A36" s="27" t="s">
        <v>350</v>
      </c>
      <c r="B36" s="27">
        <v>11511</v>
      </c>
      <c r="C36" s="27" t="s">
        <v>349</v>
      </c>
      <c r="D36" s="27" t="s">
        <v>134</v>
      </c>
      <c r="E36" s="26">
        <v>0</v>
      </c>
      <c r="F36" s="26">
        <v>30000000</v>
      </c>
      <c r="G36" s="27">
        <v>60.4</v>
      </c>
      <c r="H36" s="26" t="s">
        <v>531</v>
      </c>
      <c r="I36" s="26">
        <v>15841739</v>
      </c>
      <c r="J36" s="26">
        <v>18243951</v>
      </c>
      <c r="K36" s="26">
        <v>20191007</v>
      </c>
      <c r="L36" s="26">
        <v>903568</v>
      </c>
      <c r="M36" s="26">
        <v>33</v>
      </c>
      <c r="N36" s="26">
        <v>100</v>
      </c>
      <c r="O36" s="26">
        <v>0</v>
      </c>
      <c r="P36" s="26">
        <v>0</v>
      </c>
      <c r="Q36" s="26">
        <v>0</v>
      </c>
      <c r="R36" s="26">
        <v>-2.7</v>
      </c>
      <c r="S36" s="26">
        <v>12.86</v>
      </c>
      <c r="T36" s="26">
        <v>-18.77</v>
      </c>
      <c r="U36" s="4">
        <v>93.483326489782471</v>
      </c>
      <c r="V36" s="4">
        <v>17571051.920522001</v>
      </c>
      <c r="W36" s="4">
        <v>6898124.2996340003</v>
      </c>
      <c r="X36" s="4">
        <v>10672927.620888</v>
      </c>
      <c r="Y36" s="4">
        <v>1053867.235929</v>
      </c>
      <c r="Z36" s="4">
        <v>415490.29502100003</v>
      </c>
      <c r="AA36" s="4">
        <v>638376.94090799987</v>
      </c>
    </row>
    <row r="37" spans="1:27" x14ac:dyDescent="0.45">
      <c r="A37" s="27" t="s">
        <v>572</v>
      </c>
      <c r="B37" s="27">
        <v>11925</v>
      </c>
      <c r="C37" s="27" t="s">
        <v>573</v>
      </c>
      <c r="D37" s="27" t="s">
        <v>134</v>
      </c>
      <c r="E37" s="26">
        <v>0</v>
      </c>
      <c r="F37" s="26">
        <v>500000</v>
      </c>
      <c r="G37" s="27">
        <v>5</v>
      </c>
      <c r="H37" s="26" t="s">
        <v>531</v>
      </c>
      <c r="I37" s="26">
        <v>68707</v>
      </c>
      <c r="J37" s="26"/>
      <c r="K37" s="26">
        <v>370794</v>
      </c>
      <c r="L37" s="26">
        <v>1315721</v>
      </c>
      <c r="M37" s="26">
        <v>4</v>
      </c>
      <c r="N37" s="26">
        <v>67</v>
      </c>
      <c r="O37" s="26">
        <v>2</v>
      </c>
      <c r="P37" s="26">
        <v>33</v>
      </c>
      <c r="Q37" s="26">
        <v>6</v>
      </c>
      <c r="R37" s="26">
        <v>4.84</v>
      </c>
      <c r="S37" s="26">
        <v>22.86</v>
      </c>
      <c r="T37" s="26">
        <v>0</v>
      </c>
      <c r="U37" s="4">
        <v>62.651922428945312</v>
      </c>
      <c r="V37" s="4">
        <v>470427.20244999998</v>
      </c>
      <c r="W37" s="4">
        <v>208502.11489</v>
      </c>
      <c r="X37" s="4">
        <v>261925.08755999999</v>
      </c>
      <c r="Y37" s="4">
        <v>271268.14004999999</v>
      </c>
      <c r="Z37" s="4">
        <v>93408.208870000002</v>
      </c>
      <c r="AA37" s="4">
        <v>177859.93117999999</v>
      </c>
    </row>
    <row r="38" spans="1:27" x14ac:dyDescent="0.45">
      <c r="A38" s="27" t="s">
        <v>489</v>
      </c>
      <c r="B38" s="27">
        <v>11799</v>
      </c>
      <c r="C38" s="27" t="s">
        <v>490</v>
      </c>
      <c r="D38" s="27" t="s">
        <v>134</v>
      </c>
      <c r="E38" s="26">
        <v>0</v>
      </c>
      <c r="F38" s="26">
        <v>500000</v>
      </c>
      <c r="G38" s="27">
        <v>14.033333333333333</v>
      </c>
      <c r="H38" s="26" t="s">
        <v>531</v>
      </c>
      <c r="I38" s="26">
        <v>106992</v>
      </c>
      <c r="J38" s="26">
        <v>163471</v>
      </c>
      <c r="K38" s="26">
        <v>157013</v>
      </c>
      <c r="L38" s="26">
        <v>1041131</v>
      </c>
      <c r="M38" s="26">
        <v>2</v>
      </c>
      <c r="N38" s="26">
        <v>61</v>
      </c>
      <c r="O38" s="26">
        <v>7</v>
      </c>
      <c r="P38" s="26">
        <v>39</v>
      </c>
      <c r="Q38" s="26">
        <v>9</v>
      </c>
      <c r="R38" s="26">
        <v>-9.65</v>
      </c>
      <c r="S38" s="26">
        <v>-5.9</v>
      </c>
      <c r="T38" s="26">
        <v>-0.63</v>
      </c>
      <c r="U38" s="4">
        <v>77.950132633576587</v>
      </c>
      <c r="V38" s="4">
        <v>192839.02387899999</v>
      </c>
      <c r="W38" s="4">
        <v>107926.03326500001</v>
      </c>
      <c r="X38" s="4">
        <v>84912.99061399998</v>
      </c>
      <c r="Y38" s="4">
        <v>56877.711410000004</v>
      </c>
      <c r="Z38" s="4">
        <v>13205.870150000001</v>
      </c>
      <c r="AA38" s="4">
        <v>43671.841260000001</v>
      </c>
    </row>
    <row r="39" spans="1:27" x14ac:dyDescent="0.45">
      <c r="A39" s="27" t="s">
        <v>450</v>
      </c>
      <c r="B39" s="27">
        <v>11755</v>
      </c>
      <c r="C39" s="27" t="s">
        <v>451</v>
      </c>
      <c r="D39" s="27" t="s">
        <v>134</v>
      </c>
      <c r="E39" s="26">
        <v>0</v>
      </c>
      <c r="F39" s="26">
        <v>25000000</v>
      </c>
      <c r="G39" s="27">
        <v>20.5</v>
      </c>
      <c r="H39" s="26" t="s">
        <v>531</v>
      </c>
      <c r="I39" s="26">
        <v>10072381</v>
      </c>
      <c r="J39" s="26">
        <v>12606650</v>
      </c>
      <c r="K39" s="26">
        <v>15360004</v>
      </c>
      <c r="L39" s="26">
        <v>866061</v>
      </c>
      <c r="M39" s="26">
        <v>23</v>
      </c>
      <c r="N39" s="26">
        <v>99</v>
      </c>
      <c r="O39" s="26">
        <v>1</v>
      </c>
      <c r="P39" s="26">
        <v>1</v>
      </c>
      <c r="Q39" s="26">
        <v>24</v>
      </c>
      <c r="R39" s="26">
        <v>-3.71</v>
      </c>
      <c r="S39" s="26">
        <v>12.64</v>
      </c>
      <c r="T39" s="26">
        <v>-5.24</v>
      </c>
      <c r="U39" s="4">
        <v>95.529442887763068</v>
      </c>
      <c r="V39" s="4">
        <v>14345138.094032001</v>
      </c>
      <c r="W39" s="4">
        <v>8348426.854909</v>
      </c>
      <c r="X39" s="4">
        <v>5996711.2391230008</v>
      </c>
      <c r="Y39" s="4">
        <v>975808.98456699995</v>
      </c>
      <c r="Z39" s="4">
        <v>173366.92670800001</v>
      </c>
      <c r="AA39" s="4">
        <v>802442.05785899993</v>
      </c>
    </row>
    <row r="40" spans="1:27" x14ac:dyDescent="0.45">
      <c r="A40" s="27" t="s">
        <v>355</v>
      </c>
      <c r="B40" s="27">
        <v>11525</v>
      </c>
      <c r="C40" s="27" t="s">
        <v>356</v>
      </c>
      <c r="D40" s="27" t="s">
        <v>134</v>
      </c>
      <c r="E40" s="26">
        <v>0</v>
      </c>
      <c r="F40" s="26">
        <v>20000000</v>
      </c>
      <c r="G40" s="27">
        <v>57.966666666666669</v>
      </c>
      <c r="H40" s="26" t="s">
        <v>531</v>
      </c>
      <c r="I40" s="26">
        <v>18312841</v>
      </c>
      <c r="J40" s="26">
        <v>17284921</v>
      </c>
      <c r="K40" s="26">
        <v>21460220</v>
      </c>
      <c r="L40" s="26">
        <v>805434</v>
      </c>
      <c r="M40" s="26">
        <v>32</v>
      </c>
      <c r="N40" s="26">
        <v>95</v>
      </c>
      <c r="O40" s="26">
        <v>1</v>
      </c>
      <c r="P40" s="26">
        <v>5</v>
      </c>
      <c r="Q40" s="26">
        <v>33</v>
      </c>
      <c r="R40" s="26">
        <v>-0.19</v>
      </c>
      <c r="S40" s="26">
        <v>-7.62</v>
      </c>
      <c r="T40" s="26">
        <v>9.9600000000000009</v>
      </c>
      <c r="U40" s="4">
        <v>84.694939662126586</v>
      </c>
      <c r="V40" s="4">
        <v>5565678.3679870004</v>
      </c>
      <c r="W40" s="4">
        <v>14526118.129526</v>
      </c>
      <c r="X40" s="4">
        <v>-8960439.761539001</v>
      </c>
      <c r="Y40" s="4">
        <v>201643.92923899999</v>
      </c>
      <c r="Z40" s="4">
        <v>151121.95491299999</v>
      </c>
      <c r="AA40" s="4">
        <v>50521.974325999996</v>
      </c>
    </row>
    <row r="41" spans="1:27" x14ac:dyDescent="0.45">
      <c r="A41" s="27" t="s">
        <v>574</v>
      </c>
      <c r="B41" s="27">
        <v>11931</v>
      </c>
      <c r="C41" s="27" t="s">
        <v>575</v>
      </c>
      <c r="D41" s="27" t="s">
        <v>134</v>
      </c>
      <c r="E41" s="26">
        <v>0</v>
      </c>
      <c r="F41" s="26">
        <v>70000000</v>
      </c>
      <c r="G41" s="27">
        <v>5</v>
      </c>
      <c r="H41" s="26" t="s">
        <v>531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</row>
    <row r="42" spans="1:27" x14ac:dyDescent="0.45">
      <c r="A42" s="27" t="s">
        <v>424</v>
      </c>
      <c r="B42" s="27">
        <v>11710</v>
      </c>
      <c r="C42" s="27" t="s">
        <v>425</v>
      </c>
      <c r="D42" s="27" t="s">
        <v>134</v>
      </c>
      <c r="E42" s="26">
        <v>0</v>
      </c>
      <c r="F42" s="26">
        <v>5000000</v>
      </c>
      <c r="G42" s="27">
        <v>25.133333333333333</v>
      </c>
      <c r="H42" s="26" t="s">
        <v>531</v>
      </c>
      <c r="I42" s="26">
        <v>838016</v>
      </c>
      <c r="J42" s="26">
        <v>894112</v>
      </c>
      <c r="K42" s="26">
        <v>1710659</v>
      </c>
      <c r="L42" s="26">
        <v>522671</v>
      </c>
      <c r="M42" s="26">
        <v>17</v>
      </c>
      <c r="N42" s="26">
        <v>96</v>
      </c>
      <c r="O42" s="26">
        <v>13</v>
      </c>
      <c r="P42" s="26">
        <v>4</v>
      </c>
      <c r="Q42" s="26">
        <v>30</v>
      </c>
      <c r="R42" s="26">
        <v>-8.7799999999999994</v>
      </c>
      <c r="S42" s="26">
        <v>27.13</v>
      </c>
      <c r="T42" s="26">
        <v>-9.2100000000000009</v>
      </c>
      <c r="U42" s="4">
        <v>86.89404551468543</v>
      </c>
      <c r="V42" s="4">
        <v>3693838.2516100002</v>
      </c>
      <c r="W42" s="4">
        <v>3528629.306965</v>
      </c>
      <c r="X42" s="4">
        <v>165208.94464500016</v>
      </c>
      <c r="Y42" s="4">
        <v>214319.234222</v>
      </c>
      <c r="Z42" s="4">
        <v>181879.365735</v>
      </c>
      <c r="AA42" s="4">
        <v>32439.868487</v>
      </c>
    </row>
    <row r="43" spans="1:27" x14ac:dyDescent="0.45">
      <c r="A43" s="27" t="s">
        <v>452</v>
      </c>
      <c r="B43" s="27">
        <v>11764</v>
      </c>
      <c r="C43" s="27" t="s">
        <v>453</v>
      </c>
      <c r="D43" s="27" t="s">
        <v>134</v>
      </c>
      <c r="E43" s="26">
        <v>0</v>
      </c>
      <c r="F43" s="26">
        <v>39000000</v>
      </c>
      <c r="G43" s="27">
        <v>19.133333333333333</v>
      </c>
      <c r="H43" s="26" t="s">
        <v>531</v>
      </c>
      <c r="I43" s="26">
        <v>28366682</v>
      </c>
      <c r="J43" s="26">
        <v>35298753</v>
      </c>
      <c r="K43" s="26">
        <v>28165721</v>
      </c>
      <c r="L43" s="26">
        <v>1253252</v>
      </c>
      <c r="M43" s="26">
        <v>10</v>
      </c>
      <c r="N43" s="26">
        <v>100</v>
      </c>
      <c r="O43" s="26">
        <v>0</v>
      </c>
      <c r="P43" s="26">
        <v>0</v>
      </c>
      <c r="Q43" s="26">
        <v>10</v>
      </c>
      <c r="R43" s="26">
        <v>-6.56</v>
      </c>
      <c r="S43" s="26">
        <v>7.85</v>
      </c>
      <c r="T43" s="26">
        <v>9.42</v>
      </c>
      <c r="U43" s="4">
        <v>98.203842607501386</v>
      </c>
      <c r="V43" s="4">
        <v>28660617.538814999</v>
      </c>
      <c r="W43" s="4">
        <v>5633489.5508610001</v>
      </c>
      <c r="X43" s="4">
        <v>23027127.987953998</v>
      </c>
      <c r="Y43" s="4">
        <v>3554500.6795999999</v>
      </c>
      <c r="Z43" s="4">
        <v>95466.566160000002</v>
      </c>
      <c r="AA43" s="4">
        <v>3459034.11344</v>
      </c>
    </row>
    <row r="44" spans="1:27" x14ac:dyDescent="0.45">
      <c r="A44" s="27" t="s">
        <v>414</v>
      </c>
      <c r="B44" s="27">
        <v>11679</v>
      </c>
      <c r="C44" s="27" t="s">
        <v>415</v>
      </c>
      <c r="D44" s="27" t="s">
        <v>134</v>
      </c>
      <c r="E44" s="26">
        <v>0</v>
      </c>
      <c r="F44" s="26">
        <v>5000000</v>
      </c>
      <c r="G44" s="27">
        <v>28.366666666666667</v>
      </c>
      <c r="H44" s="26" t="s">
        <v>531</v>
      </c>
      <c r="I44" s="26">
        <v>1165900</v>
      </c>
      <c r="J44" s="26">
        <v>1044664</v>
      </c>
      <c r="K44" s="26">
        <v>1299180</v>
      </c>
      <c r="L44" s="26">
        <v>804094</v>
      </c>
      <c r="M44" s="26">
        <v>14</v>
      </c>
      <c r="N44" s="26">
        <v>100</v>
      </c>
      <c r="O44" s="26">
        <v>0</v>
      </c>
      <c r="P44" s="26">
        <v>0</v>
      </c>
      <c r="Q44" s="26">
        <v>0</v>
      </c>
      <c r="R44" s="26">
        <v>7.27</v>
      </c>
      <c r="S44" s="26">
        <v>24.16</v>
      </c>
      <c r="T44" s="26">
        <v>63.05</v>
      </c>
      <c r="U44" s="4">
        <v>78.815852216401709</v>
      </c>
      <c r="V44" s="4">
        <v>964060.92013500002</v>
      </c>
      <c r="W44" s="4">
        <v>1285908.1948249999</v>
      </c>
      <c r="X44" s="4">
        <v>-321847.27468999987</v>
      </c>
      <c r="Y44" s="4">
        <v>70285.720291999998</v>
      </c>
      <c r="Z44" s="4">
        <v>100282.56503500001</v>
      </c>
      <c r="AA44" s="4">
        <v>-29996.844743000009</v>
      </c>
    </row>
    <row r="45" spans="1:27" x14ac:dyDescent="0.45">
      <c r="A45" s="27" t="s">
        <v>348</v>
      </c>
      <c r="B45" s="27">
        <v>11512</v>
      </c>
      <c r="C45" s="27" t="s">
        <v>349</v>
      </c>
      <c r="D45" s="27" t="s">
        <v>134</v>
      </c>
      <c r="E45" s="26">
        <v>0</v>
      </c>
      <c r="F45" s="26">
        <v>2150000</v>
      </c>
      <c r="G45" s="27">
        <v>60.4</v>
      </c>
      <c r="H45" s="26" t="s">
        <v>531</v>
      </c>
      <c r="I45" s="26">
        <v>8046021</v>
      </c>
      <c r="J45" s="26">
        <v>7687352</v>
      </c>
      <c r="K45" s="26">
        <v>718908</v>
      </c>
      <c r="L45" s="26">
        <v>10693095</v>
      </c>
      <c r="M45" s="26">
        <v>4</v>
      </c>
      <c r="N45" s="26">
        <v>100</v>
      </c>
      <c r="O45" s="26">
        <v>0</v>
      </c>
      <c r="P45" s="26">
        <v>0</v>
      </c>
      <c r="Q45" s="26">
        <v>4</v>
      </c>
      <c r="R45" s="26">
        <v>-2.95</v>
      </c>
      <c r="S45" s="26">
        <v>2.62</v>
      </c>
      <c r="T45" s="26">
        <v>36.57</v>
      </c>
      <c r="U45" s="4">
        <v>92.274436692543418</v>
      </c>
      <c r="V45" s="4">
        <v>4987949.7286099996</v>
      </c>
      <c r="W45" s="4">
        <v>7688064.3766879998</v>
      </c>
      <c r="X45" s="4">
        <v>-2700114.6480780002</v>
      </c>
      <c r="Y45" s="4">
        <v>271008.746201</v>
      </c>
      <c r="Z45" s="4">
        <v>179209.46767000001</v>
      </c>
      <c r="AA45" s="4">
        <v>91799.278530999989</v>
      </c>
    </row>
    <row r="46" spans="1:27" x14ac:dyDescent="0.45">
      <c r="A46" s="27" t="s">
        <v>596</v>
      </c>
      <c r="B46" s="27">
        <v>11954</v>
      </c>
      <c r="C46" s="27" t="s">
        <v>597</v>
      </c>
      <c r="D46" s="27" t="s">
        <v>134</v>
      </c>
      <c r="E46" s="26">
        <v>0</v>
      </c>
      <c r="F46" s="26">
        <v>500000</v>
      </c>
      <c r="G46" s="27">
        <v>4</v>
      </c>
      <c r="H46" s="26" t="s">
        <v>531</v>
      </c>
      <c r="I46" s="26">
        <v>34985</v>
      </c>
      <c r="J46" s="26">
        <v>556325</v>
      </c>
      <c r="K46" s="26">
        <v>500000</v>
      </c>
      <c r="L46" s="26">
        <v>1112651</v>
      </c>
      <c r="M46" s="26">
        <v>2</v>
      </c>
      <c r="N46" s="26">
        <v>29</v>
      </c>
      <c r="O46" s="26">
        <v>3</v>
      </c>
      <c r="P46" s="26">
        <v>71</v>
      </c>
      <c r="Q46" s="26">
        <v>5</v>
      </c>
      <c r="R46" s="26">
        <v>14.52</v>
      </c>
      <c r="S46" s="26">
        <v>11.36</v>
      </c>
      <c r="T46" s="26">
        <v>0</v>
      </c>
      <c r="U46" s="4">
        <v>50.734351443995394</v>
      </c>
      <c r="V46" s="4">
        <v>664298.55489999999</v>
      </c>
      <c r="W46" s="4">
        <v>446921.471831</v>
      </c>
      <c r="X46" s="4">
        <v>217377.08306899999</v>
      </c>
      <c r="Y46" s="4">
        <v>552169.73155000003</v>
      </c>
      <c r="Z46" s="4">
        <v>446921.471831</v>
      </c>
      <c r="AA46" s="4">
        <v>105248.25971900002</v>
      </c>
    </row>
    <row r="47" spans="1:27" x14ac:dyDescent="0.45">
      <c r="A47" s="27" t="s">
        <v>484</v>
      </c>
      <c r="B47" s="27">
        <v>11786</v>
      </c>
      <c r="C47" s="27" t="s">
        <v>485</v>
      </c>
      <c r="D47" s="27" t="s">
        <v>134</v>
      </c>
      <c r="E47" s="26">
        <v>0</v>
      </c>
      <c r="F47" s="26">
        <v>6000000</v>
      </c>
      <c r="G47" s="27">
        <v>16.733333333333334</v>
      </c>
      <c r="H47" s="26" t="s">
        <v>531</v>
      </c>
      <c r="I47" s="26">
        <v>642600</v>
      </c>
      <c r="J47" s="26">
        <v>712051</v>
      </c>
      <c r="K47" s="26">
        <v>600000</v>
      </c>
      <c r="L47" s="26">
        <v>1186752</v>
      </c>
      <c r="M47" s="26">
        <v>2</v>
      </c>
      <c r="N47" s="26">
        <v>100</v>
      </c>
      <c r="O47" s="26">
        <v>0</v>
      </c>
      <c r="P47" s="26">
        <v>0</v>
      </c>
      <c r="Q47" s="26">
        <v>2</v>
      </c>
      <c r="R47" s="26">
        <v>-1.53</v>
      </c>
      <c r="S47" s="26">
        <v>10.81</v>
      </c>
      <c r="T47" s="26">
        <v>18.43</v>
      </c>
      <c r="U47" s="4">
        <v>25.893985668971766</v>
      </c>
      <c r="V47" s="4">
        <v>296174.97041000001</v>
      </c>
      <c r="W47" s="4">
        <v>362802.02500999998</v>
      </c>
      <c r="X47" s="4">
        <v>-66627.054599999974</v>
      </c>
      <c r="Y47" s="4">
        <v>10900.666590000001</v>
      </c>
      <c r="Z47" s="4">
        <v>8437.0859400000008</v>
      </c>
      <c r="AA47" s="4">
        <v>2463.5806499999999</v>
      </c>
    </row>
    <row r="48" spans="1:27" x14ac:dyDescent="0.45">
      <c r="A48" s="27" t="s">
        <v>229</v>
      </c>
      <c r="B48" s="27">
        <v>11306</v>
      </c>
      <c r="C48" s="27" t="s">
        <v>230</v>
      </c>
      <c r="D48" s="27" t="s">
        <v>134</v>
      </c>
      <c r="E48" s="26">
        <v>0</v>
      </c>
      <c r="F48" s="26">
        <v>2000000</v>
      </c>
      <c r="G48" s="27">
        <v>90.066666666666663</v>
      </c>
      <c r="H48" s="26" t="s">
        <v>531</v>
      </c>
      <c r="I48" s="26">
        <v>592114</v>
      </c>
      <c r="J48" s="26">
        <v>714885</v>
      </c>
      <c r="K48" s="26">
        <v>613345</v>
      </c>
      <c r="L48" s="26">
        <v>1165550</v>
      </c>
      <c r="M48" s="26">
        <v>12</v>
      </c>
      <c r="N48" s="26">
        <v>92</v>
      </c>
      <c r="O48" s="26">
        <v>1</v>
      </c>
      <c r="P48" s="26">
        <v>8</v>
      </c>
      <c r="Q48" s="26">
        <v>13</v>
      </c>
      <c r="R48" s="26">
        <v>5.04</v>
      </c>
      <c r="S48" s="26">
        <v>20.74</v>
      </c>
      <c r="T48" s="26">
        <v>-1.65</v>
      </c>
      <c r="U48" s="4">
        <v>53.556596456315283</v>
      </c>
      <c r="V48" s="4">
        <v>2056105.3466950001</v>
      </c>
      <c r="W48" s="4">
        <v>1831236.0199219999</v>
      </c>
      <c r="X48" s="4">
        <v>224869.32677300018</v>
      </c>
      <c r="Y48" s="4">
        <v>105800.746059</v>
      </c>
      <c r="Z48" s="4">
        <v>87236.861489999996</v>
      </c>
      <c r="AA48" s="4">
        <v>18563.884569000002</v>
      </c>
    </row>
    <row r="49" spans="1:27" x14ac:dyDescent="0.45">
      <c r="A49" s="27" t="s">
        <v>420</v>
      </c>
      <c r="B49" s="27">
        <v>11688</v>
      </c>
      <c r="C49" s="27" t="s">
        <v>421</v>
      </c>
      <c r="D49" s="27" t="s">
        <v>134</v>
      </c>
      <c r="E49" s="26">
        <v>0</v>
      </c>
      <c r="F49" s="26">
        <v>30000000</v>
      </c>
      <c r="G49" s="27">
        <v>26.6</v>
      </c>
      <c r="H49" s="26" t="s">
        <v>531</v>
      </c>
      <c r="I49" s="26">
        <v>13610584</v>
      </c>
      <c r="J49" s="26">
        <v>17526034</v>
      </c>
      <c r="K49" s="26">
        <v>18254529</v>
      </c>
      <c r="L49" s="26">
        <v>960092</v>
      </c>
      <c r="M49" s="26">
        <v>11</v>
      </c>
      <c r="N49" s="26">
        <v>100</v>
      </c>
      <c r="O49" s="26">
        <v>0</v>
      </c>
      <c r="P49" s="26">
        <v>0</v>
      </c>
      <c r="Q49" s="26">
        <v>11</v>
      </c>
      <c r="R49" s="26">
        <v>2.2200000000000002</v>
      </c>
      <c r="S49" s="26">
        <v>28.8</v>
      </c>
      <c r="T49" s="26">
        <v>35.15</v>
      </c>
      <c r="U49" s="4">
        <v>75.38151308807079</v>
      </c>
      <c r="V49" s="4">
        <v>13827381.708387</v>
      </c>
      <c r="W49" s="4">
        <v>16635784.626228999</v>
      </c>
      <c r="X49" s="4">
        <v>-2808402.9178419989</v>
      </c>
      <c r="Y49" s="4">
        <v>1305405.553783</v>
      </c>
      <c r="Z49" s="4">
        <v>1074166.6252919999</v>
      </c>
      <c r="AA49" s="4">
        <v>231238.92849100009</v>
      </c>
    </row>
    <row r="50" spans="1:27" x14ac:dyDescent="0.45">
      <c r="A50" s="27" t="s">
        <v>398</v>
      </c>
      <c r="B50" s="27">
        <v>11664</v>
      </c>
      <c r="C50" s="27" t="s">
        <v>399</v>
      </c>
      <c r="D50" s="27" t="s">
        <v>134</v>
      </c>
      <c r="E50" s="26">
        <v>0</v>
      </c>
      <c r="F50" s="26">
        <v>60000000</v>
      </c>
      <c r="G50" s="27">
        <v>33.833333333333329</v>
      </c>
      <c r="H50" s="26" t="s">
        <v>531</v>
      </c>
      <c r="I50" s="26">
        <v>88169738</v>
      </c>
      <c r="J50" s="26">
        <v>115856979</v>
      </c>
      <c r="K50" s="26">
        <v>33084602</v>
      </c>
      <c r="L50" s="26">
        <v>3501840</v>
      </c>
      <c r="M50" s="26">
        <v>25</v>
      </c>
      <c r="N50" s="26">
        <v>100</v>
      </c>
      <c r="O50" s="26">
        <v>0</v>
      </c>
      <c r="P50" s="26">
        <v>0</v>
      </c>
      <c r="Q50" s="26">
        <v>25</v>
      </c>
      <c r="R50" s="26">
        <v>4.3</v>
      </c>
      <c r="S50" s="26">
        <v>29.19</v>
      </c>
      <c r="T50" s="26">
        <v>64.209999999999994</v>
      </c>
      <c r="U50" s="4">
        <v>94.80343295621141</v>
      </c>
      <c r="V50" s="4">
        <v>31302340.907152001</v>
      </c>
      <c r="W50" s="4">
        <v>15195410.634714</v>
      </c>
      <c r="X50" s="4">
        <v>16106930.272438001</v>
      </c>
      <c r="Y50" s="4">
        <v>3328028.0327730002</v>
      </c>
      <c r="Z50" s="4">
        <v>975950.94250899996</v>
      </c>
      <c r="AA50" s="4">
        <v>2352077.090264</v>
      </c>
    </row>
    <row r="51" spans="1:27" x14ac:dyDescent="0.45">
      <c r="A51" s="27" t="s">
        <v>497</v>
      </c>
      <c r="B51" s="27">
        <v>11858</v>
      </c>
      <c r="C51" s="27" t="s">
        <v>498</v>
      </c>
      <c r="D51" s="27" t="s">
        <v>134</v>
      </c>
      <c r="E51" s="26">
        <v>0</v>
      </c>
      <c r="F51" s="26">
        <v>20000000</v>
      </c>
      <c r="G51" s="27">
        <v>11.433333333333334</v>
      </c>
      <c r="H51" s="26" t="s">
        <v>531</v>
      </c>
      <c r="I51" s="26">
        <v>16214127</v>
      </c>
      <c r="J51" s="26">
        <v>16406622</v>
      </c>
      <c r="K51" s="26">
        <v>10796197</v>
      </c>
      <c r="L51" s="26">
        <v>1519667</v>
      </c>
      <c r="M51" s="26">
        <v>14</v>
      </c>
      <c r="N51" s="26">
        <v>70</v>
      </c>
      <c r="O51" s="26">
        <v>6</v>
      </c>
      <c r="P51" s="26">
        <v>30</v>
      </c>
      <c r="Q51" s="26">
        <v>20</v>
      </c>
      <c r="R51" s="26">
        <v>-6.44</v>
      </c>
      <c r="S51" s="26">
        <v>21.21</v>
      </c>
      <c r="T51" s="26">
        <v>0</v>
      </c>
      <c r="U51" s="4">
        <v>79.227157404653227</v>
      </c>
      <c r="V51" s="4">
        <v>14449815.488683</v>
      </c>
      <c r="W51" s="4">
        <v>5292488.8148410004</v>
      </c>
      <c r="X51" s="4">
        <v>9157326.6738419998</v>
      </c>
      <c r="Y51" s="4">
        <v>269637.96320599999</v>
      </c>
      <c r="Z51" s="4">
        <v>1322672.593541</v>
      </c>
      <c r="AA51" s="4">
        <v>-1053034.6303350001</v>
      </c>
    </row>
    <row r="52" spans="1:27" x14ac:dyDescent="0.45">
      <c r="A52" s="27" t="s">
        <v>565</v>
      </c>
      <c r="B52" s="27">
        <v>11895</v>
      </c>
      <c r="C52" s="27" t="s">
        <v>524</v>
      </c>
      <c r="D52" s="27" t="s">
        <v>134</v>
      </c>
      <c r="E52" s="26">
        <v>0</v>
      </c>
      <c r="F52" s="26">
        <v>1500000</v>
      </c>
      <c r="G52" s="27">
        <v>7</v>
      </c>
      <c r="H52" s="26" t="s">
        <v>531</v>
      </c>
      <c r="I52" s="26">
        <v>107680</v>
      </c>
      <c r="J52" s="26">
        <v>223552</v>
      </c>
      <c r="K52" s="26">
        <v>215308</v>
      </c>
      <c r="L52" s="26">
        <v>1038290</v>
      </c>
      <c r="M52" s="26">
        <v>6</v>
      </c>
      <c r="N52" s="26">
        <v>100</v>
      </c>
      <c r="O52" s="26">
        <v>0</v>
      </c>
      <c r="P52" s="26">
        <v>0</v>
      </c>
      <c r="Q52" s="26">
        <v>6</v>
      </c>
      <c r="R52" s="26">
        <v>-5.97</v>
      </c>
      <c r="S52" s="26">
        <v>1.0900000000000001</v>
      </c>
      <c r="T52" s="26">
        <v>0</v>
      </c>
      <c r="U52" s="4">
        <v>53.761108586413073</v>
      </c>
      <c r="V52" s="4">
        <v>167684.34947399999</v>
      </c>
      <c r="W52" s="4">
        <v>63507.859876000002</v>
      </c>
      <c r="X52" s="4">
        <v>104176.48959799999</v>
      </c>
      <c r="Y52" s="4">
        <v>107007.79128799999</v>
      </c>
      <c r="Z52" s="4">
        <v>35898.703995999997</v>
      </c>
      <c r="AA52" s="4">
        <v>71109.087291999997</v>
      </c>
    </row>
    <row r="53" spans="1:27" x14ac:dyDescent="0.45">
      <c r="A53" s="27" t="s">
        <v>307</v>
      </c>
      <c r="B53" s="27">
        <v>11397</v>
      </c>
      <c r="C53" s="27" t="s">
        <v>308</v>
      </c>
      <c r="D53" s="27" t="s">
        <v>134</v>
      </c>
      <c r="E53" s="26">
        <v>0</v>
      </c>
      <c r="F53" s="26">
        <v>150000000</v>
      </c>
      <c r="G53" s="27">
        <v>74.86666666666666</v>
      </c>
      <c r="H53" s="26" t="s">
        <v>531</v>
      </c>
      <c r="I53" s="26">
        <v>81147208</v>
      </c>
      <c r="J53" s="26">
        <v>83732200</v>
      </c>
      <c r="K53" s="26">
        <v>82235780</v>
      </c>
      <c r="L53" s="26">
        <v>1018197</v>
      </c>
      <c r="M53" s="26">
        <v>22</v>
      </c>
      <c r="N53" s="26">
        <v>100</v>
      </c>
      <c r="O53" s="26">
        <v>0</v>
      </c>
      <c r="P53" s="26">
        <v>0</v>
      </c>
      <c r="Q53" s="26">
        <v>22</v>
      </c>
      <c r="R53" s="26">
        <v>-6.85</v>
      </c>
      <c r="S53" s="26">
        <v>1.41</v>
      </c>
      <c r="T53" s="26">
        <v>-17.760000000000002</v>
      </c>
      <c r="U53" s="4">
        <v>83.015618456035995</v>
      </c>
      <c r="V53" s="4">
        <v>14532319.365679</v>
      </c>
      <c r="W53" s="4">
        <v>3244024.861422</v>
      </c>
      <c r="X53" s="4">
        <v>11288294.504256999</v>
      </c>
      <c r="Y53" s="4">
        <v>663031.82126600004</v>
      </c>
      <c r="Z53" s="4">
        <v>369400.68238999997</v>
      </c>
      <c r="AA53" s="4">
        <v>293631.13887600007</v>
      </c>
    </row>
    <row r="54" spans="1:27" x14ac:dyDescent="0.45">
      <c r="A54" s="27" t="s">
        <v>361</v>
      </c>
      <c r="B54" s="27">
        <v>11538</v>
      </c>
      <c r="C54" s="27" t="s">
        <v>360</v>
      </c>
      <c r="D54" s="27" t="s">
        <v>134</v>
      </c>
      <c r="E54" s="26">
        <v>0</v>
      </c>
      <c r="F54" s="26">
        <v>20000000</v>
      </c>
      <c r="G54" s="27">
        <v>56.366666666666667</v>
      </c>
      <c r="H54" s="26" t="s">
        <v>531</v>
      </c>
      <c r="I54" s="26">
        <v>16921581</v>
      </c>
      <c r="J54" s="26">
        <v>16631057</v>
      </c>
      <c r="K54" s="26">
        <v>11566057</v>
      </c>
      <c r="L54" s="26">
        <v>1482076</v>
      </c>
      <c r="M54" s="26">
        <v>49</v>
      </c>
      <c r="N54" s="26">
        <v>89</v>
      </c>
      <c r="O54" s="26">
        <v>8</v>
      </c>
      <c r="P54" s="26">
        <v>11</v>
      </c>
      <c r="Q54" s="26">
        <v>57</v>
      </c>
      <c r="R54" s="26">
        <v>-5.67</v>
      </c>
      <c r="S54" s="26">
        <v>-0.69</v>
      </c>
      <c r="T54" s="26">
        <v>49.43</v>
      </c>
      <c r="U54" s="4">
        <v>92.00016783249778</v>
      </c>
      <c r="V54" s="4">
        <v>11410591.323852001</v>
      </c>
      <c r="W54" s="4">
        <v>15542378.435629999</v>
      </c>
      <c r="X54" s="4">
        <v>-4131787.1117779985</v>
      </c>
      <c r="Y54" s="4">
        <v>1023239.3316039999</v>
      </c>
      <c r="Z54" s="4">
        <v>546137.71683000005</v>
      </c>
      <c r="AA54" s="4">
        <v>477101.6147739999</v>
      </c>
    </row>
    <row r="55" spans="1:27" x14ac:dyDescent="0.45">
      <c r="A55" s="27" t="s">
        <v>374</v>
      </c>
      <c r="B55" s="27">
        <v>11595</v>
      </c>
      <c r="C55" s="27" t="s">
        <v>375</v>
      </c>
      <c r="D55" s="27" t="s">
        <v>134</v>
      </c>
      <c r="E55" s="26">
        <v>0</v>
      </c>
      <c r="F55" s="26">
        <v>20000000</v>
      </c>
      <c r="G55" s="27">
        <v>47.4</v>
      </c>
      <c r="H55" s="26" t="s">
        <v>531</v>
      </c>
      <c r="I55" s="26">
        <v>9457415</v>
      </c>
      <c r="J55" s="26">
        <v>11242813</v>
      </c>
      <c r="K55" s="26">
        <v>15703180</v>
      </c>
      <c r="L55" s="26">
        <v>741558</v>
      </c>
      <c r="M55" s="26">
        <v>25</v>
      </c>
      <c r="N55" s="26">
        <v>100</v>
      </c>
      <c r="O55" s="26">
        <v>0</v>
      </c>
      <c r="P55" s="26">
        <v>0</v>
      </c>
      <c r="Q55" s="26">
        <v>0</v>
      </c>
      <c r="R55" s="26">
        <v>-8.06</v>
      </c>
      <c r="S55" s="26">
        <v>18.43</v>
      </c>
      <c r="T55" s="26">
        <v>-8.9</v>
      </c>
      <c r="U55" s="4">
        <v>84.804977730507048</v>
      </c>
      <c r="V55" s="4">
        <v>5767047.8859339999</v>
      </c>
      <c r="W55" s="4">
        <v>6121179.6690250002</v>
      </c>
      <c r="X55" s="4">
        <v>-354131.78309100028</v>
      </c>
      <c r="Y55" s="4">
        <v>59703.746156000001</v>
      </c>
      <c r="Z55" s="4">
        <v>86504.267449999999</v>
      </c>
      <c r="AA55" s="4">
        <v>-26800.521293999998</v>
      </c>
    </row>
    <row r="56" spans="1:27" x14ac:dyDescent="0.45">
      <c r="A56" s="27" t="s">
        <v>380</v>
      </c>
      <c r="B56" s="27">
        <v>11615</v>
      </c>
      <c r="C56" s="27" t="s">
        <v>381</v>
      </c>
      <c r="D56" s="27" t="s">
        <v>134</v>
      </c>
      <c r="E56" s="26">
        <v>0</v>
      </c>
      <c r="F56" s="26">
        <v>100000000</v>
      </c>
      <c r="G56" s="27">
        <v>43.06666666666667</v>
      </c>
      <c r="H56" s="26" t="s">
        <v>531</v>
      </c>
      <c r="I56" s="26">
        <v>63400280</v>
      </c>
      <c r="J56" s="26">
        <v>74715965</v>
      </c>
      <c r="K56" s="26">
        <v>73978139</v>
      </c>
      <c r="L56" s="26">
        <v>1132025</v>
      </c>
      <c r="M56" s="26">
        <v>77</v>
      </c>
      <c r="N56" s="26">
        <v>100</v>
      </c>
      <c r="O56" s="26">
        <v>0</v>
      </c>
      <c r="P56" s="26">
        <v>0</v>
      </c>
      <c r="Q56" s="26">
        <v>0</v>
      </c>
      <c r="R56" s="26">
        <v>-2.2799999999999998</v>
      </c>
      <c r="S56" s="26">
        <v>17.2</v>
      </c>
      <c r="T56" s="26">
        <v>24.86</v>
      </c>
      <c r="U56" s="4">
        <v>92.212793144394396</v>
      </c>
      <c r="V56" s="4">
        <v>57389096.880057</v>
      </c>
      <c r="W56" s="4">
        <v>49524190.083495997</v>
      </c>
      <c r="X56" s="4">
        <v>7864906.7965610027</v>
      </c>
      <c r="Y56" s="4">
        <v>6908026.3005400002</v>
      </c>
      <c r="Z56" s="4">
        <v>4125857.802956</v>
      </c>
      <c r="AA56" s="4">
        <v>2782168.4975840002</v>
      </c>
    </row>
    <row r="57" spans="1:27" x14ac:dyDescent="0.45">
      <c r="A57" s="27" t="s">
        <v>380</v>
      </c>
      <c r="B57" s="27">
        <v>11615</v>
      </c>
      <c r="C57" s="27" t="s">
        <v>381</v>
      </c>
      <c r="D57" s="27" t="s">
        <v>134</v>
      </c>
      <c r="E57" s="26">
        <v>0</v>
      </c>
      <c r="F57" s="26">
        <v>100000000</v>
      </c>
      <c r="G57" s="27">
        <v>43.06666666666667</v>
      </c>
      <c r="H57" s="26" t="s">
        <v>531</v>
      </c>
      <c r="I57" s="26">
        <v>63400280</v>
      </c>
      <c r="J57" s="26">
        <v>74715965</v>
      </c>
      <c r="K57" s="26">
        <v>73978139</v>
      </c>
      <c r="L57" s="26">
        <v>1132025</v>
      </c>
      <c r="M57" s="26">
        <v>77</v>
      </c>
      <c r="N57" s="26">
        <v>100</v>
      </c>
      <c r="O57" s="26">
        <v>0</v>
      </c>
      <c r="P57" s="26">
        <v>0</v>
      </c>
      <c r="Q57" s="26">
        <v>0</v>
      </c>
      <c r="R57" s="26">
        <v>-2.2799999999999998</v>
      </c>
      <c r="S57" s="26">
        <v>17.2</v>
      </c>
      <c r="T57" s="26">
        <v>24.86</v>
      </c>
      <c r="U57" s="4">
        <v>92.212793144394396</v>
      </c>
      <c r="V57" s="4">
        <v>57389096.880057</v>
      </c>
      <c r="W57" s="4">
        <v>49524190.083495997</v>
      </c>
      <c r="X57" s="4">
        <v>7864906.7965610027</v>
      </c>
      <c r="Y57" s="4">
        <v>6908026.3005400002</v>
      </c>
      <c r="Z57" s="4">
        <v>4125857.802956</v>
      </c>
      <c r="AA57" s="4">
        <v>2782168.4975840002</v>
      </c>
    </row>
    <row r="58" spans="1:27" x14ac:dyDescent="0.45">
      <c r="A58" s="27" t="s">
        <v>598</v>
      </c>
      <c r="B58" s="27">
        <v>11934</v>
      </c>
      <c r="C58" s="27" t="s">
        <v>599</v>
      </c>
      <c r="D58" s="27" t="s">
        <v>134</v>
      </c>
      <c r="E58" s="26">
        <v>0</v>
      </c>
      <c r="F58" s="26">
        <v>250000</v>
      </c>
      <c r="G58" s="27">
        <v>3</v>
      </c>
      <c r="H58" s="26" t="s">
        <v>531</v>
      </c>
      <c r="I58" s="26">
        <v>0</v>
      </c>
      <c r="J58" s="26">
        <v>24793.327992999999</v>
      </c>
      <c r="K58" s="26">
        <v>25000</v>
      </c>
      <c r="L58" s="26">
        <v>991733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</row>
    <row r="59" spans="1:27" x14ac:dyDescent="0.45">
      <c r="A59" s="27" t="s">
        <v>618</v>
      </c>
      <c r="B59" s="27">
        <v>11978</v>
      </c>
      <c r="C59" s="27" t="s">
        <v>617</v>
      </c>
      <c r="D59" s="27" t="s">
        <v>134</v>
      </c>
      <c r="E59" s="26">
        <v>0</v>
      </c>
      <c r="F59" s="26">
        <v>1465450</v>
      </c>
      <c r="G59" s="27">
        <v>1</v>
      </c>
      <c r="H59" s="26" t="s">
        <v>531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</row>
    <row r="60" spans="1:27" x14ac:dyDescent="0.45">
      <c r="A60" s="27" t="s">
        <v>295</v>
      </c>
      <c r="B60" s="27">
        <v>11407</v>
      </c>
      <c r="C60" s="27" t="s">
        <v>296</v>
      </c>
      <c r="D60" s="27" t="s">
        <v>134</v>
      </c>
      <c r="E60" s="26">
        <v>0</v>
      </c>
      <c r="F60" s="26">
        <v>2500000</v>
      </c>
      <c r="G60" s="27">
        <v>76.5</v>
      </c>
      <c r="H60" s="26" t="s">
        <v>531</v>
      </c>
      <c r="I60" s="26">
        <v>1777801</v>
      </c>
      <c r="J60" s="26">
        <v>1808372</v>
      </c>
      <c r="K60" s="26">
        <v>1426033</v>
      </c>
      <c r="L60" s="26">
        <v>1268114</v>
      </c>
      <c r="M60" s="26">
        <v>13</v>
      </c>
      <c r="N60" s="26">
        <v>96</v>
      </c>
      <c r="O60" s="26">
        <v>1</v>
      </c>
      <c r="P60" s="26">
        <v>4</v>
      </c>
      <c r="Q60" s="26">
        <v>14</v>
      </c>
      <c r="R60" s="26">
        <v>-2.95</v>
      </c>
      <c r="S60" s="26">
        <v>6.99</v>
      </c>
      <c r="T60" s="26">
        <v>20.05</v>
      </c>
      <c r="U60" s="4">
        <v>68.97742183916489</v>
      </c>
      <c r="V60" s="4">
        <v>1713310.039417</v>
      </c>
      <c r="W60" s="4">
        <v>1923310.696151</v>
      </c>
      <c r="X60" s="4">
        <v>-210000.65673399996</v>
      </c>
      <c r="Y60" s="4">
        <v>187134.94398700001</v>
      </c>
      <c r="Z60" s="4">
        <v>108340.936581</v>
      </c>
      <c r="AA60" s="4">
        <v>78794.007406000004</v>
      </c>
    </row>
    <row r="61" spans="1:27" x14ac:dyDescent="0.45">
      <c r="A61" s="27" t="s">
        <v>462</v>
      </c>
      <c r="B61" s="27">
        <v>11775</v>
      </c>
      <c r="C61" s="27" t="s">
        <v>463</v>
      </c>
      <c r="D61" s="27" t="s">
        <v>134</v>
      </c>
      <c r="E61" s="26">
        <v>0</v>
      </c>
      <c r="F61" s="26">
        <v>1000000</v>
      </c>
      <c r="G61" s="27">
        <v>17.933333333333334</v>
      </c>
      <c r="H61" s="26" t="s">
        <v>531</v>
      </c>
      <c r="I61" s="26">
        <v>4685482</v>
      </c>
      <c r="J61" s="26">
        <v>3682767</v>
      </c>
      <c r="K61" s="26">
        <v>2496004</v>
      </c>
      <c r="L61" s="26">
        <v>1490489</v>
      </c>
      <c r="M61" s="26">
        <v>5</v>
      </c>
      <c r="N61" s="26">
        <v>29</v>
      </c>
      <c r="O61" s="26">
        <v>17</v>
      </c>
      <c r="P61" s="26">
        <v>71</v>
      </c>
      <c r="Q61" s="26">
        <v>22</v>
      </c>
      <c r="R61" s="26">
        <v>-2.14</v>
      </c>
      <c r="S61" s="26">
        <v>13.19</v>
      </c>
      <c r="T61" s="26">
        <v>50.23</v>
      </c>
      <c r="U61" s="4">
        <v>95.899454258138718</v>
      </c>
      <c r="V61" s="4">
        <v>4544696.6271019997</v>
      </c>
      <c r="W61" s="4">
        <v>3009066.8670430002</v>
      </c>
      <c r="X61" s="4">
        <v>1535629.7600589995</v>
      </c>
      <c r="Y61" s="4">
        <v>121317.134576</v>
      </c>
      <c r="Z61" s="4">
        <v>566243.20481100003</v>
      </c>
      <c r="AA61" s="4">
        <v>-444926.07023500005</v>
      </c>
    </row>
    <row r="62" spans="1:27" x14ac:dyDescent="0.45">
      <c r="A62" s="27" t="s">
        <v>324</v>
      </c>
      <c r="B62" s="27">
        <v>11446</v>
      </c>
      <c r="C62" s="27" t="s">
        <v>325</v>
      </c>
      <c r="D62" s="27" t="s">
        <v>134</v>
      </c>
      <c r="E62" s="26">
        <v>0</v>
      </c>
      <c r="F62" s="26">
        <v>3530000</v>
      </c>
      <c r="G62" s="27">
        <v>69.333333333333329</v>
      </c>
      <c r="H62" s="26" t="s">
        <v>531</v>
      </c>
      <c r="I62" s="26">
        <v>7215702</v>
      </c>
      <c r="J62" s="26">
        <v>8011818</v>
      </c>
      <c r="K62" s="26">
        <v>1224646</v>
      </c>
      <c r="L62" s="26">
        <v>6542150</v>
      </c>
      <c r="M62" s="26">
        <v>8</v>
      </c>
      <c r="N62" s="26">
        <v>100</v>
      </c>
      <c r="O62" s="26">
        <v>0</v>
      </c>
      <c r="P62" s="26">
        <v>0</v>
      </c>
      <c r="Q62" s="26">
        <v>8</v>
      </c>
      <c r="R62" s="26">
        <v>-2.5099999999999998</v>
      </c>
      <c r="S62" s="26">
        <v>10.99</v>
      </c>
      <c r="T62" s="26">
        <v>17.05</v>
      </c>
      <c r="U62" s="4">
        <v>73.58085962817276</v>
      </c>
      <c r="V62" s="4">
        <v>4695322.6637880001</v>
      </c>
      <c r="W62" s="4">
        <v>3995251.087634</v>
      </c>
      <c r="X62" s="4">
        <v>700071.57615400013</v>
      </c>
      <c r="Y62" s="4">
        <v>340094.13795599999</v>
      </c>
      <c r="Z62" s="4">
        <v>601724.37219100003</v>
      </c>
      <c r="AA62" s="4">
        <v>-261630.23423500004</v>
      </c>
    </row>
    <row r="63" spans="1:27" x14ac:dyDescent="0.45">
      <c r="A63" s="27" t="s">
        <v>311</v>
      </c>
      <c r="B63" s="27">
        <v>11435</v>
      </c>
      <c r="C63" s="27" t="s">
        <v>312</v>
      </c>
      <c r="D63" s="27" t="s">
        <v>134</v>
      </c>
      <c r="E63" s="26">
        <v>0</v>
      </c>
      <c r="F63" s="26">
        <v>2500000</v>
      </c>
      <c r="G63" s="27">
        <v>72.933333333333337</v>
      </c>
      <c r="H63" s="26" t="s">
        <v>531</v>
      </c>
      <c r="I63" s="26">
        <v>29410462</v>
      </c>
      <c r="J63" s="26">
        <v>33413503</v>
      </c>
      <c r="K63" s="26">
        <v>1927289</v>
      </c>
      <c r="L63" s="26">
        <v>17337048</v>
      </c>
      <c r="M63" s="26">
        <v>12</v>
      </c>
      <c r="N63" s="26">
        <v>100</v>
      </c>
      <c r="O63" s="26">
        <v>0</v>
      </c>
      <c r="P63" s="26">
        <v>0</v>
      </c>
      <c r="Q63" s="26">
        <v>12</v>
      </c>
      <c r="R63" s="26">
        <v>-7.4</v>
      </c>
      <c r="S63" s="26">
        <v>-2.1</v>
      </c>
      <c r="T63" s="26">
        <v>-19.78</v>
      </c>
      <c r="U63" s="4">
        <v>93.6022100035688</v>
      </c>
      <c r="V63" s="4">
        <v>12474522.861831</v>
      </c>
      <c r="W63" s="4">
        <v>681715.59890999994</v>
      </c>
      <c r="X63" s="4">
        <v>11792807.262921</v>
      </c>
      <c r="Y63" s="4">
        <v>3128443.0053300001</v>
      </c>
      <c r="Z63" s="4">
        <v>0</v>
      </c>
      <c r="AA63" s="4">
        <v>3128443.0053300001</v>
      </c>
    </row>
    <row r="64" spans="1:27" x14ac:dyDescent="0.45">
      <c r="A64" s="27" t="s">
        <v>239</v>
      </c>
      <c r="B64" s="27">
        <v>11316</v>
      </c>
      <c r="C64" s="27" t="s">
        <v>240</v>
      </c>
      <c r="D64" s="27" t="s">
        <v>134</v>
      </c>
      <c r="E64" s="26">
        <v>0</v>
      </c>
      <c r="F64" s="26">
        <v>600000</v>
      </c>
      <c r="G64" s="27">
        <v>87.7</v>
      </c>
      <c r="H64" s="26" t="s">
        <v>531</v>
      </c>
      <c r="I64" s="26">
        <v>309595</v>
      </c>
      <c r="J64" s="26">
        <v>320799</v>
      </c>
      <c r="K64" s="26">
        <v>106261</v>
      </c>
      <c r="L64" s="26">
        <v>3018973</v>
      </c>
      <c r="M64" s="26">
        <v>7</v>
      </c>
      <c r="N64" s="26">
        <v>99</v>
      </c>
      <c r="O64" s="26">
        <v>45</v>
      </c>
      <c r="P64" s="26">
        <v>1</v>
      </c>
      <c r="Q64" s="26">
        <v>52</v>
      </c>
      <c r="R64" s="26">
        <v>-1.63</v>
      </c>
      <c r="S64" s="26">
        <v>3.51</v>
      </c>
      <c r="T64" s="26">
        <v>-1.56</v>
      </c>
      <c r="U64" s="4">
        <v>7.5227407503742025</v>
      </c>
      <c r="V64" s="4">
        <v>1029998.2914850001</v>
      </c>
      <c r="W64" s="4">
        <v>2463747.8632649998</v>
      </c>
      <c r="X64" s="4">
        <v>-1433749.5717799999</v>
      </c>
      <c r="Y64" s="4">
        <v>13728.775540000001</v>
      </c>
      <c r="Z64" s="4">
        <v>31732.072209000002</v>
      </c>
      <c r="AA64" s="4">
        <v>-18003.296669000003</v>
      </c>
    </row>
    <row r="65" spans="1:27" x14ac:dyDescent="0.45">
      <c r="A65" s="27" t="s">
        <v>464</v>
      </c>
      <c r="B65" s="27">
        <v>11783</v>
      </c>
      <c r="C65" s="27" t="s">
        <v>465</v>
      </c>
      <c r="D65" s="27" t="s">
        <v>134</v>
      </c>
      <c r="E65" s="26">
        <v>0</v>
      </c>
      <c r="F65" s="26">
        <v>2000000</v>
      </c>
      <c r="G65" s="27">
        <v>17.866666666666667</v>
      </c>
      <c r="H65" s="26" t="s">
        <v>531</v>
      </c>
      <c r="I65" s="26">
        <v>845446</v>
      </c>
      <c r="J65" s="26">
        <v>874280</v>
      </c>
      <c r="K65" s="26">
        <v>1717064</v>
      </c>
      <c r="L65" s="26">
        <v>509171</v>
      </c>
      <c r="M65" s="26">
        <v>5</v>
      </c>
      <c r="N65" s="26">
        <v>100</v>
      </c>
      <c r="O65" s="26">
        <v>0</v>
      </c>
      <c r="P65" s="26">
        <v>0</v>
      </c>
      <c r="Q65" s="26">
        <v>0</v>
      </c>
      <c r="R65" s="26">
        <v>-10.25</v>
      </c>
      <c r="S65" s="26">
        <v>3.38</v>
      </c>
      <c r="T65" s="26">
        <v>-25.14</v>
      </c>
      <c r="U65" s="4">
        <v>85.934085949869456</v>
      </c>
      <c r="V65" s="4">
        <v>3080747.5402009999</v>
      </c>
      <c r="W65" s="4">
        <v>2576218.4008189999</v>
      </c>
      <c r="X65" s="4">
        <v>504529.13938200008</v>
      </c>
      <c r="Y65" s="4">
        <v>129740.08453599999</v>
      </c>
      <c r="Z65" s="4">
        <v>69222.037513000003</v>
      </c>
      <c r="AA65" s="4">
        <v>60518.047022999992</v>
      </c>
    </row>
    <row r="66" spans="1:27" x14ac:dyDescent="0.45">
      <c r="A66" s="27" t="s">
        <v>221</v>
      </c>
      <c r="B66" s="27">
        <v>11295</v>
      </c>
      <c r="C66" s="27" t="s">
        <v>222</v>
      </c>
      <c r="D66" s="27" t="s">
        <v>134</v>
      </c>
      <c r="E66" s="26">
        <v>0</v>
      </c>
      <c r="F66" s="26">
        <v>5000000</v>
      </c>
      <c r="G66" s="27">
        <v>92.733333333333334</v>
      </c>
      <c r="H66" s="26" t="s">
        <v>531</v>
      </c>
      <c r="I66" s="26">
        <v>10442911</v>
      </c>
      <c r="J66" s="26">
        <v>9520064</v>
      </c>
      <c r="K66" s="26">
        <v>1428171</v>
      </c>
      <c r="L66" s="26">
        <v>6665913</v>
      </c>
      <c r="M66" s="26">
        <v>2</v>
      </c>
      <c r="N66" s="26">
        <v>100</v>
      </c>
      <c r="O66" s="26">
        <v>0</v>
      </c>
      <c r="P66" s="26">
        <v>0</v>
      </c>
      <c r="Q66" s="26">
        <v>2</v>
      </c>
      <c r="R66" s="26">
        <v>-19.3</v>
      </c>
      <c r="S66" s="26">
        <v>-8.83</v>
      </c>
      <c r="T66" s="26">
        <v>-21.05</v>
      </c>
      <c r="U66" s="4">
        <v>99.990160289266072</v>
      </c>
      <c r="V66" s="4">
        <v>299346.68544700003</v>
      </c>
      <c r="W66" s="4">
        <v>602118.72274600004</v>
      </c>
      <c r="X66" s="4">
        <v>-302772.03729900002</v>
      </c>
      <c r="Y66" s="4">
        <v>26505.441871999999</v>
      </c>
      <c r="Z66" s="4">
        <v>4481.2</v>
      </c>
      <c r="AA66" s="4">
        <v>22024.241871999999</v>
      </c>
    </row>
    <row r="67" spans="1:27" x14ac:dyDescent="0.45">
      <c r="A67" s="27" t="s">
        <v>378</v>
      </c>
      <c r="B67" s="27">
        <v>11607</v>
      </c>
      <c r="C67" s="27" t="s">
        <v>379</v>
      </c>
      <c r="D67" s="27" t="s">
        <v>134</v>
      </c>
      <c r="E67" s="26">
        <v>0</v>
      </c>
      <c r="F67" s="26">
        <v>18240000</v>
      </c>
      <c r="G67" s="27">
        <v>44.6</v>
      </c>
      <c r="H67" s="26" t="s">
        <v>531</v>
      </c>
      <c r="I67" s="26">
        <v>15641441</v>
      </c>
      <c r="J67" s="26">
        <v>19842054</v>
      </c>
      <c r="K67" s="26">
        <v>4169712</v>
      </c>
      <c r="L67" s="26">
        <v>4758615</v>
      </c>
      <c r="M67" s="26">
        <v>7</v>
      </c>
      <c r="N67" s="26">
        <v>100</v>
      </c>
      <c r="O67" s="26">
        <v>0</v>
      </c>
      <c r="P67" s="26">
        <v>0</v>
      </c>
      <c r="Q67" s="26">
        <v>7</v>
      </c>
      <c r="R67" s="26">
        <v>-4.62</v>
      </c>
      <c r="S67" s="26">
        <v>11.59</v>
      </c>
      <c r="T67" s="26">
        <v>46.97</v>
      </c>
      <c r="U67" s="4">
        <v>92.648765540589508</v>
      </c>
      <c r="V67" s="4">
        <v>9598020.1992620006</v>
      </c>
      <c r="W67" s="4">
        <v>1341803.3494589999</v>
      </c>
      <c r="X67" s="4">
        <v>8256216.8498030007</v>
      </c>
      <c r="Y67" s="4">
        <v>1302864.6984860001</v>
      </c>
      <c r="Z67" s="4">
        <v>71059.609767000002</v>
      </c>
      <c r="AA67" s="4">
        <v>1231805.0887190001</v>
      </c>
    </row>
    <row r="68" spans="1:27" x14ac:dyDescent="0.45">
      <c r="A68" s="27" t="s">
        <v>476</v>
      </c>
      <c r="B68" s="27">
        <v>11813</v>
      </c>
      <c r="C68" s="27" t="s">
        <v>477</v>
      </c>
      <c r="D68" s="27" t="s">
        <v>134</v>
      </c>
      <c r="E68" s="26">
        <v>0</v>
      </c>
      <c r="F68" s="26">
        <v>120000000</v>
      </c>
      <c r="G68" s="27">
        <v>15.6</v>
      </c>
      <c r="H68" s="26" t="s">
        <v>531</v>
      </c>
      <c r="I68" s="26">
        <v>11830982</v>
      </c>
      <c r="J68" s="26">
        <v>43331612</v>
      </c>
      <c r="K68" s="26">
        <v>37304393</v>
      </c>
      <c r="L68" s="26">
        <v>1161569</v>
      </c>
      <c r="M68" s="26">
        <v>10</v>
      </c>
      <c r="N68" s="26">
        <v>100</v>
      </c>
      <c r="O68" s="26">
        <v>0</v>
      </c>
      <c r="P68" s="26">
        <v>0</v>
      </c>
      <c r="Q68" s="26">
        <v>10</v>
      </c>
      <c r="R68" s="26">
        <v>10.59</v>
      </c>
      <c r="S68" s="26">
        <v>26.16</v>
      </c>
      <c r="T68" s="26">
        <v>48.81</v>
      </c>
      <c r="U68" s="4">
        <v>93.94649829272069</v>
      </c>
      <c r="V68" s="4">
        <v>42033836.475928999</v>
      </c>
      <c r="W68" s="4">
        <v>3494557.968264</v>
      </c>
      <c r="X68" s="4">
        <v>38539278.507665001</v>
      </c>
      <c r="Y68" s="4">
        <v>27623221.58399</v>
      </c>
      <c r="Z68" s="4">
        <v>842260.90685999999</v>
      </c>
      <c r="AA68" s="4">
        <v>26780960.677129999</v>
      </c>
    </row>
    <row r="69" spans="1:27" x14ac:dyDescent="0.45">
      <c r="A69" s="27" t="s">
        <v>249</v>
      </c>
      <c r="B69" s="27">
        <v>11329</v>
      </c>
      <c r="C69" s="27" t="s">
        <v>250</v>
      </c>
      <c r="D69" s="27" t="s">
        <v>134</v>
      </c>
      <c r="E69" s="26">
        <v>0</v>
      </c>
      <c r="F69" s="26">
        <v>60000000</v>
      </c>
      <c r="G69" s="27">
        <v>86.1</v>
      </c>
      <c r="H69" s="26" t="s">
        <v>531</v>
      </c>
      <c r="I69" s="26">
        <v>748698</v>
      </c>
      <c r="J69" s="26">
        <v>958669</v>
      </c>
      <c r="K69" s="26">
        <v>242507</v>
      </c>
      <c r="L69" s="26">
        <v>3953159</v>
      </c>
      <c r="M69" s="26">
        <v>7</v>
      </c>
      <c r="N69" s="26">
        <v>100</v>
      </c>
      <c r="O69" s="26">
        <v>0</v>
      </c>
      <c r="P69" s="26">
        <v>0</v>
      </c>
      <c r="Q69" s="26">
        <v>7</v>
      </c>
      <c r="R69" s="26">
        <v>6.29</v>
      </c>
      <c r="S69" s="26">
        <v>28.05</v>
      </c>
      <c r="T69" s="26">
        <v>37.14</v>
      </c>
      <c r="U69" s="4">
        <v>73.702883999142045</v>
      </c>
      <c r="V69" s="4">
        <v>1130786.5861180001</v>
      </c>
      <c r="W69" s="4">
        <v>1246462.6861320001</v>
      </c>
      <c r="X69" s="4">
        <v>-115676.10001399997</v>
      </c>
      <c r="Y69" s="4">
        <v>105562.86960000001</v>
      </c>
      <c r="Z69" s="4">
        <v>165114.99458999999</v>
      </c>
      <c r="AA69" s="4">
        <v>-59552.124989999982</v>
      </c>
    </row>
    <row r="70" spans="1:27" x14ac:dyDescent="0.45">
      <c r="A70" s="27" t="s">
        <v>406</v>
      </c>
      <c r="B70" s="27">
        <v>11674</v>
      </c>
      <c r="C70" s="27" t="s">
        <v>407</v>
      </c>
      <c r="D70" s="27" t="s">
        <v>134</v>
      </c>
      <c r="E70" s="26">
        <v>0</v>
      </c>
      <c r="F70" s="26">
        <v>6000000</v>
      </c>
      <c r="G70" s="27">
        <v>32.766666666666666</v>
      </c>
      <c r="H70" s="26" t="s">
        <v>531</v>
      </c>
      <c r="I70" s="26">
        <v>2784017</v>
      </c>
      <c r="J70" s="26">
        <v>5284724</v>
      </c>
      <c r="K70" s="26">
        <v>5713260</v>
      </c>
      <c r="L70" s="26">
        <v>924992</v>
      </c>
      <c r="M70" s="26">
        <v>17</v>
      </c>
      <c r="N70" s="26">
        <v>95</v>
      </c>
      <c r="O70" s="26">
        <v>5</v>
      </c>
      <c r="P70" s="26">
        <v>5</v>
      </c>
      <c r="Q70" s="26">
        <v>22</v>
      </c>
      <c r="R70" s="26">
        <v>-12.52</v>
      </c>
      <c r="S70" s="26">
        <v>17.850000000000001</v>
      </c>
      <c r="T70" s="26">
        <v>-13.33</v>
      </c>
      <c r="U70" s="4">
        <v>98.729613709182502</v>
      </c>
      <c r="V70" s="4">
        <v>7802631.9017899996</v>
      </c>
      <c r="W70" s="4">
        <v>2996722.360756</v>
      </c>
      <c r="X70" s="4">
        <v>4805909.541034</v>
      </c>
      <c r="Y70" s="4">
        <v>2169460.9238300002</v>
      </c>
      <c r="Z70" s="4">
        <v>306652.07016800001</v>
      </c>
      <c r="AA70" s="4">
        <v>1862808.8536620003</v>
      </c>
    </row>
    <row r="71" spans="1:27" x14ac:dyDescent="0.45">
      <c r="A71" s="27" t="s">
        <v>384</v>
      </c>
      <c r="B71" s="27">
        <v>11617</v>
      </c>
      <c r="C71" s="27" t="s">
        <v>385</v>
      </c>
      <c r="D71" s="27" t="s">
        <v>134</v>
      </c>
      <c r="E71" s="26">
        <v>0</v>
      </c>
      <c r="F71" s="26">
        <v>500000000</v>
      </c>
      <c r="G71" s="27">
        <v>42.466666666666669</v>
      </c>
      <c r="H71" s="26" t="s">
        <v>531</v>
      </c>
      <c r="I71" s="26">
        <v>4126901</v>
      </c>
      <c r="J71" s="26">
        <v>4574101</v>
      </c>
      <c r="K71" s="26">
        <v>194512231</v>
      </c>
      <c r="L71" s="26">
        <v>23516</v>
      </c>
      <c r="M71" s="26">
        <v>3</v>
      </c>
      <c r="N71" s="26">
        <v>100</v>
      </c>
      <c r="O71" s="26">
        <v>0</v>
      </c>
      <c r="P71" s="26">
        <v>0</v>
      </c>
      <c r="Q71" s="26">
        <v>3</v>
      </c>
      <c r="R71" s="26">
        <v>-2.29</v>
      </c>
      <c r="S71" s="26">
        <v>10.220000000000001</v>
      </c>
      <c r="T71" s="26">
        <v>35.49</v>
      </c>
      <c r="U71" s="4">
        <v>92.665822761828878</v>
      </c>
      <c r="V71" s="4">
        <v>204318.740311</v>
      </c>
      <c r="W71" s="4">
        <v>222453.234769</v>
      </c>
      <c r="X71" s="4">
        <v>-18134.494458000001</v>
      </c>
      <c r="Y71" s="4">
        <v>18003.487120000002</v>
      </c>
      <c r="Z71" s="4">
        <v>10593.873579999999</v>
      </c>
      <c r="AA71" s="4">
        <v>7409.6135400000021</v>
      </c>
    </row>
    <row r="72" spans="1:27" x14ac:dyDescent="0.45">
      <c r="A72" s="27" t="s">
        <v>297</v>
      </c>
      <c r="B72" s="27">
        <v>11410</v>
      </c>
      <c r="C72" s="27" t="s">
        <v>296</v>
      </c>
      <c r="D72" s="27" t="s">
        <v>134</v>
      </c>
      <c r="E72" s="26">
        <v>0</v>
      </c>
      <c r="F72" s="26">
        <v>20000000</v>
      </c>
      <c r="G72" s="27">
        <v>76.5</v>
      </c>
      <c r="H72" s="26" t="s">
        <v>531</v>
      </c>
      <c r="I72" s="26">
        <v>49481615</v>
      </c>
      <c r="J72" s="26">
        <v>62488363</v>
      </c>
      <c r="K72" s="26">
        <v>14098806</v>
      </c>
      <c r="L72" s="26">
        <v>4441586</v>
      </c>
      <c r="M72" s="26">
        <v>7</v>
      </c>
      <c r="N72" s="26">
        <v>100</v>
      </c>
      <c r="O72" s="26">
        <v>0</v>
      </c>
      <c r="P72" s="26">
        <v>0</v>
      </c>
      <c r="Q72" s="26">
        <v>0</v>
      </c>
      <c r="R72" s="26">
        <v>3.95</v>
      </c>
      <c r="S72" s="26">
        <v>11.51</v>
      </c>
      <c r="T72" s="26">
        <v>-8.18</v>
      </c>
      <c r="U72" s="4">
        <v>97.315842894536857</v>
      </c>
      <c r="V72" s="4">
        <v>16496727.207567999</v>
      </c>
      <c r="W72" s="4">
        <v>1863221.2157630001</v>
      </c>
      <c r="X72" s="4">
        <v>14633505.991804998</v>
      </c>
      <c r="Y72" s="4">
        <v>5152770.682306</v>
      </c>
      <c r="Z72" s="4">
        <v>12574.405966</v>
      </c>
      <c r="AA72" s="4">
        <v>5140196.2763400003</v>
      </c>
    </row>
    <row r="73" spans="1:27" x14ac:dyDescent="0.45">
      <c r="A73" s="27" t="s">
        <v>402</v>
      </c>
      <c r="B73" s="27">
        <v>11668</v>
      </c>
      <c r="C73" s="27" t="s">
        <v>403</v>
      </c>
      <c r="D73" s="27" t="s">
        <v>134</v>
      </c>
      <c r="E73" s="26">
        <v>0</v>
      </c>
      <c r="F73" s="26">
        <v>20000000</v>
      </c>
      <c r="G73" s="27">
        <v>33.266666666666666</v>
      </c>
      <c r="H73" s="26" t="s">
        <v>531</v>
      </c>
      <c r="I73" s="26">
        <v>9338173</v>
      </c>
      <c r="J73" s="26">
        <v>15256424</v>
      </c>
      <c r="K73" s="26">
        <v>13696173</v>
      </c>
      <c r="L73" s="26">
        <v>1113918</v>
      </c>
      <c r="M73" s="26">
        <v>29</v>
      </c>
      <c r="N73" s="26">
        <v>97</v>
      </c>
      <c r="O73" s="26">
        <v>1</v>
      </c>
      <c r="P73" s="26">
        <v>3</v>
      </c>
      <c r="Q73" s="26">
        <v>30</v>
      </c>
      <c r="R73" s="26">
        <v>-28.3</v>
      </c>
      <c r="S73" s="26">
        <v>-0.02</v>
      </c>
      <c r="T73" s="26">
        <v>-2.0499999999999998</v>
      </c>
      <c r="U73" s="4">
        <v>91.321431668094647</v>
      </c>
      <c r="V73" s="4">
        <v>29569490.630293</v>
      </c>
      <c r="W73" s="4">
        <v>25198106.080534</v>
      </c>
      <c r="X73" s="4">
        <v>4371384.5497590005</v>
      </c>
      <c r="Y73" s="4">
        <v>5468050.1549270004</v>
      </c>
      <c r="Z73" s="4">
        <v>4940752.4061129997</v>
      </c>
      <c r="AA73" s="4">
        <v>527297.74881400075</v>
      </c>
    </row>
    <row r="74" spans="1:27" x14ac:dyDescent="0.45">
      <c r="A74" s="27" t="s">
        <v>472</v>
      </c>
      <c r="B74" s="27">
        <v>11798</v>
      </c>
      <c r="C74" s="27" t="s">
        <v>473</v>
      </c>
      <c r="D74" s="27" t="s">
        <v>134</v>
      </c>
      <c r="E74" s="26">
        <v>0</v>
      </c>
      <c r="F74" s="26">
        <v>2000000</v>
      </c>
      <c r="G74" s="27">
        <v>16.5</v>
      </c>
      <c r="H74" s="26" t="s">
        <v>531</v>
      </c>
      <c r="I74" s="26">
        <v>438421</v>
      </c>
      <c r="J74" s="26">
        <v>492908</v>
      </c>
      <c r="K74" s="26">
        <v>511336</v>
      </c>
      <c r="L74" s="26">
        <v>963961</v>
      </c>
      <c r="M74" s="26">
        <v>6</v>
      </c>
      <c r="N74" s="26">
        <v>100</v>
      </c>
      <c r="O74" s="26">
        <v>2</v>
      </c>
      <c r="P74" s="26">
        <v>0</v>
      </c>
      <c r="Q74" s="26">
        <v>8</v>
      </c>
      <c r="R74" s="26">
        <v>-13.02</v>
      </c>
      <c r="S74" s="26">
        <v>-0.81</v>
      </c>
      <c r="T74" s="26">
        <v>-1.49</v>
      </c>
      <c r="U74" s="4">
        <v>95.738978027702899</v>
      </c>
      <c r="V74" s="4">
        <v>1072346.7320719999</v>
      </c>
      <c r="W74" s="4">
        <v>756677.22751200001</v>
      </c>
      <c r="X74" s="4">
        <v>315669.50455999991</v>
      </c>
      <c r="Y74" s="4">
        <v>66925.267561999994</v>
      </c>
      <c r="Z74" s="4">
        <v>53860.712758000001</v>
      </c>
      <c r="AA74" s="4">
        <v>13064.554803999992</v>
      </c>
    </row>
    <row r="75" spans="1:27" x14ac:dyDescent="0.45">
      <c r="A75" s="27" t="s">
        <v>359</v>
      </c>
      <c r="B75" s="27">
        <v>11534</v>
      </c>
      <c r="C75" s="27" t="s">
        <v>360</v>
      </c>
      <c r="D75" s="27" t="s">
        <v>134</v>
      </c>
      <c r="E75" s="26">
        <v>0</v>
      </c>
      <c r="F75" s="26">
        <v>10000000</v>
      </c>
      <c r="G75" s="27">
        <v>56.366666666666667</v>
      </c>
      <c r="H75" s="26" t="s">
        <v>531</v>
      </c>
      <c r="I75" s="26">
        <v>11564024</v>
      </c>
      <c r="J75" s="26">
        <v>13922727</v>
      </c>
      <c r="K75" s="26">
        <v>3197967</v>
      </c>
      <c r="L75" s="26">
        <v>4353618</v>
      </c>
      <c r="M75" s="26">
        <v>6</v>
      </c>
      <c r="N75" s="26">
        <v>86</v>
      </c>
      <c r="O75" s="26">
        <v>1</v>
      </c>
      <c r="P75" s="26">
        <v>14</v>
      </c>
      <c r="Q75" s="26">
        <v>7</v>
      </c>
      <c r="R75" s="26">
        <v>12.43</v>
      </c>
      <c r="S75" s="26">
        <v>107.53</v>
      </c>
      <c r="T75" s="26">
        <v>-9.31</v>
      </c>
      <c r="U75" s="4">
        <v>84.654173122504758</v>
      </c>
      <c r="V75" s="4">
        <v>2920580.7183679999</v>
      </c>
      <c r="W75" s="4">
        <v>1965381.5601329999</v>
      </c>
      <c r="X75" s="4">
        <v>955199.15823499998</v>
      </c>
      <c r="Y75" s="4">
        <v>63814.063609999997</v>
      </c>
      <c r="Z75" s="4">
        <v>172951.114821</v>
      </c>
      <c r="AA75" s="4">
        <v>-109137.051211</v>
      </c>
    </row>
    <row r="76" spans="1:27" x14ac:dyDescent="0.45">
      <c r="A76" s="27" t="s">
        <v>448</v>
      </c>
      <c r="B76" s="27">
        <v>11752</v>
      </c>
      <c r="C76" s="27" t="s">
        <v>449</v>
      </c>
      <c r="D76" s="27" t="s">
        <v>134</v>
      </c>
      <c r="E76" s="26">
        <v>0</v>
      </c>
      <c r="F76" s="26">
        <v>500000</v>
      </c>
      <c r="G76" s="27">
        <v>20.666666666666664</v>
      </c>
      <c r="H76" s="26" t="s">
        <v>531</v>
      </c>
      <c r="I76" s="26">
        <v>444669</v>
      </c>
      <c r="J76" s="26">
        <v>429634</v>
      </c>
      <c r="K76" s="26">
        <v>318898</v>
      </c>
      <c r="L76" s="26">
        <v>1347246</v>
      </c>
      <c r="M76" s="26">
        <v>5</v>
      </c>
      <c r="N76" s="26">
        <v>100</v>
      </c>
      <c r="O76" s="26">
        <v>0</v>
      </c>
      <c r="P76" s="26">
        <v>0</v>
      </c>
      <c r="Q76" s="26">
        <v>5</v>
      </c>
      <c r="R76" s="26">
        <v>0.62</v>
      </c>
      <c r="S76" s="26">
        <v>122.63</v>
      </c>
      <c r="T76" s="26">
        <v>106.73</v>
      </c>
      <c r="U76" s="4">
        <v>99.614198169157362</v>
      </c>
      <c r="V76" s="4">
        <v>1242326.695879</v>
      </c>
      <c r="W76" s="4">
        <v>1350204.734524</v>
      </c>
      <c r="X76" s="4">
        <v>-107878.03864499996</v>
      </c>
      <c r="Y76" s="4">
        <v>54072.637820000004</v>
      </c>
      <c r="Z76" s="4">
        <v>8905.63832</v>
      </c>
      <c r="AA76" s="4">
        <v>45166.999500000005</v>
      </c>
    </row>
    <row r="77" spans="1:27" x14ac:dyDescent="0.45">
      <c r="A77" s="27" t="s">
        <v>426</v>
      </c>
      <c r="B77" s="27">
        <v>11704</v>
      </c>
      <c r="C77" s="27" t="s">
        <v>427</v>
      </c>
      <c r="D77" s="27" t="s">
        <v>134</v>
      </c>
      <c r="E77" s="26">
        <v>0</v>
      </c>
      <c r="F77" s="26">
        <v>1000000</v>
      </c>
      <c r="G77" s="27">
        <v>24.633333333333333</v>
      </c>
      <c r="H77" s="26" t="s">
        <v>531</v>
      </c>
      <c r="I77" s="26">
        <v>44636</v>
      </c>
      <c r="J77" s="26">
        <v>73250</v>
      </c>
      <c r="K77" s="26">
        <v>163406</v>
      </c>
      <c r="L77" s="26">
        <v>448267</v>
      </c>
      <c r="M77" s="26">
        <v>3</v>
      </c>
      <c r="N77" s="26">
        <v>75</v>
      </c>
      <c r="O77" s="26">
        <v>1</v>
      </c>
      <c r="P77" s="26">
        <v>25</v>
      </c>
      <c r="Q77" s="26">
        <v>4</v>
      </c>
      <c r="R77" s="26">
        <v>-0.93</v>
      </c>
      <c r="S77" s="26">
        <v>54.16</v>
      </c>
      <c r="T77" s="26">
        <v>-46.55</v>
      </c>
      <c r="U77" s="4">
        <v>98.149406073495925</v>
      </c>
      <c r="V77" s="4">
        <v>434623.24086000002</v>
      </c>
      <c r="W77" s="4">
        <v>455176.82798</v>
      </c>
      <c r="X77" s="4">
        <v>-20553.587119999982</v>
      </c>
      <c r="Y77" s="4">
        <v>0</v>
      </c>
      <c r="Z77" s="4">
        <v>0</v>
      </c>
      <c r="AA77" s="4">
        <v>0</v>
      </c>
    </row>
    <row r="78" spans="1:27" x14ac:dyDescent="0.45">
      <c r="A78" s="27" t="s">
        <v>564</v>
      </c>
      <c r="B78" s="27">
        <v>11914</v>
      </c>
      <c r="C78" s="27" t="s">
        <v>563</v>
      </c>
      <c r="D78" s="27" t="s">
        <v>134</v>
      </c>
      <c r="E78" s="26">
        <v>0</v>
      </c>
      <c r="F78" s="26">
        <v>500000</v>
      </c>
      <c r="G78" s="27">
        <v>5.5</v>
      </c>
      <c r="H78" s="26" t="s">
        <v>531</v>
      </c>
      <c r="I78" s="26">
        <v>450487</v>
      </c>
      <c r="J78" s="26">
        <v>600075</v>
      </c>
      <c r="K78" s="26">
        <v>303537</v>
      </c>
      <c r="L78" s="26">
        <v>1976941</v>
      </c>
      <c r="M78" s="26">
        <v>2</v>
      </c>
      <c r="N78" s="26">
        <v>100</v>
      </c>
      <c r="O78" s="26">
        <v>0</v>
      </c>
      <c r="P78" s="26">
        <v>0</v>
      </c>
      <c r="Q78" s="26">
        <v>2</v>
      </c>
      <c r="R78" s="26">
        <v>-14.3</v>
      </c>
      <c r="S78" s="26">
        <v>24.07</v>
      </c>
      <c r="T78" s="26">
        <v>0</v>
      </c>
      <c r="U78" s="4">
        <v>98.813495160163669</v>
      </c>
      <c r="V78" s="4">
        <v>421873.37505600002</v>
      </c>
      <c r="W78" s="4">
        <v>85740.971955000001</v>
      </c>
      <c r="X78" s="4">
        <v>336132.403101</v>
      </c>
      <c r="Y78" s="4">
        <v>56774.645600000003</v>
      </c>
      <c r="Z78" s="4">
        <v>2953.2199599999999</v>
      </c>
      <c r="AA78" s="4">
        <v>53821.425640000001</v>
      </c>
    </row>
    <row r="79" spans="1:27" x14ac:dyDescent="0.45">
      <c r="A79" s="27" t="s">
        <v>513</v>
      </c>
      <c r="B79" s="27">
        <v>11882</v>
      </c>
      <c r="C79" s="27" t="s">
        <v>512</v>
      </c>
      <c r="D79" s="27" t="s">
        <v>134</v>
      </c>
      <c r="E79" s="26">
        <v>0</v>
      </c>
      <c r="F79" s="26">
        <v>1000000</v>
      </c>
      <c r="G79" s="27">
        <v>8.8666666666666671</v>
      </c>
      <c r="H79" s="26" t="s">
        <v>531</v>
      </c>
      <c r="I79" s="26">
        <v>116226</v>
      </c>
      <c r="J79" s="26">
        <v>161145</v>
      </c>
      <c r="K79" s="26">
        <v>142250</v>
      </c>
      <c r="L79" s="26">
        <v>1132831</v>
      </c>
      <c r="M79" s="26">
        <v>2</v>
      </c>
      <c r="N79" s="26">
        <v>99</v>
      </c>
      <c r="O79" s="26">
        <v>1</v>
      </c>
      <c r="P79" s="26">
        <v>1</v>
      </c>
      <c r="Q79" s="26">
        <v>3</v>
      </c>
      <c r="R79" s="26">
        <v>-2.38</v>
      </c>
      <c r="S79" s="26">
        <v>4.75</v>
      </c>
      <c r="T79" s="26">
        <v>0</v>
      </c>
      <c r="U79" s="4">
        <v>36.503312538138111</v>
      </c>
      <c r="V79" s="4">
        <v>162191.27650199999</v>
      </c>
      <c r="W79" s="4">
        <v>91731.240416999994</v>
      </c>
      <c r="X79" s="4">
        <v>70460.036085</v>
      </c>
      <c r="Y79" s="4">
        <v>73461.603008000006</v>
      </c>
      <c r="Z79" s="4">
        <v>22400.443538</v>
      </c>
      <c r="AA79" s="4">
        <v>51061.159470000006</v>
      </c>
    </row>
    <row r="80" spans="1:27" x14ac:dyDescent="0.45">
      <c r="A80" s="27" t="s">
        <v>390</v>
      </c>
      <c r="B80" s="27">
        <v>11633</v>
      </c>
      <c r="C80" s="27" t="s">
        <v>391</v>
      </c>
      <c r="D80" s="27" t="s">
        <v>134</v>
      </c>
      <c r="E80" s="26">
        <v>0</v>
      </c>
      <c r="F80" s="26">
        <v>250000</v>
      </c>
      <c r="G80" s="27">
        <v>40.06666666666667</v>
      </c>
      <c r="H80" s="26" t="s">
        <v>531</v>
      </c>
      <c r="I80" s="26">
        <v>75333</v>
      </c>
      <c r="J80" s="26">
        <v>87623</v>
      </c>
      <c r="K80" s="26">
        <v>83995</v>
      </c>
      <c r="L80" s="26">
        <v>1041722</v>
      </c>
      <c r="M80" s="26">
        <v>2</v>
      </c>
      <c r="N80" s="26">
        <v>100</v>
      </c>
      <c r="O80" s="26">
        <v>0</v>
      </c>
      <c r="P80" s="26">
        <v>0</v>
      </c>
      <c r="Q80" s="26">
        <v>2</v>
      </c>
      <c r="R80" s="26">
        <v>60.87</v>
      </c>
      <c r="S80" s="26">
        <v>63.01</v>
      </c>
      <c r="T80" s="26">
        <v>65.95</v>
      </c>
      <c r="U80" s="4">
        <v>19.884987203081909</v>
      </c>
      <c r="V80" s="4">
        <v>126489.37819800001</v>
      </c>
      <c r="W80" s="4">
        <v>163130.480465</v>
      </c>
      <c r="X80" s="4">
        <v>-36641.102266999995</v>
      </c>
      <c r="Y80" s="4">
        <v>0</v>
      </c>
      <c r="Z80" s="4">
        <v>0</v>
      </c>
      <c r="AA80" s="4">
        <v>0</v>
      </c>
    </row>
    <row r="81" spans="1:27" x14ac:dyDescent="0.45">
      <c r="A81" s="27" t="s">
        <v>590</v>
      </c>
      <c r="B81" s="27">
        <v>11919</v>
      </c>
      <c r="C81" s="27" t="s">
        <v>588</v>
      </c>
      <c r="D81" s="27" t="s">
        <v>134</v>
      </c>
      <c r="E81" s="26">
        <v>0</v>
      </c>
      <c r="F81" s="26">
        <v>500000</v>
      </c>
      <c r="G81" s="27">
        <v>4</v>
      </c>
      <c r="H81" s="26" t="s">
        <v>531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</row>
    <row r="82" spans="1:27" x14ac:dyDescent="0.45">
      <c r="A82" s="27" t="s">
        <v>482</v>
      </c>
      <c r="B82" s="27">
        <v>11828</v>
      </c>
      <c r="C82" s="27" t="s">
        <v>483</v>
      </c>
      <c r="D82" s="27" t="s">
        <v>134</v>
      </c>
      <c r="E82" s="26">
        <v>0</v>
      </c>
      <c r="F82" s="26">
        <v>10000000</v>
      </c>
      <c r="G82" s="27">
        <v>14.366666666666667</v>
      </c>
      <c r="H82" s="26" t="s">
        <v>531</v>
      </c>
      <c r="I82" s="26">
        <v>2004025</v>
      </c>
      <c r="J82" s="26">
        <v>1952814</v>
      </c>
      <c r="K82" s="26">
        <v>1648439</v>
      </c>
      <c r="L82" s="26">
        <v>1184645</v>
      </c>
      <c r="M82" s="26">
        <v>8</v>
      </c>
      <c r="N82" s="26">
        <v>100</v>
      </c>
      <c r="O82" s="26">
        <v>2</v>
      </c>
      <c r="P82" s="26">
        <v>0</v>
      </c>
      <c r="Q82" s="26">
        <v>10</v>
      </c>
      <c r="R82" s="26">
        <v>-4.9000000000000004</v>
      </c>
      <c r="S82" s="26">
        <v>-1.1100000000000001</v>
      </c>
      <c r="T82" s="26">
        <v>32.049999999999997</v>
      </c>
      <c r="U82" s="4">
        <v>89.285988674270612</v>
      </c>
      <c r="V82" s="4">
        <v>3438387.3897449998</v>
      </c>
      <c r="W82" s="4">
        <v>2027217.190062</v>
      </c>
      <c r="X82" s="4">
        <v>1411170.1996829999</v>
      </c>
      <c r="Y82" s="4">
        <v>44495.969769000003</v>
      </c>
      <c r="Z82" s="4">
        <v>102549.02896</v>
      </c>
      <c r="AA82" s="4">
        <v>-58053.059190999993</v>
      </c>
    </row>
    <row r="83" spans="1:27" x14ac:dyDescent="0.45">
      <c r="A83" s="27" t="s">
        <v>213</v>
      </c>
      <c r="B83" s="27">
        <v>11287</v>
      </c>
      <c r="C83" s="27" t="s">
        <v>214</v>
      </c>
      <c r="D83" s="27" t="s">
        <v>134</v>
      </c>
      <c r="E83" s="26">
        <v>0</v>
      </c>
      <c r="F83" s="26">
        <v>50000000</v>
      </c>
      <c r="G83" s="27">
        <v>93.966666666666669</v>
      </c>
      <c r="H83" s="26" t="s">
        <v>531</v>
      </c>
      <c r="I83" s="26">
        <v>15242244</v>
      </c>
      <c r="J83" s="26">
        <v>17483541</v>
      </c>
      <c r="K83" s="26">
        <v>15590546</v>
      </c>
      <c r="L83" s="26">
        <v>1121419</v>
      </c>
      <c r="M83" s="26">
        <v>23</v>
      </c>
      <c r="N83" s="26">
        <v>100</v>
      </c>
      <c r="O83" s="26">
        <v>0</v>
      </c>
      <c r="P83" s="26">
        <v>0</v>
      </c>
      <c r="Q83" s="26">
        <v>23</v>
      </c>
      <c r="R83" s="26">
        <v>-6.27</v>
      </c>
      <c r="S83" s="26">
        <v>12.4</v>
      </c>
      <c r="T83" s="26">
        <v>16.940000000000001</v>
      </c>
      <c r="U83" s="4">
        <v>89.862308956843023</v>
      </c>
      <c r="V83" s="4">
        <v>9580741.3445009999</v>
      </c>
      <c r="W83" s="4">
        <v>3738614.7770090001</v>
      </c>
      <c r="X83" s="4">
        <v>5842126.5674919998</v>
      </c>
      <c r="Y83" s="4">
        <v>416366.85161299998</v>
      </c>
      <c r="Z83" s="4">
        <v>110735.11857799999</v>
      </c>
      <c r="AA83" s="4">
        <v>305631.73303499998</v>
      </c>
    </row>
  </sheetData>
  <autoFilter ref="A3:AA83">
    <sortState ref="A4:AA83">
      <sortCondition ref="A3:A83"/>
    </sortState>
  </autoFilter>
  <mergeCells count="3">
    <mergeCell ref="V1:AA1"/>
    <mergeCell ref="V2:X2"/>
    <mergeCell ref="Y2:A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2022-07-03T04:04:39Z</dcterms:modified>
</cp:coreProperties>
</file>