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5"/>
  </bookViews>
  <sheets>
    <sheet name="پیوست 1" sheetId="1" r:id="rId1"/>
    <sheet name="پیوست2" sheetId="2" r:id="rId2"/>
    <sheet name="پیوست3" sheetId="3" r:id="rId3"/>
    <sheet name="پیوست4" sheetId="4" r:id="rId4"/>
    <sheet name="Sheet1" sheetId="5" r:id="rId5"/>
    <sheet name="Sheet2" sheetId="6" r:id="rId6"/>
    <sheet name="Sheet3" sheetId="7" r:id="rId7"/>
  </sheets>
  <definedNames>
    <definedName name="_xlnm._FilterDatabase" localSheetId="1" hidden="1">پیوست2!#REF!</definedName>
    <definedName name="_xlnm._FilterDatabase" localSheetId="2" hidden="1">پیوست3!#REF!</definedName>
    <definedName name="_xlnm._FilterDatabase" localSheetId="3" hidden="1">پیوست4!#REF!</definedName>
    <definedName name="_xlnm.Print_Area" localSheetId="0">'پیوست 1'!$D$2:$X$88</definedName>
    <definedName name="_xlnm.Print_Area" localSheetId="1">پیوست2!$B$2:$J$91</definedName>
    <definedName name="_xlnm.Print_Area" localSheetId="2">پیوست3!$A$1:$P$90</definedName>
    <definedName name="_xlnm.Print_Area" localSheetId="3">پیوست4!$B$1:$K$95</definedName>
    <definedName name="_xlnm.Print_Titles" localSheetId="4">Sheet1!$1:$1</definedName>
    <definedName name="_xlnm.Print_Titles" localSheetId="0">'پیوست 1'!$2:$3</definedName>
  </definedNames>
  <calcPr calcId="125725"/>
</workbook>
</file>

<file path=xl/calcChain.xml><?xml version="1.0" encoding="utf-8"?>
<calcChain xmlns="http://schemas.openxmlformats.org/spreadsheetml/2006/main">
  <c r="M3" i="5"/>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2"/>
  <c r="L81"/>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2"/>
  <c r="F81"/>
  <c r="O80"/>
  <c r="O79"/>
  <c r="O78"/>
  <c r="O75"/>
  <c r="O73"/>
  <c r="O69"/>
  <c r="O68"/>
  <c r="O67"/>
  <c r="O65"/>
  <c r="O64"/>
  <c r="O63"/>
  <c r="O62"/>
  <c r="O61"/>
  <c r="O60"/>
  <c r="O59"/>
  <c r="O56"/>
  <c r="O54"/>
  <c r="O53"/>
  <c r="O52"/>
  <c r="O48"/>
  <c r="O46"/>
  <c r="O45"/>
  <c r="O44"/>
  <c r="O41"/>
  <c r="O40"/>
  <c r="O39"/>
  <c r="O38"/>
  <c r="O37"/>
  <c r="O35"/>
  <c r="O34"/>
  <c r="O33"/>
  <c r="O31"/>
  <c r="O30"/>
  <c r="O29"/>
  <c r="O28"/>
  <c r="O25"/>
  <c r="O24"/>
  <c r="O23"/>
  <c r="O22"/>
  <c r="O19"/>
  <c r="O18"/>
  <c r="O16"/>
  <c r="O15"/>
  <c r="O14"/>
  <c r="O13"/>
  <c r="O12"/>
  <c r="O10"/>
  <c r="O9"/>
  <c r="O8"/>
  <c r="O5"/>
  <c r="O4"/>
  <c r="O70"/>
  <c r="O72"/>
  <c r="O36"/>
  <c r="O32"/>
  <c r="O50"/>
  <c r="O49"/>
  <c r="O66"/>
  <c r="O20"/>
  <c r="O3"/>
  <c r="O21"/>
  <c r="O2"/>
  <c r="O27"/>
  <c r="O6"/>
  <c r="O26"/>
  <c r="O43"/>
  <c r="O7"/>
  <c r="O51"/>
  <c r="O55"/>
  <c r="O71"/>
  <c r="O74"/>
  <c r="O57"/>
  <c r="O76"/>
  <c r="O11"/>
  <c r="O58"/>
  <c r="O77"/>
  <c r="O42"/>
  <c r="O17"/>
  <c r="O47"/>
  <c r="G77" i="6"/>
  <c r="G53"/>
  <c r="G62"/>
  <c r="G74"/>
  <c r="G66"/>
  <c r="G4"/>
  <c r="G8"/>
  <c r="G38"/>
  <c r="G5"/>
  <c r="G11"/>
  <c r="G68"/>
  <c r="G78"/>
  <c r="G75"/>
  <c r="G80"/>
  <c r="G21"/>
  <c r="G10"/>
  <c r="G63"/>
  <c r="G13"/>
  <c r="G12"/>
  <c r="G23"/>
  <c r="G59"/>
  <c r="G32"/>
  <c r="G60"/>
  <c r="G40"/>
  <c r="G37"/>
  <c r="G29"/>
  <c r="G28"/>
  <c r="G36"/>
  <c r="G69"/>
  <c r="G7"/>
  <c r="G61"/>
  <c r="G14"/>
  <c r="G67"/>
  <c r="G73"/>
  <c r="G42"/>
  <c r="G79"/>
  <c r="G3"/>
  <c r="D81"/>
  <c r="E33" s="1"/>
  <c r="G33" s="1"/>
  <c r="F3" i="5"/>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2"/>
  <c r="E55" i="6" l="1"/>
  <c r="G55" s="1"/>
  <c r="E46"/>
  <c r="G46" s="1"/>
  <c r="E24"/>
  <c r="G24" s="1"/>
  <c r="E17"/>
  <c r="G17" s="1"/>
  <c r="E15"/>
  <c r="G15" s="1"/>
  <c r="E48"/>
  <c r="G48" s="1"/>
  <c r="E16"/>
  <c r="G16" s="1"/>
  <c r="E34"/>
  <c r="G34" s="1"/>
  <c r="E52"/>
  <c r="G52" s="1"/>
  <c r="E27"/>
  <c r="G27" s="1"/>
  <c r="E49"/>
  <c r="G49" s="1"/>
  <c r="E41"/>
  <c r="G41" s="1"/>
  <c r="E19"/>
  <c r="G19" s="1"/>
  <c r="E6"/>
  <c r="G6" s="1"/>
  <c r="E9"/>
  <c r="G9" s="1"/>
  <c r="E51"/>
  <c r="G51" s="1"/>
  <c r="E43"/>
  <c r="G43" s="1"/>
  <c r="E47"/>
  <c r="G47" s="1"/>
  <c r="E25"/>
  <c r="G25" s="1"/>
  <c r="E56"/>
  <c r="G56" s="1"/>
  <c r="E72"/>
  <c r="G72" s="1"/>
  <c r="E44"/>
  <c r="G44" s="1"/>
  <c r="E57"/>
  <c r="G57" s="1"/>
  <c r="E65"/>
  <c r="G65" s="1"/>
  <c r="E20"/>
  <c r="G20" s="1"/>
  <c r="E64"/>
  <c r="G64" s="1"/>
  <c r="E39"/>
  <c r="G39" s="1"/>
  <c r="E71"/>
  <c r="G71" s="1"/>
  <c r="E70"/>
  <c r="G70" s="1"/>
  <c r="E18"/>
  <c r="G18" s="1"/>
  <c r="E45"/>
  <c r="G45" s="1"/>
  <c r="E30"/>
  <c r="G30" s="1"/>
  <c r="E50"/>
  <c r="G50" s="1"/>
  <c r="E26"/>
  <c r="G26" s="1"/>
  <c r="E76"/>
  <c r="G76" s="1"/>
  <c r="E2"/>
  <c r="G2" s="1"/>
  <c r="E31"/>
  <c r="G31" s="1"/>
  <c r="E58"/>
  <c r="G58" s="1"/>
  <c r="E22"/>
  <c r="G22" s="1"/>
  <c r="E35"/>
  <c r="G35" s="1"/>
  <c r="E54"/>
  <c r="G54" s="1"/>
  <c r="I32" i="5" l="1"/>
  <c r="I42"/>
  <c r="I60"/>
  <c r="I78"/>
  <c r="I6"/>
  <c r="I28"/>
  <c r="I38"/>
  <c r="I46"/>
  <c r="I56"/>
  <c r="I66"/>
  <c r="I74"/>
  <c r="I3"/>
  <c r="I7"/>
  <c r="I11"/>
  <c r="I15"/>
  <c r="I19"/>
  <c r="I23"/>
  <c r="I27"/>
  <c r="I31"/>
  <c r="I35"/>
  <c r="I39"/>
  <c r="I43"/>
  <c r="I47"/>
  <c r="I51"/>
  <c r="I55"/>
  <c r="I59"/>
  <c r="I63"/>
  <c r="I67"/>
  <c r="I71"/>
  <c r="I75"/>
  <c r="I79"/>
  <c r="I4"/>
  <c r="I10"/>
  <c r="I14"/>
  <c r="I18"/>
  <c r="I24"/>
  <c r="I30"/>
  <c r="I36"/>
  <c r="I44"/>
  <c r="I50"/>
  <c r="I58"/>
  <c r="I64"/>
  <c r="I72"/>
  <c r="I80"/>
  <c r="I20"/>
  <c r="I52"/>
  <c r="I70"/>
  <c r="I5"/>
  <c r="I9"/>
  <c r="I13"/>
  <c r="I17"/>
  <c r="I21"/>
  <c r="I25"/>
  <c r="I29"/>
  <c r="I33"/>
  <c r="I37"/>
  <c r="I41"/>
  <c r="I45"/>
  <c r="I49"/>
  <c r="I53"/>
  <c r="I57"/>
  <c r="I61"/>
  <c r="I65"/>
  <c r="I69"/>
  <c r="I73"/>
  <c r="I77"/>
  <c r="I2"/>
  <c r="I8"/>
  <c r="I12"/>
  <c r="I16"/>
  <c r="I22"/>
  <c r="I26"/>
  <c r="I34"/>
  <c r="I40"/>
  <c r="I48"/>
  <c r="I54"/>
  <c r="I62"/>
  <c r="I68"/>
  <c r="I76"/>
</calcChain>
</file>

<file path=xl/sharedStrings.xml><?xml version="1.0" encoding="utf-8"?>
<sst xmlns="http://schemas.openxmlformats.org/spreadsheetml/2006/main" count="1665" uniqueCount="385">
  <si>
    <t>رديف</t>
  </si>
  <si>
    <t>نام صندوق سرمایه گذاری</t>
  </si>
  <si>
    <t>نام مدیر</t>
  </si>
  <si>
    <t>نوع صندوق</t>
  </si>
  <si>
    <t>نرخ سود - تضمین شده یا پیش بینی شده</t>
  </si>
  <si>
    <t>ارزش صندوق در پایان سال 1389(میلیون ريال)</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</si>
  <si>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</si>
  <si>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</si>
  <si>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</si>
  <si>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</si>
  <si>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</si>
  <si>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</si>
  <si>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</si>
  <si>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</si>
  <si>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</si>
  <si>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</si>
  <si>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</si>
  <si>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</si>
  <si>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</si>
  <si>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</si>
  <si>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</si>
  <si>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</si>
  <si>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</si>
  <si>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</si>
  <si>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 xml:space="preserve">یکم کارگزاری بانک کشاورزي </t>
  </si>
  <si>
    <t>کارگزاری بانک کشاورزی</t>
  </si>
  <si>
    <t>در اوراق بهادار با درآمد ثابت و با پیش بینی سود</t>
  </si>
  <si>
    <t>1389/12/25</t>
  </si>
  <si>
    <t>آتيه نوين</t>
  </si>
  <si>
    <t>تأمین سرمایه نوین</t>
  </si>
  <si>
    <t>1388/12/26</t>
  </si>
  <si>
    <t>نوين سامان</t>
  </si>
  <si>
    <t>1388/10/21</t>
  </si>
  <si>
    <t>امین ملت</t>
  </si>
  <si>
    <t>تأمین سرمایه امین</t>
  </si>
  <si>
    <t>1389/02/19</t>
  </si>
  <si>
    <t>آرمان کارآفرین</t>
  </si>
  <si>
    <t>-</t>
  </si>
  <si>
    <t>1390/01/14</t>
  </si>
  <si>
    <t>پارسیان</t>
  </si>
  <si>
    <t>کارگزاری بانک پارسیان</t>
  </si>
  <si>
    <t>1390/01/28</t>
  </si>
  <si>
    <t>توس ایرانیان</t>
  </si>
  <si>
    <t>1390/05/16</t>
  </si>
  <si>
    <t>کل ص س در اوراق بهادار با درآمد ثابت(جمع/ میانگین ساده)</t>
  </si>
  <si>
    <t>بانک گردشگری</t>
  </si>
  <si>
    <t>کارگزاری آگاه</t>
  </si>
  <si>
    <t>مختلط</t>
  </si>
  <si>
    <t>_</t>
  </si>
  <si>
    <t>1390/04/27</t>
  </si>
  <si>
    <t>سپهر اول کارگزاری بانک صادرات</t>
  </si>
  <si>
    <t>کارگزاری بانک صادرات</t>
  </si>
  <si>
    <t>در سهام و با اندازه بزرگ</t>
  </si>
  <si>
    <t>1390/02/13</t>
  </si>
  <si>
    <t>پیشرو</t>
  </si>
  <si>
    <t>کارگزاری مقید</t>
  </si>
  <si>
    <t>1390/01/31</t>
  </si>
  <si>
    <t>ممتاز</t>
  </si>
  <si>
    <t>کارگزاری مفید</t>
  </si>
  <si>
    <t>1388/11/27</t>
  </si>
  <si>
    <t>يكم ايرانيان</t>
  </si>
  <si>
    <t>1387/11/14</t>
  </si>
  <si>
    <t>بانک دي</t>
  </si>
  <si>
    <t>1390/03/23</t>
  </si>
  <si>
    <t>1388/04/02</t>
  </si>
  <si>
    <t>مهر ايرانيان</t>
  </si>
  <si>
    <t>1388/01/07</t>
  </si>
  <si>
    <t>يکم سامان</t>
  </si>
  <si>
    <t>کارگزاری بانک سامان</t>
  </si>
  <si>
    <t>1390/03/31</t>
  </si>
  <si>
    <t>تجربه ايرانيان</t>
  </si>
  <si>
    <t>1387/05/05</t>
  </si>
  <si>
    <t>آتیه ملت</t>
  </si>
  <si>
    <t>تأمین سرمایه بانک ملت</t>
  </si>
  <si>
    <t>1390/05/23</t>
  </si>
  <si>
    <t>شاخصی کارآفرين</t>
  </si>
  <si>
    <t>شاخصی و در اندازه بزرگ</t>
  </si>
  <si>
    <t>1389/12/24</t>
  </si>
  <si>
    <t>آگاه</t>
  </si>
  <si>
    <t>در سهام و با اندازه کوچک</t>
  </si>
  <si>
    <t>1387/05/16</t>
  </si>
  <si>
    <t>پیشتاز</t>
  </si>
  <si>
    <t>1387/02/24</t>
  </si>
  <si>
    <t>بورسيران</t>
  </si>
  <si>
    <t>کارگزاری بورسیران</t>
  </si>
  <si>
    <t>1388/04/27</t>
  </si>
  <si>
    <t>پويا</t>
  </si>
  <si>
    <t>کارگزاری نهایت نگر</t>
  </si>
  <si>
    <t>1387/01/05</t>
  </si>
  <si>
    <t>فارابي</t>
  </si>
  <si>
    <t>کارگزاری فارابی</t>
  </si>
  <si>
    <t>1388/09/02</t>
  </si>
  <si>
    <t>عقيق</t>
  </si>
  <si>
    <t>1389/12/06</t>
  </si>
  <si>
    <t>بانك صادرات</t>
  </si>
  <si>
    <t>1387/01/11</t>
  </si>
  <si>
    <t>بانك ملي</t>
  </si>
  <si>
    <t>کارگزاری بانک ملی</t>
  </si>
  <si>
    <t>1387/02/21</t>
  </si>
  <si>
    <t>گنجینه بهمن</t>
  </si>
  <si>
    <t>کارگزاری بهمن</t>
  </si>
  <si>
    <t>1389/01/30</t>
  </si>
  <si>
    <t>فيروزه</t>
  </si>
  <si>
    <t>کارگزاری بانک اقتصاد نوین</t>
  </si>
  <si>
    <t>1389/05/24</t>
  </si>
  <si>
    <t>بورس بيمه</t>
  </si>
  <si>
    <t>کارگزاری بورس بیمه</t>
  </si>
  <si>
    <t>1388/02/26</t>
  </si>
  <si>
    <t>تدبيرگران آگاه</t>
  </si>
  <si>
    <t>1389/12/16</t>
  </si>
  <si>
    <t>کارآفرينان برتر آینده</t>
  </si>
  <si>
    <t>1390/02/06</t>
  </si>
  <si>
    <t>نوين</t>
  </si>
  <si>
    <t>کارگزاری تأمین سرمایه نوین</t>
  </si>
  <si>
    <t>بانك اقتصاد نوين</t>
  </si>
  <si>
    <t>1387/10/02</t>
  </si>
  <si>
    <t>سهم آشنا</t>
  </si>
  <si>
    <t>کارگزاری سهم آشنا</t>
  </si>
  <si>
    <t>1387/02/03</t>
  </si>
  <si>
    <t>پارس</t>
  </si>
  <si>
    <t>کارگزاری آبان</t>
  </si>
  <si>
    <t>1388/12/24</t>
  </si>
  <si>
    <t>حافظ</t>
  </si>
  <si>
    <t>کارگزاری حافظ</t>
  </si>
  <si>
    <t>پيشگام</t>
  </si>
  <si>
    <t>کارگزاری سرمایه گذاری ملی ایران</t>
  </si>
  <si>
    <t>1388/04/28</t>
  </si>
  <si>
    <t>تدبيرگران فردا</t>
  </si>
  <si>
    <t>کارگزاری تدبیرگران فردا</t>
  </si>
  <si>
    <t>1389/09/09</t>
  </si>
  <si>
    <t>راهنما</t>
  </si>
  <si>
    <t>کارگزاری راهنمای سرمایه گذاران</t>
  </si>
  <si>
    <t>1389/10/08</t>
  </si>
  <si>
    <t>صنعت و معدن</t>
  </si>
  <si>
    <t>کارگزاری بانک صنعت و معدن</t>
  </si>
  <si>
    <t>1388/04/09</t>
  </si>
  <si>
    <t>بورس 24</t>
  </si>
  <si>
    <t>1389/02/12</t>
  </si>
  <si>
    <t>نوانديشان بازار سرمايه</t>
  </si>
  <si>
    <t>کارگزاری نواندیشان بازارسرمایه</t>
  </si>
  <si>
    <t>ارگ</t>
  </si>
  <si>
    <t>کارگزاری ارگ هومن</t>
  </si>
  <si>
    <t>1389/07/20</t>
  </si>
  <si>
    <t>بانک کشاورزي</t>
  </si>
  <si>
    <t>1388/12/16</t>
  </si>
  <si>
    <t>خبرگان سهام</t>
  </si>
  <si>
    <t>کارگزاری خبرگان سهام</t>
  </si>
  <si>
    <t>1387/02/07</t>
  </si>
  <si>
    <t>اميد ايرانيان</t>
  </si>
  <si>
    <t>1389/05/04</t>
  </si>
  <si>
    <t>بانك پاسارگاد</t>
  </si>
  <si>
    <t>کارگزاری بانک پاسارگاد</t>
  </si>
  <si>
    <t>1387/06/11</t>
  </si>
  <si>
    <t>نقش جهان</t>
  </si>
  <si>
    <t>کارگزاری اردیبهشت ایرانیان</t>
  </si>
  <si>
    <t>صبا</t>
  </si>
  <si>
    <t>کارگزاری صباتأمین</t>
  </si>
  <si>
    <t>امين کارآفرين</t>
  </si>
  <si>
    <t>1388/08/24</t>
  </si>
  <si>
    <t>بانك تجارت</t>
  </si>
  <si>
    <t>کارگزاری بانک تجارت</t>
  </si>
  <si>
    <t>1387/05/21</t>
  </si>
  <si>
    <t>آپادانا</t>
  </si>
  <si>
    <t>کارگزاری آپادانا</t>
  </si>
  <si>
    <t>آرين</t>
  </si>
  <si>
    <t>کارگزاری آراد ایرانیان(گلچین)</t>
  </si>
  <si>
    <t>1387/03/18</t>
  </si>
  <si>
    <t>تدبيرگر سرمايه</t>
  </si>
  <si>
    <t>کارگزاری تدبیرگر سرمایه</t>
  </si>
  <si>
    <t>سينا</t>
  </si>
  <si>
    <t>کارگزاری بهگزین</t>
  </si>
  <si>
    <t>1389/11/11</t>
  </si>
  <si>
    <t>ایساتیس</t>
  </si>
  <si>
    <t>کارگزاری ایساتیس پویا</t>
  </si>
  <si>
    <t>1388/11/28</t>
  </si>
  <si>
    <t>رضوي</t>
  </si>
  <si>
    <t>کارگزاری رضوی</t>
  </si>
  <si>
    <t>1388/07/05</t>
  </si>
  <si>
    <t>بيمه دي</t>
  </si>
  <si>
    <t>1389/04/20</t>
  </si>
  <si>
    <t>رفاه</t>
  </si>
  <si>
    <t>کارگزاری بانک رفاه</t>
  </si>
  <si>
    <t>1389/04/16</t>
  </si>
  <si>
    <t>بانک مسکن</t>
  </si>
  <si>
    <t>کارگزاری بانک مسکن</t>
  </si>
  <si>
    <t>اميد سهم</t>
  </si>
  <si>
    <t>کارگزاری امید سهم</t>
  </si>
  <si>
    <t>1389/12/23</t>
  </si>
  <si>
    <t>کاسپين مهر ايرانيان</t>
  </si>
  <si>
    <t>کارگزاری کاسپین مهر ایرانیان</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</si>
  <si>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</si>
  <si>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</si>
  <si>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</si>
  <si>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</si>
  <si>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</si>
  <si>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</si>
  <si>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</si>
  <si>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</si>
  <si>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</si>
  <si>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</si>
  <si>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</si>
  <si>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ردیف</t>
  </si>
  <si>
    <t>فیروزه</t>
  </si>
  <si>
    <t>ارگ هومن</t>
  </si>
  <si>
    <t>نام صندوق</t>
  </si>
  <si>
    <t>ارزش حجم معاملات(میلیون ریال)</t>
  </si>
  <si>
    <t>ارزش صدور و ابطال(میلیون ریال)</t>
  </si>
  <si>
    <t>از ابتدای سال90*</t>
  </si>
  <si>
    <t xml:space="preserve">خرید </t>
  </si>
  <si>
    <t>فروش</t>
  </si>
  <si>
    <t>مابه التفاوت افزایش(کاهش)</t>
  </si>
  <si>
    <t>مجموع</t>
  </si>
  <si>
    <t>خرید</t>
  </si>
  <si>
    <t xml:space="preserve">صدور </t>
  </si>
  <si>
    <t>ابطال</t>
  </si>
  <si>
    <t>کشاورزي درآمد ثابت</t>
  </si>
  <si>
    <t>آرمان</t>
  </si>
  <si>
    <t>پارسيان</t>
  </si>
  <si>
    <t>کل صندوق های سرمایه گذاری در اوراق بهادار با درآمد ثابت</t>
  </si>
  <si>
    <t>سپهر اول بانک صادرات</t>
  </si>
  <si>
    <t>بانک گردشگري</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</si>
  <si>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</si>
  <si>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</si>
  <si>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</si>
  <si>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</si>
  <si>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</si>
  <si>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</si>
  <si>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</si>
  <si>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از ابتدای سال90</t>
  </si>
  <si>
    <t>کل صندوق های شاخصی</t>
  </si>
  <si>
    <t>بورس اوراق بهادار تهران</t>
  </si>
  <si>
    <t xml:space="preserve">امین شهر </t>
  </si>
  <si>
    <t>1390/07/17</t>
  </si>
  <si>
    <t xml:space="preserve">گسترش فردای ایرانیان </t>
  </si>
  <si>
    <t>1390/07/23</t>
  </si>
  <si>
    <t>ارمغان ایرانیان</t>
  </si>
  <si>
    <t>1390/07/20</t>
  </si>
  <si>
    <t>ارزش آفرینان دی</t>
  </si>
  <si>
    <t>1390/07/12</t>
  </si>
  <si>
    <t>1390/05/05</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</si>
  <si>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</si>
  <si>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</si>
  <si>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</si>
  <si>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</si>
  <si>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</si>
  <si>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</si>
  <si>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</si>
  <si>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</si>
  <si>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</si>
  <si>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</si>
  <si>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</si>
  <si>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 xml:space="preserve"> یکم ایرانیان</t>
  </si>
  <si>
    <t xml:space="preserve"> مهر ایرانیان</t>
  </si>
  <si>
    <t>تجربه ایرانیان</t>
  </si>
  <si>
    <t xml:space="preserve"> ممتاز</t>
  </si>
  <si>
    <t>کل صندوقهای سرمایه گذاری در اندازه بزرگ</t>
  </si>
  <si>
    <t>شاخصی کارآفرین</t>
  </si>
  <si>
    <t xml:space="preserve"> آگاه</t>
  </si>
  <si>
    <t xml:space="preserve"> پیشتاز</t>
  </si>
  <si>
    <t xml:space="preserve"> بورسیران</t>
  </si>
  <si>
    <t xml:space="preserve"> پویا</t>
  </si>
  <si>
    <t xml:space="preserve"> كارگزاري فارابی</t>
  </si>
  <si>
    <t xml:space="preserve"> کارگزاری بانک صادرات</t>
  </si>
  <si>
    <t xml:space="preserve"> کارگزاری بانک ملی</t>
  </si>
  <si>
    <t xml:space="preserve"> گنجینه بهمن                        </t>
  </si>
  <si>
    <t xml:space="preserve"> كارگزاري بورس بیمه</t>
  </si>
  <si>
    <t xml:space="preserve"> نوین</t>
  </si>
  <si>
    <t xml:space="preserve"> کارگزاری بانک اقتصاد نوین</t>
  </si>
  <si>
    <t xml:space="preserve"> سهم آشنا</t>
  </si>
  <si>
    <t xml:space="preserve"> پارس</t>
  </si>
  <si>
    <t xml:space="preserve"> حافظ</t>
  </si>
  <si>
    <t xml:space="preserve"> پیشگام</t>
  </si>
  <si>
    <t xml:space="preserve"> صنعت و معدن</t>
  </si>
  <si>
    <t xml:space="preserve"> خبرگان</t>
  </si>
  <si>
    <t xml:space="preserve"> صبا</t>
  </si>
  <si>
    <t xml:space="preserve"> امین کارآفرین</t>
  </si>
  <si>
    <t xml:space="preserve"> کارگزاری بانک تجارت</t>
  </si>
  <si>
    <t xml:space="preserve"> ایساتیس</t>
  </si>
  <si>
    <t xml:space="preserve"> كارگزاري رضوی</t>
  </si>
  <si>
    <t xml:space="preserve"> مسکن</t>
  </si>
  <si>
    <t xml:space="preserve"> کارگزاری کاسپین مهر ایرانیان</t>
  </si>
  <si>
    <t>کل صندوقهای سرمایه گذاری در اندازه کوچک</t>
  </si>
  <si>
    <t>کل صندوقهای سرمایه گذاری</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</si>
  <si>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</si>
  <si>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 xml:space="preserve">  *شامل وجه نقد و موجودی حساب جاری می باشد.</t>
  </si>
  <si>
    <t>نهال سرمایه ایرانیان</t>
  </si>
  <si>
    <t>1390/07/19</t>
  </si>
  <si>
    <t>امین سامان</t>
  </si>
  <si>
    <t>1390/08/04</t>
  </si>
  <si>
    <t>کارگزاری بانک ملت</t>
  </si>
  <si>
    <t>1390/08/15</t>
  </si>
  <si>
    <t>کل صندوقهای سرمایه گذاری مختلط</t>
  </si>
  <si>
    <t>کل صندوق های سرمایه گذاری مختلط</t>
  </si>
  <si>
    <t>÷</t>
  </si>
  <si>
    <t>امين صبار (امین گلوبال)</t>
  </si>
  <si>
    <t>یکم نیکوکاری آگاه</t>
  </si>
  <si>
    <t>1390/09/01</t>
  </si>
  <si>
    <t>در سهام و با اندازه بزرگ  و با تضمین سود</t>
  </si>
  <si>
    <t>کل ص س در سهام در اندازه بزرگ (جمع/ میانگین ساده)</t>
  </si>
  <si>
    <t>1389/02/13</t>
  </si>
  <si>
    <t xml:space="preserve"> امین صبار (امین گلوبال)</t>
  </si>
  <si>
    <t>امين صبار(امین گلوبال)</t>
  </si>
  <si>
    <t>نيكوكاري بانك گردشگري</t>
  </si>
  <si>
    <t>1390/10/28</t>
  </si>
  <si>
    <t>کل ص س مختلط</t>
  </si>
  <si>
    <t>کل ص شاخصی(جمع/میانگین ساده)</t>
  </si>
  <si>
    <t>کل ص س در سهام و در اندازه کوچک</t>
  </si>
  <si>
    <t xml:space="preserve">کل </t>
  </si>
  <si>
    <t>بانک دی</t>
  </si>
  <si>
    <t>یکم سامان</t>
  </si>
  <si>
    <t>کل صندوقهای شاخصی</t>
  </si>
  <si>
    <t>عقیق</t>
  </si>
  <si>
    <t>تدبیرگران آگاه</t>
  </si>
  <si>
    <t>کارآفرینان برتر آینده</t>
  </si>
  <si>
    <t>تدبیرگران فردا</t>
  </si>
  <si>
    <t xml:space="preserve">نواندیشان                             </t>
  </si>
  <si>
    <t>بانک کشاورزی</t>
  </si>
  <si>
    <t>امید ایرانیان</t>
  </si>
  <si>
    <t xml:space="preserve">  پاسارگاد</t>
  </si>
  <si>
    <t>آرین( گلچین)</t>
  </si>
  <si>
    <t>تدبیرگر سرمایه</t>
  </si>
  <si>
    <t>سینا</t>
  </si>
  <si>
    <t>بیمه دی</t>
  </si>
  <si>
    <t>امید سهم</t>
  </si>
  <si>
    <t>مهر شریعه</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</si>
  <si>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</si>
  <si>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</si>
  <si>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</si>
  <si>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بانک ایران زمین</t>
  </si>
  <si>
    <t>1390/11/29</t>
  </si>
  <si>
    <t>نسبت فعالیت معاملاتی</t>
  </si>
  <si>
    <t>ارزش صندوق در پایان اسفند سال 1390 (میلیون ريال)</t>
  </si>
  <si>
    <t>اندوخته ملت</t>
  </si>
  <si>
    <t>تامین سرمایه بانک ملت</t>
  </si>
  <si>
    <t>1390/12/09</t>
  </si>
  <si>
    <t>ترکیب داراییهای صندوقهای سرمایه گذاری در اسفند ماه 1390</t>
  </si>
  <si>
    <t>`</t>
  </si>
  <si>
    <t>حجم معاملات و صدور و ابطال صندوق های سرمایه گذاری تا تاریخ 1390/12/29</t>
  </si>
  <si>
    <t>اسفند ماه90</t>
  </si>
  <si>
    <t xml:space="preserve">  *تاریخ گزارشگری: منتهی به 90/12/29 </t>
  </si>
  <si>
    <t>نسبت فعالیت معاملاتی و سرمایه گذاران صندوق های سرمایه گذاری تا پایان اسفند ماه سال 1390</t>
  </si>
  <si>
    <t>ماه گذشته(اسفند ماه90)</t>
  </si>
  <si>
    <t>نسبت فعالیت  صدور  سرمایه گذاران</t>
  </si>
  <si>
    <t>نسبت فعالیت  ابطال  سرمایه گذاران</t>
  </si>
  <si>
    <t>اندخته ملت</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</si>
  <si>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</si>
  <si>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توضیح1: ارزش ریالی معاملات صندوق ها در اسفند ماه شامل خرید و فروش، مبلغ 2766 میلیارد ریال بوده است.</t>
  </si>
  <si>
    <t>توضیح2: ارزش ریالی معاملات بورس اوراق بهادار تهران در اسفند ماه شامل (خرد و بلوک)، مبلغ 16025 میلیارد ریال بوده است.</t>
  </si>
  <si>
    <t>ارزش سهام ابتدای ماه(میلیون ریال)</t>
  </si>
  <si>
    <t>ارزش سهام انتهای ماه (میلیون ریال)</t>
  </si>
  <si>
    <t>پیوست شماره چهار</t>
  </si>
  <si>
    <t>پیوست شماره یک</t>
  </si>
  <si>
    <t>پیوست شماره دو</t>
  </si>
  <si>
    <t>پیوست شماره سه</t>
  </si>
  <si>
    <t xml:space="preserve">     </t>
  </si>
  <si>
    <t>درصد سهام</t>
  </si>
  <si>
    <t>ارزش سهام</t>
  </si>
  <si>
    <t>شرح</t>
  </si>
  <si>
    <t>نوع</t>
  </si>
  <si>
    <t>اوراق بهادار با درآمد ثابت</t>
  </si>
  <si>
    <t>درسهام- بزرگ</t>
  </si>
  <si>
    <t>در سهام - کوچک</t>
  </si>
  <si>
    <t>درصد سهام قابل تخصیص</t>
  </si>
  <si>
    <t>حداکثر سهام قابل تخصیص از زاویه تعداد سرمایه گذاران</t>
  </si>
  <si>
    <t xml:space="preserve">وزن </t>
  </si>
  <si>
    <t xml:space="preserve">در صد سهام قابل تخصیص </t>
  </si>
  <si>
    <t>یکم ایرانیان</t>
  </si>
  <si>
    <t>نوین</t>
  </si>
  <si>
    <t>مهر ایرانیان</t>
  </si>
  <si>
    <t>مسکن</t>
  </si>
  <si>
    <t xml:space="preserve">گنجینه بهمن                        </t>
  </si>
  <si>
    <t>كارگزاري فارابی</t>
  </si>
  <si>
    <t>امین صبار (امین گلوبال)</t>
  </si>
  <si>
    <t>امین کارآفرین</t>
  </si>
  <si>
    <t>بورسیران</t>
  </si>
  <si>
    <t>پاسارگاد</t>
  </si>
  <si>
    <t>پویا</t>
  </si>
  <si>
    <t>پیشگام</t>
  </si>
  <si>
    <t>خبرگان</t>
  </si>
  <si>
    <t>كارگزاري بورس بیمه</t>
  </si>
  <si>
    <t>كارگزاري رضوی</t>
  </si>
  <si>
    <t>حداکثر سهام قابل تخصیص از محل ارزش سهام صندوق</t>
  </si>
  <si>
    <t>میانگین</t>
  </si>
  <si>
    <t>ده درصد میانگین</t>
  </si>
  <si>
    <t>نام صندوق:</t>
  </si>
</sst>
</file>

<file path=xl/styles.xml><?xml version="1.0" encoding="utf-8"?>
<styleSheet xmlns="http://schemas.openxmlformats.org/spreadsheetml/2006/main">
  <numFmts count="1">
    <numFmt numFmtId="164" formatCode="#,##0_-;\(#,##0\)"/>
  </numFmts>
  <fonts count="53">
    <font>
      <sz val="11"/>
      <color theme="1"/>
      <name val="Arial"/>
      <family val="2"/>
      <scheme val="minor"/>
    </font>
    <font>
      <sz val="11"/>
      <color theme="1"/>
      <name val="Arial"/>
      <family val="2"/>
      <charset val="178"/>
      <scheme val="minor"/>
    </font>
    <font>
      <sz val="11"/>
      <color theme="1"/>
      <name val="Arial"/>
      <family val="2"/>
      <scheme val="minor"/>
    </font>
    <font>
      <sz val="11"/>
      <color theme="1"/>
      <name val="B Nazanin"/>
      <charset val="178"/>
    </font>
    <font>
      <sz val="11"/>
      <name val="Arial"/>
      <family val="2"/>
      <charset val="178"/>
      <scheme val="minor"/>
    </font>
    <font>
      <b/>
      <sz val="14"/>
      <color theme="1"/>
      <name val="B Nazanin"/>
      <charset val="178"/>
    </font>
    <font>
      <b/>
      <sz val="12"/>
      <name val="B Nazanin"/>
      <charset val="178"/>
    </font>
    <font>
      <b/>
      <sz val="12"/>
      <color theme="1"/>
      <name val="B Nazanin"/>
      <charset val="178"/>
    </font>
    <font>
      <sz val="11"/>
      <name val="B Nazanin"/>
      <charset val="178"/>
    </font>
    <font>
      <sz val="12"/>
      <name val="B Nazanin"/>
      <charset val="178"/>
    </font>
    <font>
      <sz val="12"/>
      <color indexed="8"/>
      <name val="B Nazanin"/>
      <charset val="178"/>
    </font>
    <font>
      <sz val="10"/>
      <color indexed="8"/>
      <name val="B Nazanin"/>
      <charset val="178"/>
    </font>
    <font>
      <sz val="11"/>
      <color theme="1"/>
      <name val="B Lotus"/>
      <charset val="178"/>
    </font>
    <font>
      <b/>
      <sz val="16"/>
      <color indexed="8"/>
      <name val="B Nazanin"/>
      <charset val="178"/>
    </font>
    <font>
      <sz val="15"/>
      <color indexed="8"/>
      <name val="B Titr"/>
      <charset val="178"/>
    </font>
    <font>
      <sz val="12"/>
      <color theme="1"/>
      <name val="2  Nazanin"/>
      <charset val="178"/>
    </font>
    <font>
      <sz val="11"/>
      <name val="Arial"/>
      <family val="2"/>
      <scheme val="minor"/>
    </font>
    <font>
      <sz val="12"/>
      <color theme="1"/>
      <name val="B Nazanin"/>
      <charset val="178"/>
    </font>
    <font>
      <sz val="10"/>
      <name val="B Nazanin"/>
      <charset val="178"/>
    </font>
    <font>
      <sz val="11"/>
      <color theme="1"/>
      <name val="2  Nazanin"/>
      <charset val="178"/>
    </font>
    <font>
      <sz val="11"/>
      <color rgb="FFFF0000"/>
      <name val="2  Nazanin"/>
      <charset val="178"/>
    </font>
    <font>
      <sz val="11"/>
      <color theme="1"/>
      <name val="B Zar"/>
      <charset val="178"/>
    </font>
    <font>
      <sz val="12"/>
      <name val="B Zar"/>
      <charset val="178"/>
    </font>
    <font>
      <sz val="18"/>
      <name val="B Zar"/>
      <charset val="178"/>
    </font>
    <font>
      <sz val="16"/>
      <name val="B Zar"/>
      <charset val="178"/>
    </font>
    <font>
      <sz val="13"/>
      <name val="B Zar"/>
      <charset val="178"/>
    </font>
    <font>
      <sz val="28"/>
      <name val="B Zar"/>
      <charset val="178"/>
    </font>
    <font>
      <sz val="10"/>
      <name val="B Zar"/>
      <charset val="178"/>
    </font>
    <font>
      <sz val="14"/>
      <color theme="1"/>
      <name val="B Nazanin"/>
      <charset val="178"/>
    </font>
    <font>
      <b/>
      <sz val="22"/>
      <name val="B Nazanin"/>
      <charset val="178"/>
    </font>
    <font>
      <b/>
      <sz val="16"/>
      <name val="B Nazanin"/>
      <charset val="178"/>
    </font>
    <font>
      <sz val="20"/>
      <name val="B Nazanin"/>
      <charset val="178"/>
    </font>
    <font>
      <sz val="18"/>
      <name val="B Nazanin"/>
      <charset val="178"/>
    </font>
    <font>
      <sz val="26"/>
      <name val="B Nazanin"/>
      <charset val="178"/>
    </font>
    <font>
      <sz val="25"/>
      <name val="B Nazanin"/>
      <charset val="178"/>
    </font>
    <font>
      <sz val="25"/>
      <color theme="1"/>
      <name val="B Nazanin"/>
      <charset val="178"/>
    </font>
    <font>
      <sz val="25"/>
      <color rgb="FFFF0000"/>
      <name val="B Nazanin"/>
      <charset val="178"/>
    </font>
    <font>
      <sz val="26"/>
      <color theme="1"/>
      <name val="B Nazanin"/>
      <charset val="178"/>
    </font>
    <font>
      <sz val="26"/>
      <color rgb="FFFF0000"/>
      <name val="B Nazanin"/>
      <charset val="178"/>
    </font>
    <font>
      <sz val="14"/>
      <name val="B Nazanin"/>
      <charset val="178"/>
    </font>
    <font>
      <sz val="9"/>
      <color theme="1"/>
      <name val="B Nazanin"/>
      <charset val="178"/>
    </font>
    <font>
      <sz val="9"/>
      <name val="B Nazanin"/>
      <charset val="178"/>
    </font>
    <font>
      <sz val="14"/>
      <color indexed="8"/>
      <name val="B Nazanin"/>
      <charset val="178"/>
    </font>
    <font>
      <b/>
      <sz val="11"/>
      <color theme="1"/>
      <name val="B Nazanin"/>
      <charset val="178"/>
    </font>
    <font>
      <sz val="16"/>
      <color theme="1"/>
      <name val="B Nazanin"/>
      <charset val="178"/>
    </font>
    <font>
      <sz val="16"/>
      <name val="B Nazanin"/>
      <charset val="178"/>
    </font>
    <font>
      <sz val="16"/>
      <name val="Arial"/>
      <family val="2"/>
      <scheme val="minor"/>
    </font>
    <font>
      <sz val="16"/>
      <color indexed="8"/>
      <name val="B Nazanin"/>
      <charset val="178"/>
    </font>
    <font>
      <b/>
      <sz val="9"/>
      <color theme="1"/>
      <name val="Arial"/>
      <family val="2"/>
      <scheme val="minor"/>
    </font>
    <font>
      <b/>
      <sz val="9"/>
      <name val="B Nazanin"/>
      <charset val="178"/>
    </font>
    <font>
      <sz val="9"/>
      <color theme="1"/>
      <name val="Arial"/>
      <family val="2"/>
      <scheme val="minor"/>
    </font>
    <font>
      <b/>
      <sz val="11"/>
      <name val="B Nazanin"/>
      <charset val="178"/>
    </font>
    <font>
      <b/>
      <sz val="10"/>
      <color theme="1"/>
      <name val="Arial"/>
      <family val="2"/>
      <scheme val="minor"/>
    </font>
  </fonts>
  <fills count="9">
    <fill>
      <patternFill patternType="none"/>
    </fill>
    <fill>
      <patternFill patternType="gray125"/>
    </fill>
    <fill>
      <patternFill patternType="solid">
        <fgColor rgb="FFFFFF99"/>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6795556505021"/>
        <bgColor indexed="64"/>
      </patternFill>
    </fill>
  </fills>
  <borders count="4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s>
  <cellStyleXfs count="3">
    <xf numFmtId="0" fontId="0" fillId="0" borderId="0"/>
    <xf numFmtId="0" fontId="1" fillId="0" borderId="0"/>
    <xf numFmtId="0" fontId="2" fillId="0" borderId="0"/>
  </cellStyleXfs>
  <cellXfs count="415">
    <xf numFmtId="0" fontId="0" fillId="0" borderId="0" xfId="0"/>
    <xf numFmtId="0" fontId="3" fillId="0" borderId="0" xfId="0" applyFont="1" applyAlignment="1">
      <alignment horizontal="center" vertical="center" readingOrder="2"/>
    </xf>
    <xf numFmtId="2" fontId="4" fillId="0" borderId="0" xfId="0" applyNumberFormat="1" applyFont="1"/>
    <xf numFmtId="2" fontId="0" fillId="0" borderId="0" xfId="0" applyNumberFormat="1"/>
    <xf numFmtId="2" fontId="3" fillId="0" borderId="0" xfId="0" applyNumberFormat="1" applyFont="1"/>
    <xf numFmtId="0" fontId="6" fillId="5" borderId="2" xfId="0" applyFont="1" applyFill="1" applyBorder="1" applyAlignment="1">
      <alignment horizontal="center" vertical="center"/>
    </xf>
    <xf numFmtId="2" fontId="7" fillId="5" borderId="2" xfId="0" applyNumberFormat="1" applyFont="1" applyFill="1" applyBorder="1" applyAlignment="1">
      <alignment horizontal="center" vertical="center"/>
    </xf>
    <xf numFmtId="0" fontId="4" fillId="4" borderId="0" xfId="0" applyFont="1" applyFill="1"/>
    <xf numFmtId="0" fontId="0" fillId="4" borderId="0" xfId="0" applyFill="1"/>
    <xf numFmtId="0" fontId="0" fillId="0" borderId="0" xfId="0" applyFill="1"/>
    <xf numFmtId="0" fontId="3" fillId="0" borderId="3" xfId="0" applyFont="1" applyBorder="1" applyAlignment="1">
      <alignment horizontal="center" vertical="center" readingOrder="2"/>
    </xf>
    <xf numFmtId="2" fontId="12" fillId="0" borderId="4" xfId="0" applyNumberFormat="1" applyFont="1" applyBorder="1"/>
    <xf numFmtId="0" fontId="12" fillId="0" borderId="0" xfId="0" applyFont="1"/>
    <xf numFmtId="0" fontId="3" fillId="0" borderId="7" xfId="0" applyFont="1" applyBorder="1" applyAlignment="1">
      <alignment horizontal="center" vertical="center" readingOrder="2"/>
    </xf>
    <xf numFmtId="2" fontId="12" fillId="0" borderId="8" xfId="0" applyNumberFormat="1" applyFont="1" applyBorder="1"/>
    <xf numFmtId="0" fontId="4" fillId="0" borderId="0" xfId="0" applyFont="1"/>
    <xf numFmtId="0" fontId="0" fillId="0" borderId="10" xfId="0" applyBorder="1"/>
    <xf numFmtId="0" fontId="7" fillId="7" borderId="2" xfId="2" applyFont="1" applyFill="1" applyBorder="1" applyAlignment="1">
      <alignment horizontal="center" vertical="center" wrapText="1"/>
    </xf>
    <xf numFmtId="0" fontId="7" fillId="7" borderId="4" xfId="2" applyFont="1" applyFill="1" applyBorder="1" applyAlignment="1">
      <alignment horizontal="center" vertical="center" wrapText="1"/>
    </xf>
    <xf numFmtId="0" fontId="3" fillId="4" borderId="3" xfId="0" applyFont="1" applyFill="1" applyBorder="1" applyAlignment="1">
      <alignment horizontal="center"/>
    </xf>
    <xf numFmtId="0" fontId="10" fillId="4" borderId="2" xfId="2" applyFont="1" applyFill="1" applyBorder="1" applyAlignment="1">
      <alignment vertical="center"/>
    </xf>
    <xf numFmtId="3" fontId="15" fillId="0" borderId="2" xfId="0" applyNumberFormat="1" applyFont="1" applyBorder="1" applyAlignment="1">
      <alignment horizontal="center"/>
    </xf>
    <xf numFmtId="3" fontId="9" fillId="4" borderId="2" xfId="2" applyNumberFormat="1" applyFont="1" applyFill="1" applyBorder="1" applyAlignment="1">
      <alignment horizontal="center" vertical="center"/>
    </xf>
    <xf numFmtId="164" fontId="9" fillId="4" borderId="2" xfId="2" applyNumberFormat="1" applyFont="1" applyFill="1" applyBorder="1" applyAlignment="1">
      <alignment horizontal="center" vertical="center"/>
    </xf>
    <xf numFmtId="164" fontId="8" fillId="4" borderId="4" xfId="2" applyNumberFormat="1" applyFont="1" applyFill="1" applyBorder="1" applyAlignment="1">
      <alignment horizontal="center" vertical="center"/>
    </xf>
    <xf numFmtId="9" fontId="0" fillId="0" borderId="0" xfId="0" applyNumberFormat="1"/>
    <xf numFmtId="164" fontId="9" fillId="6" borderId="2" xfId="2" applyNumberFormat="1" applyFont="1" applyFill="1" applyBorder="1" applyAlignment="1">
      <alignment horizontal="center" vertical="center"/>
    </xf>
    <xf numFmtId="3" fontId="9" fillId="6" borderId="2" xfId="2" applyNumberFormat="1" applyFont="1" applyFill="1" applyBorder="1" applyAlignment="1">
      <alignment horizontal="center" vertical="center"/>
    </xf>
    <xf numFmtId="3" fontId="15" fillId="6" borderId="2" xfId="0" applyNumberFormat="1" applyFont="1" applyFill="1" applyBorder="1" applyAlignment="1">
      <alignment horizontal="center"/>
    </xf>
    <xf numFmtId="164" fontId="8" fillId="6" borderId="4" xfId="2" applyNumberFormat="1" applyFont="1" applyFill="1" applyBorder="1" applyAlignment="1">
      <alignment horizontal="center" vertical="center"/>
    </xf>
    <xf numFmtId="164" fontId="3" fillId="4" borderId="4" xfId="2" applyNumberFormat="1" applyFont="1" applyFill="1" applyBorder="1" applyAlignment="1">
      <alignment horizontal="center" vertical="center"/>
    </xf>
    <xf numFmtId="0" fontId="3" fillId="6" borderId="3" xfId="0" applyFont="1" applyFill="1" applyBorder="1" applyAlignment="1">
      <alignment horizontal="center"/>
    </xf>
    <xf numFmtId="0" fontId="9" fillId="4" borderId="2" xfId="2" applyFont="1" applyFill="1" applyBorder="1" applyAlignment="1">
      <alignment vertical="center"/>
    </xf>
    <xf numFmtId="0" fontId="10" fillId="6" borderId="2" xfId="2" applyFont="1" applyFill="1" applyBorder="1" applyAlignment="1">
      <alignment vertical="center"/>
    </xf>
    <xf numFmtId="3" fontId="15" fillId="4" borderId="2" xfId="0" applyNumberFormat="1" applyFont="1" applyFill="1" applyBorder="1" applyAlignment="1">
      <alignment horizontal="center"/>
    </xf>
    <xf numFmtId="0" fontId="17" fillId="4" borderId="2" xfId="0" applyFont="1" applyFill="1" applyBorder="1"/>
    <xf numFmtId="3" fontId="19" fillId="4" borderId="2" xfId="0" applyNumberFormat="1" applyFont="1" applyFill="1" applyBorder="1" applyAlignment="1">
      <alignment horizontal="center"/>
    </xf>
    <xf numFmtId="9" fontId="0" fillId="4" borderId="0" xfId="0" applyNumberFormat="1" applyFill="1"/>
    <xf numFmtId="164" fontId="8" fillId="7" borderId="2" xfId="2" applyNumberFormat="1" applyFont="1" applyFill="1" applyBorder="1" applyAlignment="1">
      <alignment horizontal="center" vertical="center"/>
    </xf>
    <xf numFmtId="0" fontId="10" fillId="0" borderId="2" xfId="2" applyFont="1" applyFill="1" applyBorder="1" applyAlignment="1">
      <alignment vertical="center"/>
    </xf>
    <xf numFmtId="164" fontId="3" fillId="7" borderId="4" xfId="2" applyNumberFormat="1" applyFont="1" applyFill="1" applyBorder="1" applyAlignment="1">
      <alignment horizontal="center" vertical="center"/>
    </xf>
    <xf numFmtId="0" fontId="11" fillId="7" borderId="5" xfId="2" applyFont="1" applyFill="1" applyBorder="1" applyAlignment="1">
      <alignment horizontal="right" vertical="center"/>
    </xf>
    <xf numFmtId="0" fontId="11" fillId="7" borderId="6" xfId="2" applyFont="1" applyFill="1" applyBorder="1" applyAlignment="1">
      <alignment horizontal="right" vertical="center"/>
    </xf>
    <xf numFmtId="0" fontId="10" fillId="7" borderId="14" xfId="2" applyFont="1" applyFill="1" applyBorder="1" applyAlignment="1">
      <alignment horizontal="right" vertical="center"/>
    </xf>
    <xf numFmtId="0" fontId="10" fillId="7" borderId="15" xfId="2" applyFont="1" applyFill="1" applyBorder="1" applyAlignment="1">
      <alignment horizontal="right" vertical="center"/>
    </xf>
    <xf numFmtId="0" fontId="3" fillId="0" borderId="0" xfId="0" applyFont="1" applyAlignment="1">
      <alignment horizontal="center"/>
    </xf>
    <xf numFmtId="0" fontId="21" fillId="0" borderId="0" xfId="0" applyFont="1"/>
    <xf numFmtId="0" fontId="9" fillId="4" borderId="6" xfId="2" applyFont="1" applyFill="1" applyBorder="1" applyAlignment="1">
      <alignment vertical="center"/>
    </xf>
    <xf numFmtId="3" fontId="0" fillId="0" borderId="0" xfId="0" applyNumberFormat="1"/>
    <xf numFmtId="0" fontId="3" fillId="4" borderId="0" xfId="2" applyFont="1" applyFill="1" applyBorder="1" applyAlignment="1"/>
    <xf numFmtId="0" fontId="15" fillId="4" borderId="2" xfId="0" applyFont="1" applyFill="1" applyBorder="1"/>
    <xf numFmtId="3" fontId="20" fillId="4" borderId="2" xfId="0" applyNumberFormat="1" applyFont="1" applyFill="1" applyBorder="1" applyAlignment="1">
      <alignment horizontal="center"/>
    </xf>
    <xf numFmtId="0" fontId="8" fillId="6" borderId="3" xfId="0" applyFont="1" applyFill="1" applyBorder="1" applyAlignment="1">
      <alignment horizontal="center"/>
    </xf>
    <xf numFmtId="0" fontId="9" fillId="6" borderId="2" xfId="2" applyFont="1" applyFill="1" applyBorder="1" applyAlignment="1">
      <alignment vertical="center"/>
    </xf>
    <xf numFmtId="0" fontId="16" fillId="0" borderId="0" xfId="0" applyFont="1"/>
    <xf numFmtId="3" fontId="17" fillId="4" borderId="2" xfId="2" applyNumberFormat="1" applyFont="1" applyFill="1" applyBorder="1" applyAlignment="1">
      <alignment horizontal="center" vertical="center"/>
    </xf>
    <xf numFmtId="0" fontId="10" fillId="6" borderId="6" xfId="2" applyFont="1" applyFill="1" applyBorder="1" applyAlignment="1">
      <alignment vertical="center"/>
    </xf>
    <xf numFmtId="164" fontId="3" fillId="6" borderId="4" xfId="2" applyNumberFormat="1" applyFont="1" applyFill="1" applyBorder="1" applyAlignment="1">
      <alignment horizontal="center" vertical="center"/>
    </xf>
    <xf numFmtId="0" fontId="9" fillId="6" borderId="6" xfId="2" applyFont="1" applyFill="1" applyBorder="1" applyAlignment="1">
      <alignment vertical="center"/>
    </xf>
    <xf numFmtId="0" fontId="17" fillId="6" borderId="2" xfId="0" applyFont="1" applyFill="1" applyBorder="1"/>
    <xf numFmtId="0" fontId="17" fillId="0" borderId="2" xfId="0" applyFont="1" applyBorder="1"/>
    <xf numFmtId="3" fontId="19" fillId="0" borderId="2" xfId="0" applyNumberFormat="1" applyFont="1" applyBorder="1" applyAlignment="1">
      <alignment horizontal="center"/>
    </xf>
    <xf numFmtId="3" fontId="19" fillId="6" borderId="2" xfId="0" applyNumberFormat="1" applyFont="1" applyFill="1" applyBorder="1" applyAlignment="1">
      <alignment horizontal="center"/>
    </xf>
    <xf numFmtId="0" fontId="22" fillId="0" borderId="0" xfId="0" applyFont="1" applyAlignment="1">
      <alignment horizontal="right" readingOrder="2"/>
    </xf>
    <xf numFmtId="0" fontId="23" fillId="0" borderId="0" xfId="0" applyFont="1" applyAlignment="1">
      <alignment horizontal="right" readingOrder="2"/>
    </xf>
    <xf numFmtId="0" fontId="23" fillId="0" borderId="0" xfId="0" applyFont="1" applyAlignment="1">
      <alignment horizontal="center" readingOrder="2"/>
    </xf>
    <xf numFmtId="0" fontId="10" fillId="4" borderId="6" xfId="2" applyFont="1" applyFill="1" applyBorder="1" applyAlignment="1">
      <alignment vertical="center"/>
    </xf>
    <xf numFmtId="0" fontId="7" fillId="7" borderId="2" xfId="2" applyFont="1" applyFill="1" applyBorder="1" applyAlignment="1">
      <alignment horizontal="center" vertical="center"/>
    </xf>
    <xf numFmtId="0" fontId="5" fillId="7" borderId="2" xfId="2" applyFont="1" applyFill="1" applyBorder="1" applyAlignment="1">
      <alignment horizontal="center" vertical="center"/>
    </xf>
    <xf numFmtId="0" fontId="21" fillId="0" borderId="0" xfId="0" applyFont="1" applyAlignment="1">
      <alignment readingOrder="2"/>
    </xf>
    <xf numFmtId="3" fontId="25" fillId="0" borderId="0" xfId="0" applyNumberFormat="1" applyFont="1" applyAlignment="1">
      <alignment readingOrder="2"/>
    </xf>
    <xf numFmtId="1" fontId="21" fillId="0" borderId="0" xfId="0" applyNumberFormat="1" applyFont="1" applyAlignment="1">
      <alignment readingOrder="2"/>
    </xf>
    <xf numFmtId="3" fontId="21" fillId="0" borderId="0" xfId="0" applyNumberFormat="1" applyFont="1" applyAlignment="1">
      <alignment horizontal="center" vertical="center" readingOrder="2"/>
    </xf>
    <xf numFmtId="0" fontId="21" fillId="0" borderId="0" xfId="0" applyFont="1" applyAlignment="1">
      <alignment horizontal="center" vertical="center" readingOrder="2"/>
    </xf>
    <xf numFmtId="2" fontId="21" fillId="0" borderId="0" xfId="0" applyNumberFormat="1" applyFont="1" applyAlignment="1">
      <alignment readingOrder="2"/>
    </xf>
    <xf numFmtId="3" fontId="21" fillId="0" borderId="0" xfId="0" applyNumberFormat="1" applyFont="1" applyAlignment="1">
      <alignment readingOrder="2"/>
    </xf>
    <xf numFmtId="0" fontId="26" fillId="0" borderId="0" xfId="0" applyFont="1" applyAlignment="1">
      <alignment readingOrder="2"/>
    </xf>
    <xf numFmtId="0" fontId="21" fillId="4" borderId="0" xfId="0" applyFont="1" applyFill="1" applyAlignment="1">
      <alignment readingOrder="2"/>
    </xf>
    <xf numFmtId="3" fontId="25" fillId="4" borderId="0" xfId="0" applyNumberFormat="1" applyFont="1" applyFill="1" applyAlignment="1">
      <alignment readingOrder="2"/>
    </xf>
    <xf numFmtId="0" fontId="21" fillId="4" borderId="0" xfId="0" applyFont="1" applyFill="1" applyAlignment="1">
      <alignment vertical="center" readingOrder="2"/>
    </xf>
    <xf numFmtId="3" fontId="25" fillId="4" borderId="0" xfId="0" applyNumberFormat="1" applyFont="1" applyFill="1" applyAlignment="1">
      <alignment vertical="center" readingOrder="2"/>
    </xf>
    <xf numFmtId="0" fontId="21" fillId="0" borderId="0" xfId="0" applyFont="1" applyAlignment="1">
      <alignment vertical="top" readingOrder="2"/>
    </xf>
    <xf numFmtId="0" fontId="27" fillId="0" borderId="0" xfId="0" applyFont="1" applyAlignment="1">
      <alignment horizontal="center" vertical="center" wrapText="1" readingOrder="2"/>
    </xf>
    <xf numFmtId="0" fontId="27" fillId="4" borderId="0" xfId="0" applyFont="1" applyFill="1" applyAlignment="1">
      <alignment horizontal="center" vertical="center" wrapText="1" readingOrder="2"/>
    </xf>
    <xf numFmtId="0" fontId="27" fillId="4" borderId="0" xfId="0" applyFont="1" applyFill="1" applyAlignment="1">
      <alignment vertical="center" wrapText="1" readingOrder="2"/>
    </xf>
    <xf numFmtId="3" fontId="24" fillId="0" borderId="0" xfId="0" applyNumberFormat="1" applyFont="1" applyAlignment="1">
      <alignment readingOrder="2"/>
    </xf>
    <xf numFmtId="0" fontId="24" fillId="0" borderId="0" xfId="0" applyFont="1" applyAlignment="1">
      <alignment readingOrder="2"/>
    </xf>
    <xf numFmtId="0" fontId="9" fillId="6" borderId="23" xfId="2" applyFont="1" applyFill="1" applyBorder="1" applyAlignment="1">
      <alignment vertical="center"/>
    </xf>
    <xf numFmtId="0" fontId="9" fillId="0" borderId="1" xfId="2" applyFont="1" applyFill="1" applyBorder="1" applyAlignment="1">
      <alignment vertical="center"/>
    </xf>
    <xf numFmtId="9" fontId="0" fillId="0" borderId="0" xfId="0" applyNumberFormat="1" applyFill="1"/>
    <xf numFmtId="0" fontId="0" fillId="0" borderId="0" xfId="0" applyAlignment="1">
      <alignment horizontal="center"/>
    </xf>
    <xf numFmtId="9" fontId="8" fillId="4" borderId="0" xfId="2" applyNumberFormat="1" applyFont="1" applyFill="1" applyBorder="1" applyAlignment="1">
      <alignment horizontal="center" vertical="center"/>
    </xf>
    <xf numFmtId="3" fontId="8" fillId="4" borderId="0" xfId="2" applyNumberFormat="1" applyFont="1" applyFill="1" applyBorder="1" applyAlignment="1">
      <alignment horizontal="center" vertical="center"/>
    </xf>
    <xf numFmtId="0" fontId="0" fillId="4" borderId="0" xfId="0" applyFill="1" applyAlignment="1">
      <alignment horizontal="center"/>
    </xf>
    <xf numFmtId="0" fontId="21" fillId="0" borderId="0" xfId="0" applyFont="1" applyAlignment="1">
      <alignment horizontal="center"/>
    </xf>
    <xf numFmtId="9" fontId="0" fillId="0" borderId="0" xfId="0" applyNumberFormat="1" applyBorder="1"/>
    <xf numFmtId="0" fontId="0" fillId="0" borderId="0" xfId="0" applyBorder="1"/>
    <xf numFmtId="0" fontId="0" fillId="4" borderId="0" xfId="0" applyFill="1" applyBorder="1"/>
    <xf numFmtId="9" fontId="0" fillId="4" borderId="0" xfId="0" applyNumberFormat="1" applyFill="1" applyBorder="1"/>
    <xf numFmtId="9" fontId="0" fillId="0" borderId="0" xfId="0" applyNumberFormat="1" applyFill="1" applyBorder="1"/>
    <xf numFmtId="9" fontId="0" fillId="0" borderId="39" xfId="0" applyNumberFormat="1" applyBorder="1"/>
    <xf numFmtId="0" fontId="13" fillId="0" borderId="38" xfId="1" applyFont="1" applyFill="1" applyBorder="1" applyAlignment="1">
      <alignment horizontal="center" vertical="center"/>
    </xf>
    <xf numFmtId="164" fontId="8" fillId="7" borderId="4" xfId="2" applyNumberFormat="1" applyFont="1" applyFill="1" applyBorder="1" applyAlignment="1">
      <alignment horizontal="center" vertical="center"/>
    </xf>
    <xf numFmtId="164" fontId="9" fillId="4" borderId="4" xfId="2" applyNumberFormat="1" applyFont="1" applyFill="1" applyBorder="1" applyAlignment="1">
      <alignment horizontal="center" vertical="center"/>
    </xf>
    <xf numFmtId="0" fontId="3" fillId="0" borderId="19" xfId="0" applyFont="1" applyBorder="1" applyAlignment="1">
      <alignment horizontal="center"/>
    </xf>
    <xf numFmtId="0" fontId="12" fillId="0" borderId="9" xfId="0" applyFont="1" applyBorder="1" applyAlignment="1">
      <alignment horizontal="right" readingOrder="2"/>
    </xf>
    <xf numFmtId="0" fontId="12" fillId="0" borderId="9" xfId="0" applyFont="1" applyBorder="1" applyAlignment="1">
      <alignment readingOrder="2"/>
    </xf>
    <xf numFmtId="0" fontId="0" fillId="0" borderId="9" xfId="0" applyBorder="1"/>
    <xf numFmtId="0" fontId="0" fillId="0" borderId="20" xfId="0" applyBorder="1"/>
    <xf numFmtId="0" fontId="29" fillId="0" borderId="0" xfId="0" applyFont="1" applyAlignment="1">
      <alignment readingOrder="2"/>
    </xf>
    <xf numFmtId="0" fontId="30" fillId="2" borderId="1" xfId="0" applyFont="1" applyFill="1" applyBorder="1" applyAlignment="1">
      <alignment horizontal="center" vertical="center" readingOrder="2"/>
    </xf>
    <xf numFmtId="0" fontId="30" fillId="2" borderId="1" xfId="0" applyFont="1" applyFill="1" applyBorder="1" applyAlignment="1">
      <alignment horizontal="center" vertical="center" wrapText="1" readingOrder="2"/>
    </xf>
    <xf numFmtId="3" fontId="30" fillId="2" borderId="1" xfId="0" applyNumberFormat="1" applyFont="1" applyFill="1" applyBorder="1" applyAlignment="1">
      <alignment horizontal="center" vertical="center" wrapText="1" readingOrder="2"/>
    </xf>
    <xf numFmtId="2" fontId="30" fillId="2" borderId="1" xfId="0" applyNumberFormat="1" applyFont="1" applyFill="1" applyBorder="1" applyAlignment="1">
      <alignment horizontal="center" vertical="center" wrapText="1" readingOrder="2"/>
    </xf>
    <xf numFmtId="0" fontId="31" fillId="3" borderId="1" xfId="0" applyNumberFormat="1" applyFont="1" applyFill="1" applyBorder="1" applyAlignment="1">
      <alignment horizontal="center" readingOrder="2"/>
    </xf>
    <xf numFmtId="0" fontId="31" fillId="3" borderId="1" xfId="0" applyFont="1" applyFill="1" applyBorder="1" applyAlignment="1">
      <alignment horizontal="right" readingOrder="2"/>
    </xf>
    <xf numFmtId="0" fontId="32" fillId="3" borderId="1" xfId="0" applyFont="1" applyFill="1" applyBorder="1" applyAlignment="1">
      <alignment horizontal="center" vertical="center" wrapText="1" readingOrder="2"/>
    </xf>
    <xf numFmtId="0" fontId="33" fillId="3" borderId="1" xfId="0" applyFont="1" applyFill="1" applyBorder="1" applyAlignment="1">
      <alignment horizontal="center" vertical="center" readingOrder="2"/>
    </xf>
    <xf numFmtId="3" fontId="33" fillId="3" borderId="1" xfId="0" applyNumberFormat="1" applyFont="1" applyFill="1" applyBorder="1" applyAlignment="1">
      <alignment horizontal="right" vertical="center" readingOrder="2"/>
    </xf>
    <xf numFmtId="1" fontId="34" fillId="3" borderId="1" xfId="0" applyNumberFormat="1" applyFont="1" applyFill="1" applyBorder="1" applyAlignment="1">
      <alignment horizontal="center" vertical="center" readingOrder="2"/>
    </xf>
    <xf numFmtId="3" fontId="34" fillId="3" borderId="1" xfId="0" applyNumberFormat="1" applyFont="1" applyFill="1" applyBorder="1" applyAlignment="1">
      <alignment horizontal="right" vertical="center" readingOrder="2"/>
    </xf>
    <xf numFmtId="3" fontId="35" fillId="3" borderId="1" xfId="0" applyNumberFormat="1" applyFont="1" applyFill="1" applyBorder="1" applyAlignment="1">
      <alignment horizontal="center" vertical="center" readingOrder="2"/>
    </xf>
    <xf numFmtId="2" fontId="34" fillId="3" borderId="1" xfId="0" applyNumberFormat="1" applyFont="1" applyFill="1" applyBorder="1" applyAlignment="1">
      <alignment horizontal="center" vertical="center"/>
    </xf>
    <xf numFmtId="0" fontId="34" fillId="3" borderId="1" xfId="0" applyFont="1" applyFill="1" applyBorder="1" applyAlignment="1">
      <alignment horizontal="center" vertical="center"/>
    </xf>
    <xf numFmtId="0" fontId="35" fillId="3" borderId="1" xfId="0" applyNumberFormat="1" applyFont="1" applyFill="1" applyBorder="1" applyAlignment="1">
      <alignment horizontal="center" vertical="center"/>
    </xf>
    <xf numFmtId="0" fontId="34" fillId="3" borderId="1" xfId="0" applyFont="1" applyFill="1" applyBorder="1" applyAlignment="1">
      <alignment horizontal="center" vertical="center" readingOrder="2"/>
    </xf>
    <xf numFmtId="3" fontId="34" fillId="3" borderId="1" xfId="0" applyNumberFormat="1" applyFont="1" applyFill="1" applyBorder="1" applyAlignment="1">
      <alignment horizontal="center" vertical="center" readingOrder="2"/>
    </xf>
    <xf numFmtId="0" fontId="31" fillId="4" borderId="1" xfId="0" applyNumberFormat="1" applyFont="1" applyFill="1" applyBorder="1" applyAlignment="1">
      <alignment horizontal="center" readingOrder="2"/>
    </xf>
    <xf numFmtId="0" fontId="31" fillId="4" borderId="1" xfId="0" applyFont="1" applyFill="1" applyBorder="1" applyAlignment="1">
      <alignment horizontal="right" readingOrder="2"/>
    </xf>
    <xf numFmtId="0" fontId="32" fillId="4" borderId="1" xfId="0" applyFont="1" applyFill="1" applyBorder="1" applyAlignment="1">
      <alignment horizontal="center" vertical="center" wrapText="1" readingOrder="2"/>
    </xf>
    <xf numFmtId="0" fontId="33" fillId="4" borderId="1" xfId="0" applyFont="1" applyFill="1" applyBorder="1" applyAlignment="1">
      <alignment horizontal="center" vertical="center" readingOrder="2"/>
    </xf>
    <xf numFmtId="3" fontId="33" fillId="4" borderId="1" xfId="0" applyNumberFormat="1" applyFont="1" applyFill="1" applyBorder="1" applyAlignment="1">
      <alignment horizontal="right" vertical="center" readingOrder="2"/>
    </xf>
    <xf numFmtId="1" fontId="34" fillId="4" borderId="1" xfId="0" applyNumberFormat="1" applyFont="1" applyFill="1" applyBorder="1" applyAlignment="1">
      <alignment horizontal="center" vertical="center" readingOrder="2"/>
    </xf>
    <xf numFmtId="3" fontId="34" fillId="4" borderId="1" xfId="0" applyNumberFormat="1" applyFont="1" applyFill="1" applyBorder="1" applyAlignment="1">
      <alignment horizontal="right" vertical="center" readingOrder="2"/>
    </xf>
    <xf numFmtId="3" fontId="35" fillId="4" borderId="1" xfId="0" applyNumberFormat="1" applyFont="1" applyFill="1" applyBorder="1" applyAlignment="1">
      <alignment horizontal="center" vertical="center" readingOrder="2"/>
    </xf>
    <xf numFmtId="2" fontId="34" fillId="4" borderId="1" xfId="0" applyNumberFormat="1" applyFont="1" applyFill="1" applyBorder="1" applyAlignment="1">
      <alignment horizontal="center" vertical="center"/>
    </xf>
    <xf numFmtId="0" fontId="34" fillId="4" borderId="1" xfId="0" applyFont="1" applyFill="1" applyBorder="1" applyAlignment="1">
      <alignment horizontal="center" vertical="center"/>
    </xf>
    <xf numFmtId="0" fontId="35" fillId="4" borderId="1" xfId="0" applyNumberFormat="1" applyFont="1" applyFill="1" applyBorder="1" applyAlignment="1">
      <alignment horizontal="center" vertical="center"/>
    </xf>
    <xf numFmtId="0" fontId="34" fillId="4" borderId="1" xfId="0" applyFont="1" applyFill="1" applyBorder="1" applyAlignment="1">
      <alignment horizontal="center" vertical="center" readingOrder="2"/>
    </xf>
    <xf numFmtId="3" fontId="34" fillId="4" borderId="1" xfId="0" applyNumberFormat="1" applyFont="1" applyFill="1" applyBorder="1" applyAlignment="1">
      <alignment horizontal="center" vertical="center" readingOrder="2"/>
    </xf>
    <xf numFmtId="0" fontId="33" fillId="4" borderId="1" xfId="0" applyFont="1" applyFill="1" applyBorder="1" applyAlignment="1">
      <alignment horizontal="center" vertical="center" wrapText="1" readingOrder="2"/>
    </xf>
    <xf numFmtId="0" fontId="34" fillId="4" borderId="1" xfId="0" applyNumberFormat="1" applyFont="1" applyFill="1" applyBorder="1" applyAlignment="1">
      <alignment horizontal="center" vertical="center"/>
    </xf>
    <xf numFmtId="4" fontId="34" fillId="4" borderId="1" xfId="0" applyNumberFormat="1" applyFont="1" applyFill="1" applyBorder="1" applyAlignment="1">
      <alignment horizontal="center" vertical="center"/>
    </xf>
    <xf numFmtId="3" fontId="35" fillId="4" borderId="1" xfId="0" applyNumberFormat="1" applyFont="1" applyFill="1" applyBorder="1" applyAlignment="1">
      <alignment horizontal="right" vertical="center" readingOrder="2"/>
    </xf>
    <xf numFmtId="0" fontId="34" fillId="4" borderId="1" xfId="0" applyNumberFormat="1" applyFont="1" applyFill="1" applyBorder="1" applyAlignment="1">
      <alignment horizontal="center" vertical="center" readingOrder="2"/>
    </xf>
    <xf numFmtId="0" fontId="31" fillId="3" borderId="18" xfId="0" applyNumberFormat="1" applyFont="1" applyFill="1" applyBorder="1" applyAlignment="1">
      <alignment horizontal="center" readingOrder="2"/>
    </xf>
    <xf numFmtId="0" fontId="31" fillId="3" borderId="18" xfId="0" applyFont="1" applyFill="1" applyBorder="1" applyAlignment="1">
      <alignment horizontal="right" readingOrder="2"/>
    </xf>
    <xf numFmtId="0" fontId="32" fillId="3" borderId="18" xfId="0" applyFont="1" applyFill="1" applyBorder="1" applyAlignment="1">
      <alignment horizontal="center" vertical="center" wrapText="1" readingOrder="2"/>
    </xf>
    <xf numFmtId="0" fontId="33" fillId="3" borderId="18" xfId="0" applyFont="1" applyFill="1" applyBorder="1" applyAlignment="1">
      <alignment horizontal="center" vertical="center" readingOrder="2"/>
    </xf>
    <xf numFmtId="3" fontId="33" fillId="3" borderId="18" xfId="0" applyNumberFormat="1" applyFont="1" applyFill="1" applyBorder="1" applyAlignment="1">
      <alignment horizontal="right" vertical="center" readingOrder="2"/>
    </xf>
    <xf numFmtId="1" fontId="34" fillId="3" borderId="18" xfId="0" applyNumberFormat="1" applyFont="1" applyFill="1" applyBorder="1" applyAlignment="1">
      <alignment horizontal="center" vertical="center" readingOrder="2"/>
    </xf>
    <xf numFmtId="3" fontId="34" fillId="3" borderId="18" xfId="0" applyNumberFormat="1" applyFont="1" applyFill="1" applyBorder="1" applyAlignment="1">
      <alignment horizontal="right" vertical="center" readingOrder="2"/>
    </xf>
    <xf numFmtId="3" fontId="35" fillId="3" borderId="18" xfId="0" applyNumberFormat="1" applyFont="1" applyFill="1" applyBorder="1" applyAlignment="1">
      <alignment horizontal="center" vertical="center" readingOrder="2"/>
    </xf>
    <xf numFmtId="2" fontId="34" fillId="3" borderId="18" xfId="0" applyNumberFormat="1" applyFont="1" applyFill="1" applyBorder="1" applyAlignment="1">
      <alignment horizontal="center" vertical="center"/>
    </xf>
    <xf numFmtId="0" fontId="34" fillId="3" borderId="18" xfId="0" applyFont="1" applyFill="1" applyBorder="1" applyAlignment="1">
      <alignment horizontal="center" vertical="center"/>
    </xf>
    <xf numFmtId="0" fontId="35" fillId="3" borderId="18" xfId="0" applyNumberFormat="1" applyFont="1" applyFill="1" applyBorder="1" applyAlignment="1">
      <alignment horizontal="center" vertical="center"/>
    </xf>
    <xf numFmtId="0" fontId="34" fillId="3" borderId="18" xfId="0" applyFont="1" applyFill="1" applyBorder="1" applyAlignment="1">
      <alignment horizontal="center" vertical="center" readingOrder="2"/>
    </xf>
    <xf numFmtId="3" fontId="34" fillId="3" borderId="18" xfId="0" applyNumberFormat="1" applyFont="1" applyFill="1" applyBorder="1" applyAlignment="1">
      <alignment horizontal="center" vertical="center" readingOrder="2"/>
    </xf>
    <xf numFmtId="0" fontId="31" fillId="0" borderId="2" xfId="0" applyNumberFormat="1" applyFont="1" applyFill="1" applyBorder="1" applyAlignment="1">
      <alignment horizontal="center" readingOrder="2"/>
    </xf>
    <xf numFmtId="0" fontId="31" fillId="0" borderId="1" xfId="0" applyFont="1" applyFill="1" applyBorder="1" applyAlignment="1">
      <alignment horizontal="right" vertical="center" readingOrder="2"/>
    </xf>
    <xf numFmtId="0" fontId="32" fillId="0" borderId="1" xfId="0" applyFont="1" applyFill="1" applyBorder="1" applyAlignment="1">
      <alignment horizontal="center" vertical="center" wrapText="1" readingOrder="2"/>
    </xf>
    <xf numFmtId="0" fontId="33" fillId="0" borderId="1" xfId="0" applyFont="1" applyFill="1" applyBorder="1" applyAlignment="1">
      <alignment horizontal="center" vertical="center" readingOrder="2"/>
    </xf>
    <xf numFmtId="1" fontId="34" fillId="0" borderId="1" xfId="0" applyNumberFormat="1" applyFont="1" applyFill="1" applyBorder="1" applyAlignment="1">
      <alignment horizontal="center" vertical="center" readingOrder="2"/>
    </xf>
    <xf numFmtId="0" fontId="31" fillId="3" borderId="2" xfId="0" applyNumberFormat="1" applyFont="1" applyFill="1" applyBorder="1" applyAlignment="1">
      <alignment horizontal="center" readingOrder="2"/>
    </xf>
    <xf numFmtId="0" fontId="31" fillId="3" borderId="20" xfId="0" applyFont="1" applyFill="1" applyBorder="1" applyAlignment="1">
      <alignment horizontal="right" vertical="center" readingOrder="2"/>
    </xf>
    <xf numFmtId="0" fontId="31" fillId="3" borderId="21" xfId="0" applyFont="1" applyFill="1" applyBorder="1" applyAlignment="1">
      <alignment horizontal="right" vertical="center" readingOrder="2"/>
    </xf>
    <xf numFmtId="0" fontId="33" fillId="3" borderId="21" xfId="0" applyFont="1" applyFill="1" applyBorder="1" applyAlignment="1">
      <alignment horizontal="center" vertical="center" readingOrder="2"/>
    </xf>
    <xf numFmtId="3" fontId="33" fillId="3" borderId="21" xfId="0" applyNumberFormat="1" applyFont="1" applyFill="1" applyBorder="1" applyAlignment="1">
      <alignment horizontal="right" vertical="center" readingOrder="2"/>
    </xf>
    <xf numFmtId="1" fontId="34" fillId="3" borderId="21" xfId="0" applyNumberFormat="1" applyFont="1" applyFill="1" applyBorder="1" applyAlignment="1">
      <alignment horizontal="center" vertical="center" readingOrder="2"/>
    </xf>
    <xf numFmtId="3" fontId="35" fillId="3" borderId="21" xfId="0" applyNumberFormat="1" applyFont="1" applyFill="1" applyBorder="1" applyAlignment="1">
      <alignment horizontal="right" vertical="center" readingOrder="2"/>
    </xf>
    <xf numFmtId="3" fontId="34" fillId="3" borderId="21" xfId="0" applyNumberFormat="1" applyFont="1" applyFill="1" applyBorder="1" applyAlignment="1">
      <alignment horizontal="right" vertical="center" readingOrder="2"/>
    </xf>
    <xf numFmtId="3" fontId="35" fillId="3" borderId="21" xfId="0" applyNumberFormat="1" applyFont="1" applyFill="1" applyBorder="1" applyAlignment="1">
      <alignment horizontal="center" vertical="center" readingOrder="2"/>
    </xf>
    <xf numFmtId="0" fontId="34" fillId="3" borderId="21" xfId="0" applyNumberFormat="1" applyFont="1" applyFill="1" applyBorder="1" applyAlignment="1">
      <alignment horizontal="center" vertical="center"/>
    </xf>
    <xf numFmtId="4" fontId="34" fillId="3" borderId="21" xfId="0" applyNumberFormat="1" applyFont="1" applyFill="1" applyBorder="1" applyAlignment="1">
      <alignment horizontal="center" vertical="center"/>
    </xf>
    <xf numFmtId="3" fontId="34" fillId="3" borderId="21" xfId="0" applyNumberFormat="1" applyFont="1" applyFill="1" applyBorder="1" applyAlignment="1">
      <alignment horizontal="center" vertical="center" readingOrder="2"/>
    </xf>
    <xf numFmtId="0" fontId="34" fillId="3" borderId="21" xfId="0" applyNumberFormat="1" applyFont="1" applyFill="1" applyBorder="1" applyAlignment="1">
      <alignment horizontal="center" vertical="center" readingOrder="2"/>
    </xf>
    <xf numFmtId="0" fontId="31" fillId="5" borderId="21" xfId="0" applyFont="1" applyFill="1" applyBorder="1" applyAlignment="1">
      <alignment horizontal="center" vertical="center" readingOrder="2"/>
    </xf>
    <xf numFmtId="0" fontId="32" fillId="5" borderId="1" xfId="0" applyNumberFormat="1" applyFont="1" applyFill="1" applyBorder="1" applyAlignment="1">
      <alignment horizontal="center" vertical="center" readingOrder="2"/>
    </xf>
    <xf numFmtId="0" fontId="33" fillId="5" borderId="21" xfId="0" applyNumberFormat="1" applyFont="1" applyFill="1" applyBorder="1" applyAlignment="1">
      <alignment horizontal="center" vertical="center" readingOrder="2"/>
    </xf>
    <xf numFmtId="3" fontId="33" fillId="5" borderId="21" xfId="0" applyNumberFormat="1" applyFont="1" applyFill="1" applyBorder="1" applyAlignment="1">
      <alignment horizontal="right" vertical="center" readingOrder="2"/>
    </xf>
    <xf numFmtId="0" fontId="34" fillId="5" borderId="21" xfId="0" applyFont="1" applyFill="1" applyBorder="1" applyAlignment="1">
      <alignment horizontal="center" vertical="center" readingOrder="2"/>
    </xf>
    <xf numFmtId="1" fontId="34" fillId="5" borderId="21" xfId="0" applyNumberFormat="1" applyFont="1" applyFill="1" applyBorder="1" applyAlignment="1">
      <alignment horizontal="center" vertical="center" readingOrder="2"/>
    </xf>
    <xf numFmtId="3" fontId="34" fillId="5" borderId="21" xfId="0" applyNumberFormat="1" applyFont="1" applyFill="1" applyBorder="1" applyAlignment="1">
      <alignment horizontal="right" vertical="center" readingOrder="2"/>
    </xf>
    <xf numFmtId="3" fontId="36" fillId="5" borderId="21" xfId="0" applyNumberFormat="1" applyFont="1" applyFill="1" applyBorder="1" applyAlignment="1">
      <alignment horizontal="right" vertical="center" readingOrder="2"/>
    </xf>
    <xf numFmtId="3" fontId="36" fillId="5" borderId="21" xfId="0" applyNumberFormat="1" applyFont="1" applyFill="1" applyBorder="1" applyAlignment="1">
      <alignment horizontal="center" vertical="center" readingOrder="2"/>
    </xf>
    <xf numFmtId="2" fontId="34" fillId="5" borderId="21" xfId="0" applyNumberFormat="1" applyFont="1" applyFill="1" applyBorder="1" applyAlignment="1">
      <alignment horizontal="center" vertical="center" wrapText="1"/>
    </xf>
    <xf numFmtId="3" fontId="34" fillId="5" borderId="21" xfId="0" applyNumberFormat="1" applyFont="1" applyFill="1" applyBorder="1" applyAlignment="1">
      <alignment horizontal="center" vertical="center" wrapText="1" readingOrder="2"/>
    </xf>
    <xf numFmtId="0" fontId="31" fillId="3" borderId="1" xfId="0" applyNumberFormat="1" applyFont="1" applyFill="1" applyBorder="1" applyAlignment="1">
      <alignment horizontal="center" vertical="center" readingOrder="2"/>
    </xf>
    <xf numFmtId="0" fontId="31" fillId="4" borderId="1" xfId="0" applyNumberFormat="1" applyFont="1" applyFill="1" applyBorder="1" applyAlignment="1">
      <alignment horizontal="center" vertical="center" readingOrder="2"/>
    </xf>
    <xf numFmtId="0" fontId="31" fillId="5" borderId="1" xfId="0" applyFont="1" applyFill="1" applyBorder="1" applyAlignment="1">
      <alignment horizontal="center" vertical="center" readingOrder="2"/>
    </xf>
    <xf numFmtId="0" fontId="32" fillId="5" borderId="1" xfId="0" applyFont="1" applyFill="1" applyBorder="1" applyAlignment="1">
      <alignment horizontal="center" vertical="center" readingOrder="2"/>
    </xf>
    <xf numFmtId="0" fontId="33" fillId="5" borderId="1" xfId="0" applyFont="1" applyFill="1" applyBorder="1" applyAlignment="1">
      <alignment horizontal="center" vertical="center" readingOrder="2"/>
    </xf>
    <xf numFmtId="0" fontId="33" fillId="5" borderId="1" xfId="0" applyFont="1" applyFill="1" applyBorder="1" applyAlignment="1">
      <alignment horizontal="right" vertical="center" readingOrder="2"/>
    </xf>
    <xf numFmtId="3" fontId="33" fillId="5" borderId="1" xfId="0" applyNumberFormat="1" applyFont="1" applyFill="1" applyBorder="1" applyAlignment="1">
      <alignment horizontal="right" vertical="center" readingOrder="2"/>
    </xf>
    <xf numFmtId="0" fontId="34" fillId="5" borderId="1" xfId="0" applyFont="1" applyFill="1" applyBorder="1" applyAlignment="1">
      <alignment horizontal="center" vertical="center" readingOrder="2"/>
    </xf>
    <xf numFmtId="3" fontId="34" fillId="5" borderId="1" xfId="0" applyNumberFormat="1" applyFont="1" applyFill="1" applyBorder="1" applyAlignment="1">
      <alignment horizontal="right" vertical="center" readingOrder="2"/>
    </xf>
    <xf numFmtId="0" fontId="34" fillId="5" borderId="1" xfId="0" applyFont="1" applyFill="1" applyBorder="1" applyAlignment="1">
      <alignment horizontal="right" vertical="center" readingOrder="2"/>
    </xf>
    <xf numFmtId="3" fontId="36" fillId="5" borderId="1" xfId="0" applyNumberFormat="1" applyFont="1" applyFill="1" applyBorder="1" applyAlignment="1">
      <alignment horizontal="center" vertical="center" readingOrder="2"/>
    </xf>
    <xf numFmtId="2" fontId="34" fillId="5" borderId="1" xfId="0" applyNumberFormat="1" applyFont="1" applyFill="1" applyBorder="1" applyAlignment="1">
      <alignment horizontal="center" vertical="center" wrapText="1"/>
    </xf>
    <xf numFmtId="0" fontId="34" fillId="5" borderId="1" xfId="0" applyNumberFormat="1" applyFont="1" applyFill="1" applyBorder="1" applyAlignment="1">
      <alignment horizontal="center" vertical="center"/>
    </xf>
    <xf numFmtId="3" fontId="34" fillId="5" borderId="1" xfId="0" applyNumberFormat="1" applyFont="1" applyFill="1" applyBorder="1" applyAlignment="1">
      <alignment horizontal="center" vertical="center" readingOrder="2"/>
    </xf>
    <xf numFmtId="3" fontId="34" fillId="5" borderId="1" xfId="0" applyNumberFormat="1" applyFont="1" applyFill="1" applyBorder="1" applyAlignment="1">
      <alignment horizontal="center" vertical="center" wrapText="1" readingOrder="2"/>
    </xf>
    <xf numFmtId="0" fontId="31" fillId="3" borderId="1" xfId="0" applyFont="1" applyFill="1" applyBorder="1" applyAlignment="1">
      <alignment vertical="center" readingOrder="2"/>
    </xf>
    <xf numFmtId="0" fontId="32" fillId="3" borderId="1" xfId="0" applyFont="1" applyFill="1" applyBorder="1" applyAlignment="1">
      <alignment vertical="center" wrapText="1" readingOrder="2"/>
    </xf>
    <xf numFmtId="0" fontId="31" fillId="4" borderId="1" xfId="0" applyFont="1" applyFill="1" applyBorder="1" applyAlignment="1">
      <alignment vertical="center" readingOrder="2"/>
    </xf>
    <xf numFmtId="0" fontId="32" fillId="4" borderId="1" xfId="0" applyFont="1" applyFill="1" applyBorder="1" applyAlignment="1">
      <alignment vertical="center" wrapText="1" readingOrder="2"/>
    </xf>
    <xf numFmtId="3" fontId="37" fillId="4" borderId="1" xfId="0" applyNumberFormat="1" applyFont="1" applyFill="1" applyBorder="1" applyAlignment="1">
      <alignment horizontal="right" vertical="center" readingOrder="2"/>
    </xf>
    <xf numFmtId="2" fontId="35" fillId="4" borderId="1" xfId="0" applyNumberFormat="1" applyFont="1" applyFill="1" applyBorder="1" applyAlignment="1">
      <alignment horizontal="center" vertical="center"/>
    </xf>
    <xf numFmtId="0" fontId="35" fillId="4" borderId="1" xfId="0" applyNumberFormat="1" applyFont="1" applyFill="1" applyBorder="1" applyAlignment="1">
      <alignment horizontal="center" vertical="center" readingOrder="2"/>
    </xf>
    <xf numFmtId="0" fontId="32" fillId="4" borderId="1" xfId="0" applyFont="1" applyFill="1" applyBorder="1" applyAlignment="1">
      <alignment vertical="center" readingOrder="2"/>
    </xf>
    <xf numFmtId="3" fontId="38" fillId="4" borderId="1" xfId="0" applyNumberFormat="1" applyFont="1" applyFill="1" applyBorder="1" applyAlignment="1">
      <alignment horizontal="right" vertical="center" readingOrder="2"/>
    </xf>
    <xf numFmtId="3" fontId="37" fillId="4" borderId="1" xfId="0" applyNumberFormat="1" applyFont="1" applyFill="1" applyBorder="1" applyAlignment="1">
      <alignment horizontal="right" readingOrder="2"/>
    </xf>
    <xf numFmtId="0" fontId="38" fillId="4" borderId="1" xfId="0" applyFont="1" applyFill="1" applyBorder="1" applyAlignment="1">
      <alignment horizontal="center" vertical="center" readingOrder="2"/>
    </xf>
    <xf numFmtId="1" fontId="34" fillId="5" borderId="1" xfId="0" applyNumberFormat="1" applyFont="1" applyFill="1" applyBorder="1" applyAlignment="1">
      <alignment horizontal="center" vertical="center" readingOrder="2"/>
    </xf>
    <xf numFmtId="2" fontId="34" fillId="5" borderId="1" xfId="0" applyNumberFormat="1" applyFont="1" applyFill="1" applyBorder="1" applyAlignment="1">
      <alignment horizontal="center" vertical="center"/>
    </xf>
    <xf numFmtId="2" fontId="34" fillId="5" borderId="1" xfId="0" applyNumberFormat="1" applyFont="1" applyFill="1" applyBorder="1" applyAlignment="1">
      <alignment horizontal="center" vertical="center" readingOrder="2"/>
    </xf>
    <xf numFmtId="0" fontId="31" fillId="4" borderId="1" xfId="0" applyFont="1" applyFill="1" applyBorder="1" applyAlignment="1">
      <alignment horizontal="right" vertical="center" readingOrder="2"/>
    </xf>
    <xf numFmtId="0" fontId="32" fillId="4" borderId="1" xfId="0" applyFont="1" applyFill="1" applyBorder="1" applyAlignment="1">
      <alignment horizontal="right" vertical="center" readingOrder="2"/>
    </xf>
    <xf numFmtId="4" fontId="34" fillId="5" borderId="1" xfId="0" applyNumberFormat="1" applyFont="1" applyFill="1" applyBorder="1" applyAlignment="1">
      <alignment horizontal="center" vertical="center"/>
    </xf>
    <xf numFmtId="4" fontId="34" fillId="5" borderId="1" xfId="0" applyNumberFormat="1" applyFont="1" applyFill="1" applyBorder="1" applyAlignment="1">
      <alignment horizontal="center" vertical="center" readingOrder="2"/>
    </xf>
    <xf numFmtId="3" fontId="35" fillId="4" borderId="1" xfId="0" applyNumberFormat="1" applyFont="1" applyFill="1" applyBorder="1" applyAlignment="1">
      <alignment horizontal="center" vertical="center"/>
    </xf>
    <xf numFmtId="2" fontId="34" fillId="5" borderId="1" xfId="0" applyNumberFormat="1" applyFont="1" applyFill="1" applyBorder="1" applyAlignment="1">
      <alignment horizontal="center" vertical="center" wrapText="1" readingOrder="2"/>
    </xf>
    <xf numFmtId="2" fontId="39" fillId="0" borderId="2" xfId="0" applyNumberFormat="1" applyFont="1" applyFill="1" applyBorder="1" applyAlignment="1">
      <alignment horizontal="center"/>
    </xf>
    <xf numFmtId="2" fontId="28" fillId="0" borderId="4" xfId="0" applyNumberFormat="1" applyFont="1" applyFill="1" applyBorder="1" applyAlignment="1">
      <alignment horizontal="center"/>
    </xf>
    <xf numFmtId="2" fontId="39" fillId="6" borderId="2" xfId="0" applyNumberFormat="1" applyFont="1" applyFill="1" applyBorder="1" applyAlignment="1">
      <alignment horizontal="center"/>
    </xf>
    <xf numFmtId="2" fontId="28" fillId="6" borderId="4" xfId="0" applyNumberFormat="1" applyFont="1" applyFill="1" applyBorder="1" applyAlignment="1">
      <alignment horizontal="center"/>
    </xf>
    <xf numFmtId="2" fontId="28" fillId="6" borderId="2" xfId="0" applyNumberFormat="1" applyFont="1" applyFill="1" applyBorder="1" applyAlignment="1">
      <alignment horizontal="center"/>
    </xf>
    <xf numFmtId="3" fontId="39" fillId="5" borderId="2" xfId="0" applyNumberFormat="1" applyFont="1" applyFill="1" applyBorder="1" applyAlignment="1">
      <alignment horizontal="center"/>
    </xf>
    <xf numFmtId="2" fontId="39" fillId="5" borderId="2" xfId="0" applyNumberFormat="1" applyFont="1" applyFill="1" applyBorder="1" applyAlignment="1">
      <alignment horizontal="center"/>
    </xf>
    <xf numFmtId="2" fontId="28" fillId="5" borderId="2" xfId="0" applyNumberFormat="1" applyFont="1" applyFill="1" applyBorder="1" applyAlignment="1">
      <alignment horizontal="center"/>
    </xf>
    <xf numFmtId="2" fontId="28" fillId="5" borderId="4" xfId="0" applyNumberFormat="1" applyFont="1" applyFill="1" applyBorder="1" applyAlignment="1">
      <alignment horizontal="center"/>
    </xf>
    <xf numFmtId="4" fontId="39" fillId="5" borderId="2" xfId="0" applyNumberFormat="1" applyFont="1" applyFill="1" applyBorder="1" applyAlignment="1">
      <alignment horizontal="center"/>
    </xf>
    <xf numFmtId="3" fontId="39" fillId="5" borderId="4" xfId="0" applyNumberFormat="1" applyFont="1" applyFill="1" applyBorder="1" applyAlignment="1">
      <alignment horizontal="center"/>
    </xf>
    <xf numFmtId="2" fontId="39" fillId="6" borderId="4" xfId="0" applyNumberFormat="1" applyFont="1" applyFill="1" applyBorder="1" applyAlignment="1">
      <alignment horizontal="center"/>
    </xf>
    <xf numFmtId="2" fontId="28" fillId="0" borderId="2" xfId="0" applyNumberFormat="1" applyFont="1" applyFill="1" applyBorder="1" applyAlignment="1">
      <alignment horizontal="center"/>
    </xf>
    <xf numFmtId="2" fontId="39" fillId="0" borderId="4" xfId="0" applyNumberFormat="1" applyFont="1" applyFill="1" applyBorder="1" applyAlignment="1">
      <alignment horizontal="center"/>
    </xf>
    <xf numFmtId="2" fontId="39" fillId="5" borderId="4" xfId="0" applyNumberFormat="1" applyFont="1" applyFill="1" applyBorder="1" applyAlignment="1">
      <alignment horizontal="center"/>
    </xf>
    <xf numFmtId="3" fontId="39" fillId="0" borderId="2" xfId="0" applyNumberFormat="1" applyFont="1" applyFill="1" applyBorder="1" applyAlignment="1">
      <alignment horizontal="right"/>
    </xf>
    <xf numFmtId="3" fontId="39" fillId="6" borderId="2" xfId="0" applyNumberFormat="1" applyFont="1" applyFill="1" applyBorder="1" applyAlignment="1">
      <alignment horizontal="right"/>
    </xf>
    <xf numFmtId="3" fontId="39" fillId="5" borderId="2" xfId="0" applyNumberFormat="1" applyFont="1" applyFill="1" applyBorder="1" applyAlignment="1">
      <alignment horizontal="right"/>
    </xf>
    <xf numFmtId="3" fontId="39" fillId="5" borderId="2" xfId="0" applyNumberFormat="1" applyFont="1" applyFill="1" applyBorder="1" applyAlignment="1">
      <alignment horizontal="right" vertical="center"/>
    </xf>
    <xf numFmtId="0" fontId="28" fillId="0" borderId="3" xfId="0" applyFont="1" applyFill="1" applyBorder="1" applyAlignment="1">
      <alignment horizontal="center" vertical="center" readingOrder="2"/>
    </xf>
    <xf numFmtId="0" fontId="42" fillId="0" borderId="2" xfId="0" applyFont="1" applyFill="1" applyBorder="1" applyAlignment="1">
      <alignment vertical="center"/>
    </xf>
    <xf numFmtId="0" fontId="28" fillId="6" borderId="3" xfId="0" applyFont="1" applyFill="1" applyBorder="1" applyAlignment="1">
      <alignment horizontal="center" vertical="center" readingOrder="2"/>
    </xf>
    <xf numFmtId="0" fontId="42" fillId="6" borderId="2" xfId="0" applyFont="1" applyFill="1" applyBorder="1" applyAlignment="1">
      <alignment vertical="center"/>
    </xf>
    <xf numFmtId="0" fontId="39" fillId="6" borderId="2" xfId="0" applyFont="1" applyFill="1" applyBorder="1" applyAlignment="1">
      <alignment vertical="center"/>
    </xf>
    <xf numFmtId="0" fontId="39" fillId="0" borderId="2" xfId="0" applyFont="1" applyFill="1" applyBorder="1" applyAlignment="1">
      <alignment vertical="center"/>
    </xf>
    <xf numFmtId="0" fontId="28" fillId="6" borderId="5" xfId="0" applyFont="1" applyFill="1" applyBorder="1" applyAlignment="1">
      <alignment horizontal="center" vertical="center" readingOrder="2"/>
    </xf>
    <xf numFmtId="0" fontId="3" fillId="4" borderId="0" xfId="2" applyFont="1" applyFill="1" applyBorder="1" applyAlignment="1">
      <alignment horizontal="center"/>
    </xf>
    <xf numFmtId="0" fontId="43" fillId="0" borderId="0" xfId="0" applyFont="1" applyAlignment="1">
      <alignment vertical="top"/>
    </xf>
    <xf numFmtId="9" fontId="3" fillId="0" borderId="0" xfId="0" applyNumberFormat="1" applyFont="1" applyAlignment="1">
      <alignment horizontal="right" readingOrder="2"/>
    </xf>
    <xf numFmtId="3" fontId="3" fillId="0" borderId="0" xfId="0" applyNumberFormat="1" applyFont="1" applyAlignment="1">
      <alignment horizontal="right" readingOrder="2"/>
    </xf>
    <xf numFmtId="0" fontId="3" fillId="0" borderId="0" xfId="0" applyFont="1"/>
    <xf numFmtId="0" fontId="41" fillId="0" borderId="0" xfId="0" applyFont="1" applyAlignment="1">
      <alignment readingOrder="2"/>
    </xf>
    <xf numFmtId="0" fontId="0" fillId="0" borderId="0" xfId="0" applyBorder="1" applyAlignment="1">
      <alignment horizontal="center"/>
    </xf>
    <xf numFmtId="0" fontId="0" fillId="0" borderId="0" xfId="0" applyFill="1" applyBorder="1" applyAlignment="1">
      <alignment horizontal="center"/>
    </xf>
    <xf numFmtId="0" fontId="7" fillId="5" borderId="42" xfId="2" applyFont="1" applyFill="1" applyBorder="1" applyAlignment="1">
      <alignment horizontal="center" vertical="center" wrapText="1"/>
    </xf>
    <xf numFmtId="9" fontId="7" fillId="5" borderId="42" xfId="2" applyNumberFormat="1" applyFont="1" applyFill="1" applyBorder="1" applyAlignment="1">
      <alignment horizontal="center" vertical="center" wrapText="1"/>
    </xf>
    <xf numFmtId="3" fontId="7" fillId="5" borderId="42" xfId="2" applyNumberFormat="1" applyFont="1" applyFill="1" applyBorder="1" applyAlignment="1">
      <alignment horizontal="center" vertical="center" wrapText="1"/>
    </xf>
    <xf numFmtId="9" fontId="7" fillId="5" borderId="43" xfId="2" applyNumberFormat="1" applyFont="1" applyFill="1" applyBorder="1" applyAlignment="1">
      <alignment horizontal="center" vertical="center" wrapText="1"/>
    </xf>
    <xf numFmtId="9" fontId="44" fillId="0" borderId="42" xfId="0" applyNumberFormat="1" applyFont="1" applyFill="1" applyBorder="1" applyAlignment="1">
      <alignment horizontal="center" vertical="center" readingOrder="2"/>
    </xf>
    <xf numFmtId="9" fontId="45" fillId="0" borderId="42" xfId="2" applyNumberFormat="1" applyFont="1" applyFill="1" applyBorder="1" applyAlignment="1">
      <alignment horizontal="center" vertical="center" readingOrder="2"/>
    </xf>
    <xf numFmtId="3" fontId="45" fillId="0" borderId="42" xfId="2" applyNumberFormat="1" applyFont="1" applyFill="1" applyBorder="1" applyAlignment="1">
      <alignment horizontal="right" vertical="center" readingOrder="2"/>
    </xf>
    <xf numFmtId="9" fontId="44" fillId="0" borderId="43" xfId="0" applyNumberFormat="1" applyFont="1" applyFill="1" applyBorder="1" applyAlignment="1">
      <alignment horizontal="center" vertical="center" readingOrder="2"/>
    </xf>
    <xf numFmtId="9" fontId="44" fillId="6" borderId="42" xfId="0" applyNumberFormat="1" applyFont="1" applyFill="1" applyBorder="1" applyAlignment="1">
      <alignment horizontal="center" vertical="center" readingOrder="2"/>
    </xf>
    <xf numFmtId="9" fontId="45" fillId="6" borderId="42" xfId="2" applyNumberFormat="1" applyFont="1" applyFill="1" applyBorder="1" applyAlignment="1">
      <alignment horizontal="center" vertical="center" readingOrder="2"/>
    </xf>
    <xf numFmtId="3" fontId="45" fillId="6" borderId="42" xfId="2" applyNumberFormat="1" applyFont="1" applyFill="1" applyBorder="1" applyAlignment="1">
      <alignment horizontal="right" vertical="center" readingOrder="2"/>
    </xf>
    <xf numFmtId="9" fontId="44" fillId="6" borderId="43" xfId="0" applyNumberFormat="1" applyFont="1" applyFill="1" applyBorder="1" applyAlignment="1">
      <alignment horizontal="center" vertical="center" readingOrder="2"/>
    </xf>
    <xf numFmtId="9" fontId="45" fillId="0" borderId="43" xfId="2" applyNumberFormat="1" applyFont="1" applyFill="1" applyBorder="1" applyAlignment="1">
      <alignment horizontal="center" vertical="center" readingOrder="2"/>
    </xf>
    <xf numFmtId="9" fontId="45" fillId="5" borderId="42" xfId="2" applyNumberFormat="1" applyFont="1" applyFill="1" applyBorder="1" applyAlignment="1">
      <alignment horizontal="center" vertical="center" readingOrder="2"/>
    </xf>
    <xf numFmtId="3" fontId="45" fillId="5" borderId="42" xfId="2" applyNumberFormat="1" applyFont="1" applyFill="1" applyBorder="1" applyAlignment="1">
      <alignment horizontal="right" vertical="center" readingOrder="2"/>
    </xf>
    <xf numFmtId="9" fontId="45" fillId="5" borderId="43" xfId="2" applyNumberFormat="1" applyFont="1" applyFill="1" applyBorder="1" applyAlignment="1">
      <alignment horizontal="center" vertical="center" readingOrder="2"/>
    </xf>
    <xf numFmtId="9" fontId="44" fillId="0" borderId="42" xfId="0" applyNumberFormat="1" applyFont="1" applyBorder="1" applyAlignment="1">
      <alignment horizontal="center" vertical="center" readingOrder="2"/>
    </xf>
    <xf numFmtId="9" fontId="45" fillId="4" borderId="42" xfId="2" applyNumberFormat="1" applyFont="1" applyFill="1" applyBorder="1" applyAlignment="1">
      <alignment horizontal="center" vertical="center" readingOrder="2"/>
    </xf>
    <xf numFmtId="3" fontId="45" fillId="4" borderId="42" xfId="2" applyNumberFormat="1" applyFont="1" applyFill="1" applyBorder="1" applyAlignment="1">
      <alignment horizontal="right" vertical="center" readingOrder="2"/>
    </xf>
    <xf numFmtId="9" fontId="44" fillId="0" borderId="43" xfId="0" applyNumberFormat="1" applyFont="1" applyBorder="1" applyAlignment="1">
      <alignment horizontal="center" vertical="center" readingOrder="2"/>
    </xf>
    <xf numFmtId="9" fontId="44" fillId="0" borderId="42" xfId="0" applyNumberFormat="1" applyFont="1" applyFill="1" applyBorder="1" applyAlignment="1">
      <alignment horizontal="center" readingOrder="2"/>
    </xf>
    <xf numFmtId="9" fontId="44" fillId="0" borderId="43" xfId="0" applyNumberFormat="1" applyFont="1" applyFill="1" applyBorder="1" applyAlignment="1">
      <alignment horizontal="center" readingOrder="2"/>
    </xf>
    <xf numFmtId="3" fontId="45" fillId="5" borderId="42" xfId="2" applyNumberFormat="1" applyFont="1" applyFill="1" applyBorder="1" applyAlignment="1">
      <alignment horizontal="center" vertical="center" readingOrder="2"/>
    </xf>
    <xf numFmtId="0" fontId="46" fillId="5" borderId="42" xfId="2" applyFont="1" applyFill="1" applyBorder="1" applyAlignment="1">
      <alignment horizontal="center" readingOrder="2"/>
    </xf>
    <xf numFmtId="0" fontId="46" fillId="5" borderId="43" xfId="2" applyFont="1" applyFill="1" applyBorder="1" applyAlignment="1">
      <alignment horizontal="center" readingOrder="2"/>
    </xf>
    <xf numFmtId="0" fontId="44" fillId="0" borderId="41" xfId="2" applyFont="1" applyFill="1" applyBorder="1" applyAlignment="1">
      <alignment horizontal="center"/>
    </xf>
    <xf numFmtId="0" fontId="44" fillId="6" borderId="41" xfId="2" applyFont="1" applyFill="1" applyBorder="1" applyAlignment="1">
      <alignment horizontal="center"/>
    </xf>
    <xf numFmtId="0" fontId="47" fillId="0" borderId="42" xfId="2" applyFont="1" applyFill="1" applyBorder="1" applyAlignment="1">
      <alignment horizontal="right" vertical="center"/>
    </xf>
    <xf numFmtId="0" fontId="47" fillId="6" borderId="42" xfId="2" applyFont="1" applyFill="1" applyBorder="1" applyAlignment="1">
      <alignment horizontal="right" vertical="center"/>
    </xf>
    <xf numFmtId="0" fontId="45" fillId="0" borderId="42" xfId="2" applyFont="1" applyFill="1" applyBorder="1" applyAlignment="1">
      <alignment horizontal="right" vertical="center"/>
    </xf>
    <xf numFmtId="0" fontId="44" fillId="0" borderId="42" xfId="0" applyFont="1" applyFill="1" applyBorder="1"/>
    <xf numFmtId="0" fontId="45" fillId="5" borderId="41" xfId="2" applyFont="1" applyFill="1" applyBorder="1" applyAlignment="1">
      <alignment vertical="center"/>
    </xf>
    <xf numFmtId="0" fontId="45" fillId="5" borderId="42" xfId="2" applyFont="1" applyFill="1" applyBorder="1" applyAlignment="1">
      <alignment vertical="center"/>
    </xf>
    <xf numFmtId="0" fontId="44" fillId="4" borderId="41" xfId="2" applyFont="1" applyFill="1" applyBorder="1" applyAlignment="1">
      <alignment horizontal="center"/>
    </xf>
    <xf numFmtId="0" fontId="47" fillId="4" borderId="42" xfId="2" applyFont="1" applyFill="1" applyBorder="1" applyAlignment="1">
      <alignment horizontal="right" vertical="center"/>
    </xf>
    <xf numFmtId="0" fontId="47" fillId="5" borderId="41" xfId="2" applyFont="1" applyFill="1" applyBorder="1" applyAlignment="1">
      <alignment vertical="center"/>
    </xf>
    <xf numFmtId="0" fontId="47" fillId="5" borderId="42" xfId="2" applyFont="1" applyFill="1" applyBorder="1" applyAlignment="1">
      <alignment vertical="center"/>
    </xf>
    <xf numFmtId="0" fontId="44" fillId="5" borderId="41" xfId="2" applyFont="1" applyFill="1" applyBorder="1" applyAlignment="1"/>
    <xf numFmtId="0" fontId="44" fillId="5" borderId="42" xfId="2" applyFont="1" applyFill="1" applyBorder="1" applyAlignment="1"/>
    <xf numFmtId="0" fontId="32" fillId="4" borderId="18" xfId="0" applyFont="1" applyFill="1" applyBorder="1" applyAlignment="1">
      <alignment horizontal="center" vertical="center" wrapText="1" readingOrder="2"/>
    </xf>
    <xf numFmtId="0" fontId="32" fillId="4" borderId="18" xfId="0" applyFont="1" applyFill="1" applyBorder="1" applyAlignment="1">
      <alignment vertical="center" wrapText="1" readingOrder="2"/>
    </xf>
    <xf numFmtId="0" fontId="30" fillId="5" borderId="1" xfId="0" applyFont="1" applyFill="1" applyBorder="1" applyAlignment="1">
      <alignment horizontal="center" vertical="center" readingOrder="2"/>
    </xf>
    <xf numFmtId="0" fontId="31" fillId="4" borderId="18" xfId="0" applyFont="1" applyFill="1" applyBorder="1" applyAlignment="1">
      <alignment horizontal="right" readingOrder="2"/>
    </xf>
    <xf numFmtId="0" fontId="0" fillId="4" borderId="2" xfId="0" applyFill="1" applyBorder="1"/>
    <xf numFmtId="3" fontId="30" fillId="5" borderId="16" xfId="0" applyNumberFormat="1" applyFont="1" applyFill="1" applyBorder="1" applyAlignment="1">
      <alignment horizontal="center" vertical="center" wrapText="1" readingOrder="2"/>
    </xf>
    <xf numFmtId="3" fontId="34" fillId="4" borderId="16" xfId="0" applyNumberFormat="1" applyFont="1" applyFill="1" applyBorder="1" applyAlignment="1">
      <alignment horizontal="center" vertical="center" readingOrder="2"/>
    </xf>
    <xf numFmtId="3" fontId="34" fillId="4" borderId="38" xfId="0" applyNumberFormat="1" applyFont="1" applyFill="1" applyBorder="1" applyAlignment="1">
      <alignment horizontal="center" vertical="center" readingOrder="2"/>
    </xf>
    <xf numFmtId="3" fontId="34" fillId="4" borderId="19" xfId="0" applyNumberFormat="1" applyFont="1" applyFill="1" applyBorder="1" applyAlignment="1">
      <alignment horizontal="center" vertical="center" readingOrder="2"/>
    </xf>
    <xf numFmtId="3" fontId="0" fillId="4" borderId="11" xfId="0" applyNumberFormat="1" applyFill="1" applyBorder="1" applyAlignment="1">
      <alignment horizontal="center"/>
    </xf>
    <xf numFmtId="0" fontId="0" fillId="4" borderId="2" xfId="0" applyFill="1" applyBorder="1" applyAlignment="1">
      <alignment horizontal="center"/>
    </xf>
    <xf numFmtId="4" fontId="30" fillId="5" borderId="16" xfId="0" applyNumberFormat="1" applyFont="1" applyFill="1" applyBorder="1" applyAlignment="1">
      <alignment horizontal="center" vertical="center" wrapText="1" readingOrder="2"/>
    </xf>
    <xf numFmtId="4" fontId="0" fillId="4" borderId="2" xfId="0" applyNumberFormat="1" applyFill="1" applyBorder="1"/>
    <xf numFmtId="4" fontId="0" fillId="4" borderId="0" xfId="0" applyNumberFormat="1" applyFill="1"/>
    <xf numFmtId="0" fontId="28" fillId="4" borderId="2" xfId="0" applyFont="1" applyFill="1" applyBorder="1" applyAlignment="1">
      <alignment horizontal="center" vertical="center" readingOrder="2"/>
    </xf>
    <xf numFmtId="0" fontId="30" fillId="5" borderId="1" xfId="0" applyFont="1" applyFill="1" applyBorder="1" applyAlignment="1">
      <alignment horizontal="right" vertical="center" readingOrder="2"/>
    </xf>
    <xf numFmtId="0" fontId="31" fillId="4" borderId="18" xfId="0" applyFont="1" applyFill="1" applyBorder="1" applyAlignment="1">
      <alignment horizontal="right" vertical="center" readingOrder="2"/>
    </xf>
    <xf numFmtId="0" fontId="0" fillId="4" borderId="2" xfId="0" applyFill="1" applyBorder="1" applyAlignment="1">
      <alignment horizontal="right"/>
    </xf>
    <xf numFmtId="0" fontId="0" fillId="4" borderId="0" xfId="0" applyFill="1" applyAlignment="1">
      <alignment horizontal="right"/>
    </xf>
    <xf numFmtId="0" fontId="31" fillId="4" borderId="20" xfId="0" applyFont="1" applyFill="1" applyBorder="1" applyAlignment="1">
      <alignment horizontal="right" vertical="center" readingOrder="2"/>
    </xf>
    <xf numFmtId="0" fontId="31" fillId="4" borderId="2" xfId="0" applyFont="1" applyFill="1" applyBorder="1" applyAlignment="1">
      <alignment horizontal="right" vertical="center" readingOrder="2"/>
    </xf>
    <xf numFmtId="0" fontId="32" fillId="4" borderId="2" xfId="0" applyFont="1" applyFill="1" applyBorder="1" applyAlignment="1">
      <alignment vertical="center" wrapText="1" readingOrder="2"/>
    </xf>
    <xf numFmtId="0" fontId="5" fillId="7" borderId="31" xfId="2" applyFont="1" applyFill="1" applyBorder="1" applyAlignment="1">
      <alignment horizontal="center" vertical="center"/>
    </xf>
    <xf numFmtId="0" fontId="32" fillId="4" borderId="2" xfId="0" applyFont="1" applyFill="1" applyBorder="1" applyAlignment="1">
      <alignment vertical="center" readingOrder="2"/>
    </xf>
    <xf numFmtId="0" fontId="49" fillId="5" borderId="2" xfId="0" applyFont="1" applyFill="1" applyBorder="1" applyAlignment="1">
      <alignment horizontal="right" vertical="center" readingOrder="2"/>
    </xf>
    <xf numFmtId="0" fontId="49" fillId="5" borderId="2" xfId="0" applyFont="1" applyFill="1" applyBorder="1" applyAlignment="1">
      <alignment horizontal="center" vertical="center" readingOrder="2"/>
    </xf>
    <xf numFmtId="3" fontId="49" fillId="5" borderId="2" xfId="0" applyNumberFormat="1" applyFont="1" applyFill="1" applyBorder="1" applyAlignment="1">
      <alignment horizontal="center" vertical="center" wrapText="1" readingOrder="2"/>
    </xf>
    <xf numFmtId="4" fontId="49" fillId="5" borderId="2" xfId="0" applyNumberFormat="1" applyFont="1" applyFill="1" applyBorder="1" applyAlignment="1">
      <alignment horizontal="center" vertical="center" wrapText="1" readingOrder="2"/>
    </xf>
    <xf numFmtId="0" fontId="48" fillId="5" borderId="2" xfId="0" applyFont="1" applyFill="1" applyBorder="1" applyAlignment="1">
      <alignment horizontal="center" vertical="center" wrapText="1" readingOrder="2"/>
    </xf>
    <xf numFmtId="3" fontId="48" fillId="5" borderId="2" xfId="0" applyNumberFormat="1" applyFont="1" applyFill="1" applyBorder="1" applyAlignment="1">
      <alignment horizontal="center" vertical="center" wrapText="1" readingOrder="2"/>
    </xf>
    <xf numFmtId="4" fontId="48" fillId="5" borderId="2" xfId="0" applyNumberFormat="1" applyFont="1" applyFill="1" applyBorder="1" applyAlignment="1">
      <alignment horizontal="center" vertical="center" wrapText="1" readingOrder="2"/>
    </xf>
    <xf numFmtId="0" fontId="50" fillId="4" borderId="0" xfId="0" applyFont="1" applyFill="1" applyAlignment="1">
      <alignment horizontal="center" wrapText="1" readingOrder="2"/>
    </xf>
    <xf numFmtId="0" fontId="0" fillId="4" borderId="0" xfId="0" applyFill="1" applyAlignment="1">
      <alignment readingOrder="2"/>
    </xf>
    <xf numFmtId="0" fontId="42" fillId="4" borderId="2" xfId="0" applyFont="1" applyFill="1" applyBorder="1" applyAlignment="1">
      <alignment vertical="center" readingOrder="2"/>
    </xf>
    <xf numFmtId="3" fontId="39" fillId="4" borderId="2" xfId="0" applyNumberFormat="1" applyFont="1" applyFill="1" applyBorder="1" applyAlignment="1">
      <alignment horizontal="right" readingOrder="2"/>
    </xf>
    <xf numFmtId="2" fontId="39" fillId="4" borderId="2" xfId="0" applyNumberFormat="1" applyFont="1" applyFill="1" applyBorder="1" applyAlignment="1">
      <alignment horizontal="center" readingOrder="2"/>
    </xf>
    <xf numFmtId="3" fontId="0" fillId="4" borderId="2" xfId="0" applyNumberFormat="1" applyFill="1" applyBorder="1" applyAlignment="1">
      <alignment readingOrder="2"/>
    </xf>
    <xf numFmtId="4" fontId="0" fillId="4" borderId="2" xfId="0" applyNumberFormat="1" applyFill="1" applyBorder="1" applyAlignment="1">
      <alignment horizontal="center" readingOrder="2"/>
    </xf>
    <xf numFmtId="0" fontId="0" fillId="4" borderId="2" xfId="0" applyFill="1" applyBorder="1" applyAlignment="1">
      <alignment horizontal="center" readingOrder="2"/>
    </xf>
    <xf numFmtId="4" fontId="0" fillId="4" borderId="2" xfId="0" applyNumberFormat="1" applyFill="1" applyBorder="1" applyAlignment="1">
      <alignment readingOrder="2"/>
    </xf>
    <xf numFmtId="0" fontId="39" fillId="4" borderId="2" xfId="0" applyFont="1" applyFill="1" applyBorder="1" applyAlignment="1">
      <alignment vertical="center" readingOrder="2"/>
    </xf>
    <xf numFmtId="3" fontId="39" fillId="4" borderId="2" xfId="0" applyNumberFormat="1" applyFont="1" applyFill="1" applyBorder="1" applyAlignment="1">
      <alignment readingOrder="2"/>
    </xf>
    <xf numFmtId="3" fontId="0" fillId="4" borderId="0" xfId="0" applyNumberFormat="1" applyFill="1" applyAlignment="1">
      <alignment readingOrder="2"/>
    </xf>
    <xf numFmtId="4" fontId="0" fillId="4" borderId="0" xfId="0" applyNumberFormat="1" applyFill="1" applyAlignment="1">
      <alignment horizontal="center" readingOrder="2"/>
    </xf>
    <xf numFmtId="3" fontId="51" fillId="4" borderId="2" xfId="0" applyNumberFormat="1" applyFont="1" applyFill="1" applyBorder="1" applyAlignment="1">
      <alignment horizontal="center" vertical="center" readingOrder="2"/>
    </xf>
    <xf numFmtId="0" fontId="31" fillId="4" borderId="2" xfId="0" applyFont="1" applyFill="1" applyBorder="1" applyAlignment="1">
      <alignment horizontal="right" readingOrder="2"/>
    </xf>
    <xf numFmtId="0" fontId="32" fillId="4" borderId="2" xfId="0" applyFont="1" applyFill="1" applyBorder="1" applyAlignment="1">
      <alignment horizontal="center" vertical="center" wrapText="1" readingOrder="2"/>
    </xf>
    <xf numFmtId="0" fontId="32" fillId="4" borderId="2" xfId="0" applyFont="1" applyFill="1" applyBorder="1" applyAlignment="1">
      <alignment horizontal="right" vertical="center" readingOrder="2"/>
    </xf>
    <xf numFmtId="0" fontId="0" fillId="4" borderId="2" xfId="0" applyFill="1" applyBorder="1" applyAlignment="1">
      <alignment readingOrder="2"/>
    </xf>
    <xf numFmtId="0" fontId="0" fillId="0" borderId="2" xfId="0" applyBorder="1"/>
    <xf numFmtId="0" fontId="52" fillId="8" borderId="2" xfId="0" applyFont="1" applyFill="1" applyBorder="1" applyAlignment="1">
      <alignment horizontal="center" vertical="center" wrapText="1"/>
    </xf>
    <xf numFmtId="0" fontId="52" fillId="8" borderId="0" xfId="0" applyFont="1" applyFill="1" applyAlignment="1">
      <alignment horizontal="center" vertical="center" wrapText="1"/>
    </xf>
    <xf numFmtId="0" fontId="17" fillId="0" borderId="6" xfId="0" applyFont="1" applyBorder="1"/>
    <xf numFmtId="0" fontId="17" fillId="4" borderId="6" xfId="0" applyFont="1" applyFill="1" applyBorder="1"/>
    <xf numFmtId="0" fontId="17" fillId="6" borderId="23" xfId="0" applyFont="1" applyFill="1" applyBorder="1"/>
    <xf numFmtId="0" fontId="15" fillId="4" borderId="6" xfId="0" applyFont="1" applyFill="1" applyBorder="1"/>
    <xf numFmtId="164" fontId="8" fillId="4" borderId="2" xfId="2" applyNumberFormat="1" applyFont="1" applyFill="1" applyBorder="1" applyAlignment="1">
      <alignment horizontal="center" vertical="center"/>
    </xf>
    <xf numFmtId="3" fontId="9" fillId="4" borderId="4" xfId="2" applyNumberFormat="1" applyFont="1" applyFill="1" applyBorder="1" applyAlignment="1">
      <alignment horizontal="center" vertical="center"/>
    </xf>
    <xf numFmtId="164" fontId="8" fillId="6" borderId="2" xfId="2" applyNumberFormat="1" applyFont="1" applyFill="1" applyBorder="1" applyAlignment="1">
      <alignment horizontal="center" vertical="center"/>
    </xf>
    <xf numFmtId="164" fontId="9" fillId="6" borderId="4" xfId="2" applyNumberFormat="1" applyFont="1" applyFill="1" applyBorder="1" applyAlignment="1">
      <alignment horizontal="center" vertical="center"/>
    </xf>
    <xf numFmtId="3" fontId="29" fillId="0" borderId="9" xfId="0" applyNumberFormat="1" applyFont="1" applyBorder="1" applyAlignment="1">
      <alignment horizontal="center" readingOrder="2"/>
    </xf>
    <xf numFmtId="0" fontId="29" fillId="0" borderId="0" xfId="0" applyFont="1" applyBorder="1" applyAlignment="1">
      <alignment horizontal="center" vertical="center" readingOrder="2"/>
    </xf>
    <xf numFmtId="0" fontId="31" fillId="5" borderId="1" xfId="0" applyNumberFormat="1" applyFont="1" applyFill="1" applyBorder="1" applyAlignment="1">
      <alignment horizontal="center" vertical="center" wrapText="1" readingOrder="2"/>
    </xf>
    <xf numFmtId="0" fontId="31" fillId="5" borderId="19" xfId="0" applyNumberFormat="1" applyFont="1" applyFill="1" applyBorder="1" applyAlignment="1">
      <alignment horizontal="center" vertical="center" wrapText="1" readingOrder="2"/>
    </xf>
    <xf numFmtId="0" fontId="31" fillId="5" borderId="20" xfId="0" applyNumberFormat="1" applyFont="1" applyFill="1" applyBorder="1" applyAlignment="1">
      <alignment horizontal="center" vertical="center" wrapText="1" readingOrder="2"/>
    </xf>
    <xf numFmtId="0" fontId="31" fillId="5" borderId="16" xfId="0" applyFont="1" applyFill="1" applyBorder="1" applyAlignment="1">
      <alignment horizontal="center" vertical="center" readingOrder="2"/>
    </xf>
    <xf numFmtId="0" fontId="31" fillId="5" borderId="17" xfId="0" applyFont="1" applyFill="1" applyBorder="1" applyAlignment="1">
      <alignment horizontal="center" vertical="center" readingOrder="2"/>
    </xf>
    <xf numFmtId="0" fontId="31" fillId="5" borderId="1" xfId="0" applyNumberFormat="1" applyFont="1" applyFill="1" applyBorder="1" applyAlignment="1">
      <alignment horizontal="center" vertical="center" readingOrder="2"/>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35" xfId="0" applyFont="1" applyBorder="1" applyAlignment="1">
      <alignment horizontal="center" vertical="center"/>
    </xf>
    <xf numFmtId="2" fontId="7" fillId="5" borderId="4" xfId="0" applyNumberFormat="1" applyFont="1" applyFill="1" applyBorder="1" applyAlignment="1">
      <alignment horizontal="center" vertical="center"/>
    </xf>
    <xf numFmtId="0" fontId="3" fillId="0" borderId="36" xfId="0" applyFont="1" applyBorder="1" applyAlignment="1">
      <alignment horizontal="right" wrapText="1" readingOrder="2"/>
    </xf>
    <xf numFmtId="0" fontId="3" fillId="0" borderId="37" xfId="0" applyFont="1" applyBorder="1" applyAlignment="1">
      <alignment horizontal="right" wrapText="1" readingOrder="2"/>
    </xf>
    <xf numFmtId="0" fontId="3" fillId="0" borderId="15" xfId="0" applyFont="1" applyBorder="1" applyAlignment="1">
      <alignment horizontal="right" wrapText="1" readingOrder="2"/>
    </xf>
    <xf numFmtId="0" fontId="42" fillId="5" borderId="3" xfId="0" applyFont="1" applyFill="1" applyBorder="1" applyAlignment="1">
      <alignment horizontal="center" vertical="center"/>
    </xf>
    <xf numFmtId="0" fontId="42" fillId="5" borderId="2" xfId="0" applyFont="1" applyFill="1" applyBorder="1" applyAlignment="1">
      <alignment horizontal="center" vertical="center"/>
    </xf>
    <xf numFmtId="0" fontId="7" fillId="5" borderId="3" xfId="0" applyFont="1" applyFill="1" applyBorder="1" applyAlignment="1">
      <alignment horizontal="center" vertical="center" readingOrder="2"/>
    </xf>
    <xf numFmtId="0" fontId="7" fillId="5" borderId="2" xfId="0" applyFont="1" applyFill="1" applyBorder="1" applyAlignment="1">
      <alignment horizontal="center" vertical="center"/>
    </xf>
    <xf numFmtId="2" fontId="7" fillId="5" borderId="2" xfId="0" applyNumberFormat="1" applyFont="1" applyFill="1" applyBorder="1" applyAlignment="1">
      <alignment horizontal="center" vertical="center"/>
    </xf>
    <xf numFmtId="0" fontId="28" fillId="5" borderId="5" xfId="0" applyFont="1" applyFill="1" applyBorder="1" applyAlignment="1">
      <alignment horizontal="center" vertical="center" readingOrder="2"/>
    </xf>
    <xf numFmtId="0" fontId="28" fillId="5" borderId="6" xfId="0" applyFont="1" applyFill="1" applyBorder="1" applyAlignment="1">
      <alignment horizontal="center" vertical="center" readingOrder="2"/>
    </xf>
    <xf numFmtId="0" fontId="3" fillId="0" borderId="2" xfId="0" applyFont="1" applyBorder="1" applyAlignment="1">
      <alignment horizontal="right" readingOrder="2"/>
    </xf>
    <xf numFmtId="0" fontId="18" fillId="7" borderId="5" xfId="2" applyFont="1" applyFill="1" applyBorder="1" applyAlignment="1">
      <alignment horizontal="right" vertical="center"/>
    </xf>
    <xf numFmtId="0" fontId="18" fillId="7" borderId="6" xfId="2" applyFont="1" applyFill="1" applyBorder="1" applyAlignment="1">
      <alignment horizontal="right" vertical="center"/>
    </xf>
    <xf numFmtId="0" fontId="14" fillId="0" borderId="40" xfId="1" applyFont="1" applyFill="1" applyBorder="1" applyAlignment="1">
      <alignment horizontal="center" vertical="center"/>
    </xf>
    <xf numFmtId="0" fontId="7" fillId="7" borderId="25" xfId="2" applyFont="1" applyFill="1" applyBorder="1" applyAlignment="1">
      <alignment horizontal="center" vertical="center"/>
    </xf>
    <xf numFmtId="0" fontId="7" fillId="7" borderId="26" xfId="2" applyFont="1" applyFill="1" applyBorder="1" applyAlignment="1">
      <alignment horizontal="center" vertical="center"/>
    </xf>
    <xf numFmtId="0" fontId="7" fillId="7" borderId="28" xfId="2" applyFont="1" applyFill="1" applyBorder="1" applyAlignment="1">
      <alignment horizontal="center" vertical="center"/>
    </xf>
    <xf numFmtId="0" fontId="7" fillId="7" borderId="11" xfId="2" applyFont="1" applyFill="1" applyBorder="1" applyAlignment="1">
      <alignment horizontal="center" vertical="center"/>
    </xf>
    <xf numFmtId="0" fontId="7" fillId="7" borderId="12" xfId="2" applyFont="1" applyFill="1" applyBorder="1" applyAlignment="1">
      <alignment horizontal="center" vertical="center"/>
    </xf>
    <xf numFmtId="0" fontId="7" fillId="7" borderId="6" xfId="2" applyFont="1" applyFill="1" applyBorder="1" applyAlignment="1">
      <alignment horizontal="center" vertical="center"/>
    </xf>
    <xf numFmtId="0" fontId="7" fillId="7" borderId="13" xfId="2" applyFont="1" applyFill="1" applyBorder="1" applyAlignment="1">
      <alignment horizontal="center" vertical="center"/>
    </xf>
    <xf numFmtId="0" fontId="7" fillId="7" borderId="27" xfId="2" applyFont="1" applyFill="1" applyBorder="1" applyAlignment="1">
      <alignment horizontal="center" vertical="center"/>
    </xf>
    <xf numFmtId="0" fontId="3" fillId="7" borderId="32"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34" xfId="0" applyFont="1" applyFill="1" applyBorder="1" applyAlignment="1">
      <alignment horizontal="center" vertical="center"/>
    </xf>
    <xf numFmtId="0" fontId="5" fillId="7" borderId="29" xfId="2" applyFont="1" applyFill="1" applyBorder="1" applyAlignment="1">
      <alignment horizontal="center" vertical="center"/>
    </xf>
    <xf numFmtId="0" fontId="5" fillId="7" borderId="30" xfId="2" applyFont="1" applyFill="1" applyBorder="1" applyAlignment="1">
      <alignment horizontal="center" vertical="center"/>
    </xf>
    <xf numFmtId="0" fontId="5" fillId="7" borderId="31" xfId="2" applyFont="1" applyFill="1" applyBorder="1" applyAlignment="1">
      <alignment horizontal="center" vertical="center"/>
    </xf>
    <xf numFmtId="0" fontId="18" fillId="7" borderId="22" xfId="2" applyFont="1" applyFill="1" applyBorder="1" applyAlignment="1">
      <alignment horizontal="center" vertical="center"/>
    </xf>
    <xf numFmtId="0" fontId="18" fillId="7" borderId="24" xfId="2" applyFont="1" applyFill="1" applyBorder="1" applyAlignment="1">
      <alignment horizontal="center" vertical="center"/>
    </xf>
    <xf numFmtId="0" fontId="18" fillId="7" borderId="5" xfId="2" applyFont="1" applyFill="1" applyBorder="1" applyAlignment="1">
      <alignment horizontal="center" vertical="center"/>
    </xf>
    <xf numFmtId="0" fontId="18" fillId="7" borderId="6" xfId="2" applyFont="1" applyFill="1" applyBorder="1" applyAlignment="1">
      <alignment horizontal="center" vertical="center"/>
    </xf>
    <xf numFmtId="0" fontId="14" fillId="0" borderId="17" xfId="1" applyFont="1" applyFill="1" applyBorder="1" applyAlignment="1">
      <alignment horizontal="center" vertical="center"/>
    </xf>
    <xf numFmtId="0" fontId="41" fillId="0" borderId="0" xfId="0" applyFont="1" applyAlignment="1">
      <alignment horizontal="right" readingOrder="2"/>
    </xf>
    <xf numFmtId="0" fontId="0" fillId="0" borderId="0" xfId="0" applyAlignment="1">
      <alignment horizontal="center" vertical="center"/>
    </xf>
    <xf numFmtId="0" fontId="28" fillId="0" borderId="0" xfId="0" applyFont="1" applyBorder="1" applyAlignment="1">
      <alignment horizontal="left" vertical="center"/>
    </xf>
    <xf numFmtId="0" fontId="3" fillId="5" borderId="41" xfId="2" applyFont="1" applyFill="1" applyBorder="1" applyAlignment="1">
      <alignment horizontal="center" vertical="center"/>
    </xf>
    <xf numFmtId="0" fontId="5" fillId="5" borderId="42" xfId="2" applyFont="1" applyFill="1" applyBorder="1" applyAlignment="1">
      <alignment horizontal="center" vertical="center"/>
    </xf>
    <xf numFmtId="0" fontId="7" fillId="5" borderId="42" xfId="2" applyFont="1" applyFill="1" applyBorder="1" applyAlignment="1">
      <alignment horizontal="center" vertical="center"/>
    </xf>
    <xf numFmtId="0" fontId="7" fillId="5" borderId="43" xfId="2" applyFont="1" applyFill="1" applyBorder="1" applyAlignment="1">
      <alignment horizontal="center" vertical="center"/>
    </xf>
    <xf numFmtId="0" fontId="45" fillId="5" borderId="41" xfId="2" applyFont="1" applyFill="1" applyBorder="1" applyAlignment="1">
      <alignment horizontal="center" vertical="center"/>
    </xf>
    <xf numFmtId="0" fontId="45" fillId="5" borderId="42" xfId="2" applyFont="1" applyFill="1" applyBorder="1" applyAlignment="1">
      <alignment horizontal="center" vertical="center"/>
    </xf>
    <xf numFmtId="0" fontId="45" fillId="5" borderId="16" xfId="2" applyFont="1" applyFill="1" applyBorder="1" applyAlignment="1">
      <alignment horizontal="right" vertical="center"/>
    </xf>
    <xf numFmtId="0" fontId="45" fillId="5" borderId="44" xfId="2" applyFont="1" applyFill="1" applyBorder="1" applyAlignment="1">
      <alignment horizontal="right" vertical="center"/>
    </xf>
    <xf numFmtId="0" fontId="43" fillId="0" borderId="0" xfId="0" applyFont="1" applyAlignment="1">
      <alignment horizontal="left" vertical="top" readingOrder="2"/>
    </xf>
    <xf numFmtId="0" fontId="5" fillId="0" borderId="0" xfId="0" applyFont="1" applyBorder="1" applyAlignment="1">
      <alignment horizontal="center"/>
    </xf>
    <xf numFmtId="0" fontId="40" fillId="0" borderId="0" xfId="0" applyFont="1" applyBorder="1" applyAlignment="1">
      <alignment horizontal="right" vertical="center" wrapText="1" readingOrder="2"/>
    </xf>
    <xf numFmtId="0" fontId="40" fillId="0" borderId="0" xfId="0" applyFont="1" applyAlignment="1">
      <alignment horizontal="right" vertical="top" wrapText="1" readingOrder="2"/>
    </xf>
  </cellXfs>
  <cellStyles count="3">
    <cellStyle name="Normal" xfId="0" builtinId="0"/>
    <cellStyle name="Normal 2 2" xfId="1"/>
    <cellStyle name="Normal 2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A90"/>
  <sheetViews>
    <sheetView rightToLeft="1" zoomScale="60" zoomScaleNormal="60" workbookViewId="0">
      <selection activeCell="D3" sqref="D3:X88"/>
    </sheetView>
  </sheetViews>
  <sheetFormatPr defaultColWidth="9" defaultRowHeight="56.25" customHeight="1"/>
  <cols>
    <col min="1" max="1" width="2.375" style="69" bestFit="1" customWidth="1"/>
    <col min="2" max="2" width="9" style="69"/>
    <col min="3" max="3" width="9" style="70"/>
    <col min="4" max="4" width="6.375" style="69" bestFit="1" customWidth="1"/>
    <col min="5" max="5" width="33.375" style="63" bestFit="1" customWidth="1"/>
    <col min="6" max="6" width="33.625" style="64" hidden="1" customWidth="1"/>
    <col min="7" max="7" width="43.25" style="64" customWidth="1"/>
    <col min="8" max="8" width="26.75" style="65" bestFit="1" customWidth="1"/>
    <col min="9" max="9" width="28.5" style="63" bestFit="1" customWidth="1"/>
    <col min="10" max="10" width="35.125" style="69" bestFit="1" customWidth="1"/>
    <col min="11" max="11" width="18.875" style="69" bestFit="1" customWidth="1"/>
    <col min="12" max="12" width="20.375" style="71" bestFit="1" customWidth="1"/>
    <col min="13" max="13" width="30.75" style="72" bestFit="1" customWidth="1"/>
    <col min="14" max="14" width="30.75" style="73" bestFit="1" customWidth="1"/>
    <col min="15" max="15" width="29.5" style="69" bestFit="1" customWidth="1"/>
    <col min="16" max="16" width="21.375" style="74" bestFit="1" customWidth="1"/>
    <col min="17" max="17" width="24.5" style="74" bestFit="1" customWidth="1"/>
    <col min="18" max="18" width="22.25" style="74" bestFit="1" customWidth="1"/>
    <col min="19" max="19" width="31.625" style="74" bestFit="1" customWidth="1"/>
    <col min="20" max="20" width="21.625" style="75" bestFit="1" customWidth="1"/>
    <col min="21" max="21" width="28.25" style="75" bestFit="1" customWidth="1"/>
    <col min="22" max="22" width="21.625" style="75" bestFit="1" customWidth="1"/>
    <col min="23" max="23" width="28.25" style="75" bestFit="1" customWidth="1"/>
    <col min="24" max="24" width="25.25" style="75" customWidth="1"/>
    <col min="25" max="16384" width="9" style="69"/>
  </cols>
  <sheetData>
    <row r="1" spans="1:25" ht="56.25" customHeight="1">
      <c r="A1" s="69" t="s">
        <v>293</v>
      </c>
    </row>
    <row r="2" spans="1:25" s="76" customFormat="1" ht="56.25" customHeight="1" thickBot="1">
      <c r="C2" s="70"/>
      <c r="D2" s="109"/>
      <c r="E2" s="356" t="s">
        <v>354</v>
      </c>
      <c r="F2" s="356"/>
      <c r="G2" s="356"/>
      <c r="H2" s="356"/>
      <c r="I2" s="356"/>
      <c r="J2" s="356"/>
      <c r="K2" s="356"/>
      <c r="L2" s="356"/>
      <c r="M2" s="356"/>
      <c r="N2" s="356"/>
      <c r="O2" s="356"/>
      <c r="P2" s="356"/>
      <c r="Q2" s="356"/>
      <c r="R2" s="356"/>
      <c r="S2" s="356"/>
      <c r="T2" s="356"/>
      <c r="U2" s="356"/>
      <c r="V2" s="356"/>
      <c r="W2" s="355" t="s">
        <v>351</v>
      </c>
      <c r="X2" s="355"/>
    </row>
    <row r="3" spans="1:25" s="86" customFormat="1" ht="53.25" thickBot="1">
      <c r="C3" s="85"/>
      <c r="D3" s="110" t="s">
        <v>0</v>
      </c>
      <c r="E3" s="110" t="s">
        <v>1</v>
      </c>
      <c r="F3" s="110" t="s">
        <v>2</v>
      </c>
      <c r="G3" s="110" t="s">
        <v>3</v>
      </c>
      <c r="H3" s="111" t="s">
        <v>4</v>
      </c>
      <c r="I3" s="111" t="s">
        <v>5</v>
      </c>
      <c r="J3" s="111" t="s">
        <v>331</v>
      </c>
      <c r="K3" s="111" t="s">
        <v>6</v>
      </c>
      <c r="L3" s="111" t="s">
        <v>7</v>
      </c>
      <c r="M3" s="112" t="s">
        <v>8</v>
      </c>
      <c r="N3" s="111" t="s">
        <v>9</v>
      </c>
      <c r="O3" s="111" t="s">
        <v>10</v>
      </c>
      <c r="P3" s="113" t="s">
        <v>11</v>
      </c>
      <c r="Q3" s="113" t="s">
        <v>12</v>
      </c>
      <c r="R3" s="113" t="s">
        <v>13</v>
      </c>
      <c r="S3" s="113" t="s">
        <v>14</v>
      </c>
      <c r="T3" s="112" t="s">
        <v>15</v>
      </c>
      <c r="U3" s="112" t="s">
        <v>16</v>
      </c>
      <c r="V3" s="112" t="s">
        <v>17</v>
      </c>
      <c r="W3" s="112" t="s">
        <v>18</v>
      </c>
      <c r="X3" s="112" t="s">
        <v>19</v>
      </c>
    </row>
    <row r="4" spans="1:25" ht="56.25" customHeight="1" thickBot="1">
      <c r="D4" s="114">
        <v>1</v>
      </c>
      <c r="E4" s="115" t="s">
        <v>20</v>
      </c>
      <c r="F4" s="115" t="s">
        <v>21</v>
      </c>
      <c r="G4" s="116" t="s">
        <v>22</v>
      </c>
      <c r="H4" s="117">
        <v>19.5</v>
      </c>
      <c r="I4" s="118">
        <v>1501156.418936</v>
      </c>
      <c r="J4" s="118">
        <v>1853582.31812</v>
      </c>
      <c r="K4" s="119" t="s">
        <v>23</v>
      </c>
      <c r="L4" s="119">
        <v>56</v>
      </c>
      <c r="M4" s="120">
        <v>1786815</v>
      </c>
      <c r="N4" s="120">
        <v>3000000</v>
      </c>
      <c r="O4" s="121">
        <v>1037366</v>
      </c>
      <c r="P4" s="122">
        <v>1.74</v>
      </c>
      <c r="Q4" s="123">
        <v>4.4800000000000004</v>
      </c>
      <c r="R4" s="123">
        <v>17.239999999999998</v>
      </c>
      <c r="S4" s="124">
        <v>81.03</v>
      </c>
      <c r="T4" s="125">
        <v>3570</v>
      </c>
      <c r="U4" s="125">
        <v>88</v>
      </c>
      <c r="V4" s="125">
        <v>38</v>
      </c>
      <c r="W4" s="125">
        <v>12</v>
      </c>
      <c r="X4" s="126">
        <v>3608</v>
      </c>
    </row>
    <row r="5" spans="1:25" ht="56.25" customHeight="1" thickBot="1">
      <c r="D5" s="127">
        <v>2</v>
      </c>
      <c r="E5" s="128" t="s">
        <v>294</v>
      </c>
      <c r="F5" s="128" t="s">
        <v>34</v>
      </c>
      <c r="G5" s="129" t="s">
        <v>26</v>
      </c>
      <c r="H5" s="130">
        <v>20</v>
      </c>
      <c r="I5" s="131">
        <v>277364</v>
      </c>
      <c r="J5" s="131">
        <v>211503.57258400001</v>
      </c>
      <c r="K5" s="132" t="s">
        <v>64</v>
      </c>
      <c r="L5" s="132">
        <v>33</v>
      </c>
      <c r="M5" s="133">
        <v>201018</v>
      </c>
      <c r="N5" s="133">
        <v>500000</v>
      </c>
      <c r="O5" s="134">
        <v>1052162</v>
      </c>
      <c r="P5" s="135">
        <v>1.72</v>
      </c>
      <c r="Q5" s="136">
        <v>3.01</v>
      </c>
      <c r="R5" s="136">
        <v>18.68</v>
      </c>
      <c r="S5" s="137">
        <v>75.8</v>
      </c>
      <c r="T5" s="138">
        <v>18</v>
      </c>
      <c r="U5" s="138">
        <v>1</v>
      </c>
      <c r="V5" s="138">
        <v>6</v>
      </c>
      <c r="W5" s="138">
        <v>99</v>
      </c>
      <c r="X5" s="139">
        <v>24</v>
      </c>
    </row>
    <row r="6" spans="1:25" ht="56.25" customHeight="1" thickBot="1">
      <c r="D6" s="114">
        <v>3</v>
      </c>
      <c r="E6" s="115" t="s">
        <v>31</v>
      </c>
      <c r="F6" s="115" t="s">
        <v>29</v>
      </c>
      <c r="G6" s="116" t="s">
        <v>22</v>
      </c>
      <c r="H6" s="117">
        <v>20</v>
      </c>
      <c r="I6" s="118">
        <v>994125.24502000003</v>
      </c>
      <c r="J6" s="118">
        <v>1305303.910994</v>
      </c>
      <c r="K6" s="119" t="s">
        <v>32</v>
      </c>
      <c r="L6" s="119">
        <v>26</v>
      </c>
      <c r="M6" s="120">
        <v>1292659</v>
      </c>
      <c r="N6" s="120">
        <v>2000000</v>
      </c>
      <c r="O6" s="121">
        <v>1009782</v>
      </c>
      <c r="P6" s="122">
        <v>1.85</v>
      </c>
      <c r="Q6" s="123">
        <v>4.74</v>
      </c>
      <c r="R6" s="123">
        <v>18.899999999999999</v>
      </c>
      <c r="S6" s="124">
        <v>40.6</v>
      </c>
      <c r="T6" s="125">
        <v>2720</v>
      </c>
      <c r="U6" s="125">
        <v>85</v>
      </c>
      <c r="V6" s="125">
        <v>17</v>
      </c>
      <c r="W6" s="125">
        <v>15</v>
      </c>
      <c r="X6" s="126">
        <v>2737</v>
      </c>
    </row>
    <row r="7" spans="1:25" ht="56.25" customHeight="1" thickBot="1">
      <c r="D7" s="127">
        <v>4</v>
      </c>
      <c r="E7" s="128" t="s">
        <v>28</v>
      </c>
      <c r="F7" s="128" t="s">
        <v>29</v>
      </c>
      <c r="G7" s="129" t="s">
        <v>22</v>
      </c>
      <c r="H7" s="140">
        <v>20</v>
      </c>
      <c r="I7" s="131">
        <v>966022.04195099999</v>
      </c>
      <c r="J7" s="131">
        <v>1140033.759782</v>
      </c>
      <c r="K7" s="138" t="s">
        <v>30</v>
      </c>
      <c r="L7" s="132">
        <v>24</v>
      </c>
      <c r="M7" s="133">
        <v>1130797</v>
      </c>
      <c r="N7" s="133">
        <v>2000000</v>
      </c>
      <c r="O7" s="139">
        <v>1008168</v>
      </c>
      <c r="P7" s="141">
        <v>1.61</v>
      </c>
      <c r="Q7" s="141">
        <v>4.3099999999999996</v>
      </c>
      <c r="R7" s="142">
        <v>20.93</v>
      </c>
      <c r="S7" s="137">
        <v>36.35</v>
      </c>
      <c r="T7" s="139">
        <v>1784</v>
      </c>
      <c r="U7" s="139">
        <v>83</v>
      </c>
      <c r="V7" s="139">
        <v>40</v>
      </c>
      <c r="W7" s="139">
        <v>17</v>
      </c>
      <c r="X7" s="139">
        <v>1824</v>
      </c>
    </row>
    <row r="8" spans="1:25" ht="56.25" customHeight="1" thickBot="1">
      <c r="D8" s="114">
        <v>5</v>
      </c>
      <c r="E8" s="115" t="s">
        <v>33</v>
      </c>
      <c r="F8" s="115" t="s">
        <v>34</v>
      </c>
      <c r="G8" s="116" t="s">
        <v>22</v>
      </c>
      <c r="H8" s="117">
        <v>20</v>
      </c>
      <c r="I8" s="118">
        <v>423777.51963499998</v>
      </c>
      <c r="J8" s="118">
        <v>366202.10483999999</v>
      </c>
      <c r="K8" s="119" t="s">
        <v>35</v>
      </c>
      <c r="L8" s="119">
        <v>22</v>
      </c>
      <c r="M8" s="120">
        <v>349635</v>
      </c>
      <c r="N8" s="120">
        <v>1000000</v>
      </c>
      <c r="O8" s="121">
        <v>1047384</v>
      </c>
      <c r="P8" s="122">
        <v>1.76</v>
      </c>
      <c r="Q8" s="123">
        <v>4.7300000000000004</v>
      </c>
      <c r="R8" s="123">
        <v>18.89</v>
      </c>
      <c r="S8" s="124">
        <v>36.6</v>
      </c>
      <c r="T8" s="125">
        <v>319</v>
      </c>
      <c r="U8" s="125">
        <v>38</v>
      </c>
      <c r="V8" s="125">
        <v>15</v>
      </c>
      <c r="W8" s="125">
        <v>62</v>
      </c>
      <c r="X8" s="126">
        <v>334</v>
      </c>
    </row>
    <row r="9" spans="1:25" ht="56.25" customHeight="1" thickBot="1">
      <c r="D9" s="127">
        <v>6</v>
      </c>
      <c r="E9" s="128" t="s">
        <v>24</v>
      </c>
      <c r="F9" s="128" t="s">
        <v>25</v>
      </c>
      <c r="G9" s="129" t="s">
        <v>26</v>
      </c>
      <c r="H9" s="140">
        <v>20</v>
      </c>
      <c r="I9" s="131">
        <v>636500.38199000002</v>
      </c>
      <c r="J9" s="131">
        <v>4464016.3662639996</v>
      </c>
      <c r="K9" s="139" t="s">
        <v>27</v>
      </c>
      <c r="L9" s="139">
        <v>12</v>
      </c>
      <c r="M9" s="133">
        <v>4454401</v>
      </c>
      <c r="N9" s="133">
        <v>5000000</v>
      </c>
      <c r="O9" s="139">
        <v>1002159</v>
      </c>
      <c r="P9" s="135">
        <v>1.72</v>
      </c>
      <c r="Q9" s="135">
        <v>4.62</v>
      </c>
      <c r="R9" s="142">
        <v>17.57</v>
      </c>
      <c r="S9" s="135">
        <v>17.84</v>
      </c>
      <c r="T9" s="139">
        <v>11552</v>
      </c>
      <c r="U9" s="139">
        <v>83</v>
      </c>
      <c r="V9" s="139">
        <v>114</v>
      </c>
      <c r="W9" s="139">
        <v>17</v>
      </c>
      <c r="X9" s="139">
        <v>11666</v>
      </c>
    </row>
    <row r="10" spans="1:25" ht="56.25" customHeight="1" thickBot="1">
      <c r="D10" s="114">
        <v>7</v>
      </c>
      <c r="E10" s="115" t="s">
        <v>36</v>
      </c>
      <c r="F10" s="115" t="s">
        <v>21</v>
      </c>
      <c r="G10" s="116" t="s">
        <v>26</v>
      </c>
      <c r="H10" s="117">
        <v>20</v>
      </c>
      <c r="I10" s="118" t="s">
        <v>37</v>
      </c>
      <c r="J10" s="118">
        <v>1082789.363926</v>
      </c>
      <c r="K10" s="119" t="s">
        <v>38</v>
      </c>
      <c r="L10" s="119">
        <v>12</v>
      </c>
      <c r="M10" s="120">
        <v>1037351</v>
      </c>
      <c r="N10" s="120">
        <v>2000000</v>
      </c>
      <c r="O10" s="121">
        <v>1043802</v>
      </c>
      <c r="P10" s="122">
        <v>1.6</v>
      </c>
      <c r="Q10" s="123">
        <v>4.38</v>
      </c>
      <c r="R10" s="123">
        <v>17.86</v>
      </c>
      <c r="S10" s="124">
        <v>16.37</v>
      </c>
      <c r="T10" s="125">
        <v>1100</v>
      </c>
      <c r="U10" s="125">
        <v>77</v>
      </c>
      <c r="V10" s="125">
        <v>17</v>
      </c>
      <c r="W10" s="125">
        <v>23</v>
      </c>
      <c r="X10" s="126">
        <v>1117</v>
      </c>
    </row>
    <row r="11" spans="1:25" s="77" customFormat="1" ht="56.25" customHeight="1" thickBot="1">
      <c r="B11" s="69"/>
      <c r="C11" s="70"/>
      <c r="D11" s="127">
        <v>8</v>
      </c>
      <c r="E11" s="128" t="s">
        <v>39</v>
      </c>
      <c r="F11" s="128" t="s">
        <v>40</v>
      </c>
      <c r="G11" s="129" t="s">
        <v>26</v>
      </c>
      <c r="H11" s="140">
        <v>17</v>
      </c>
      <c r="I11" s="131" t="s">
        <v>37</v>
      </c>
      <c r="J11" s="131">
        <v>55647.845808999999</v>
      </c>
      <c r="K11" s="139" t="s">
        <v>41</v>
      </c>
      <c r="L11" s="132">
        <v>11</v>
      </c>
      <c r="M11" s="143">
        <v>53443</v>
      </c>
      <c r="N11" s="133">
        <v>500000</v>
      </c>
      <c r="O11" s="134">
        <v>1041256</v>
      </c>
      <c r="P11" s="141">
        <v>2.9</v>
      </c>
      <c r="Q11" s="141">
        <v>3.82</v>
      </c>
      <c r="R11" s="142">
        <v>0</v>
      </c>
      <c r="S11" s="141">
        <v>15.57</v>
      </c>
      <c r="T11" s="134">
        <v>57</v>
      </c>
      <c r="U11" s="134">
        <v>10</v>
      </c>
      <c r="V11" s="134">
        <v>4</v>
      </c>
      <c r="W11" s="134">
        <v>90</v>
      </c>
      <c r="X11" s="139">
        <v>61</v>
      </c>
      <c r="Y11" s="69"/>
    </row>
    <row r="12" spans="1:25" s="77" customFormat="1" ht="56.25" customHeight="1" thickBot="1">
      <c r="C12" s="78"/>
      <c r="D12" s="114">
        <v>9</v>
      </c>
      <c r="E12" s="115" t="s">
        <v>42</v>
      </c>
      <c r="F12" s="115" t="s">
        <v>29</v>
      </c>
      <c r="G12" s="116" t="s">
        <v>26</v>
      </c>
      <c r="H12" s="117">
        <v>20</v>
      </c>
      <c r="I12" s="118" t="s">
        <v>37</v>
      </c>
      <c r="J12" s="118">
        <v>20750.140375999999</v>
      </c>
      <c r="K12" s="119" t="s">
        <v>43</v>
      </c>
      <c r="L12" s="119">
        <v>7</v>
      </c>
      <c r="M12" s="120">
        <v>20560</v>
      </c>
      <c r="N12" s="120">
        <v>200000</v>
      </c>
      <c r="O12" s="121">
        <v>1009249</v>
      </c>
      <c r="P12" s="122">
        <v>1.6</v>
      </c>
      <c r="Q12" s="123">
        <v>4.55</v>
      </c>
      <c r="R12" s="123">
        <v>0</v>
      </c>
      <c r="S12" s="124">
        <v>12.04</v>
      </c>
      <c r="T12" s="125">
        <v>4</v>
      </c>
      <c r="U12" s="125">
        <v>3</v>
      </c>
      <c r="V12" s="125">
        <v>2</v>
      </c>
      <c r="W12" s="125">
        <v>97</v>
      </c>
      <c r="X12" s="126">
        <v>6</v>
      </c>
      <c r="Y12" s="69"/>
    </row>
    <row r="13" spans="1:25" s="77" customFormat="1" ht="56.25" customHeight="1" thickBot="1">
      <c r="C13" s="78"/>
      <c r="D13" s="127">
        <v>10</v>
      </c>
      <c r="E13" s="128" t="s">
        <v>231</v>
      </c>
      <c r="F13" s="128" t="s">
        <v>34</v>
      </c>
      <c r="G13" s="129" t="s">
        <v>22</v>
      </c>
      <c r="H13" s="140">
        <v>20</v>
      </c>
      <c r="I13" s="131" t="s">
        <v>48</v>
      </c>
      <c r="J13" s="131">
        <v>91952.979749999999</v>
      </c>
      <c r="K13" s="139" t="s">
        <v>232</v>
      </c>
      <c r="L13" s="132">
        <v>5</v>
      </c>
      <c r="M13" s="143">
        <v>86327</v>
      </c>
      <c r="N13" s="133">
        <v>1000000</v>
      </c>
      <c r="O13" s="134">
        <v>1015730</v>
      </c>
      <c r="P13" s="141">
        <v>1.64</v>
      </c>
      <c r="Q13" s="141">
        <v>4.8600000000000003</v>
      </c>
      <c r="R13" s="142">
        <v>0</v>
      </c>
      <c r="S13" s="141">
        <v>9.36</v>
      </c>
      <c r="T13" s="139">
        <v>319</v>
      </c>
      <c r="U13" s="144">
        <v>73</v>
      </c>
      <c r="V13" s="139">
        <v>3</v>
      </c>
      <c r="W13" s="144">
        <v>27</v>
      </c>
      <c r="X13" s="139">
        <v>322</v>
      </c>
      <c r="Y13" s="69"/>
    </row>
    <row r="14" spans="1:25" s="77" customFormat="1" ht="56.25" customHeight="1" thickBot="1">
      <c r="C14" s="78"/>
      <c r="D14" s="114">
        <v>11</v>
      </c>
      <c r="E14" s="115" t="s">
        <v>233</v>
      </c>
      <c r="F14" s="115" t="s">
        <v>29</v>
      </c>
      <c r="G14" s="116" t="s">
        <v>22</v>
      </c>
      <c r="H14" s="117">
        <v>20</v>
      </c>
      <c r="I14" s="118" t="s">
        <v>48</v>
      </c>
      <c r="J14" s="118">
        <v>652499.646557</v>
      </c>
      <c r="K14" s="119" t="s">
        <v>234</v>
      </c>
      <c r="L14" s="119">
        <v>5</v>
      </c>
      <c r="M14" s="120">
        <v>632475</v>
      </c>
      <c r="N14" s="120">
        <v>1000000</v>
      </c>
      <c r="O14" s="121">
        <v>1031661</v>
      </c>
      <c r="P14" s="122">
        <v>1.62</v>
      </c>
      <c r="Q14" s="123">
        <v>4.6900000000000004</v>
      </c>
      <c r="R14" s="123">
        <v>0</v>
      </c>
      <c r="S14" s="124">
        <v>8.73</v>
      </c>
      <c r="T14" s="125">
        <v>1843</v>
      </c>
      <c r="U14" s="125">
        <v>80</v>
      </c>
      <c r="V14" s="125">
        <v>5</v>
      </c>
      <c r="W14" s="125">
        <v>20</v>
      </c>
      <c r="X14" s="126">
        <v>1848</v>
      </c>
      <c r="Y14" s="69"/>
    </row>
    <row r="15" spans="1:25" s="77" customFormat="1" ht="56.25" customHeight="1" thickBot="1">
      <c r="C15" s="78"/>
      <c r="D15" s="127">
        <v>12</v>
      </c>
      <c r="E15" s="128" t="s">
        <v>235</v>
      </c>
      <c r="F15" s="128" t="s">
        <v>29</v>
      </c>
      <c r="G15" s="129" t="s">
        <v>26</v>
      </c>
      <c r="H15" s="140">
        <v>20</v>
      </c>
      <c r="I15" s="131" t="s">
        <v>48</v>
      </c>
      <c r="J15" s="131">
        <v>755041.76861499995</v>
      </c>
      <c r="K15" s="139" t="s">
        <v>236</v>
      </c>
      <c r="L15" s="132">
        <v>5</v>
      </c>
      <c r="M15" s="143">
        <v>749470</v>
      </c>
      <c r="N15" s="133">
        <v>1000000</v>
      </c>
      <c r="O15" s="134">
        <v>1007434</v>
      </c>
      <c r="P15" s="141">
        <v>1.43</v>
      </c>
      <c r="Q15" s="141">
        <v>4.5599999999999996</v>
      </c>
      <c r="R15" s="142">
        <v>0</v>
      </c>
      <c r="S15" s="141">
        <v>8.5500000000000007</v>
      </c>
      <c r="T15" s="139">
        <v>384</v>
      </c>
      <c r="U15" s="144">
        <v>80</v>
      </c>
      <c r="V15" s="139">
        <v>9</v>
      </c>
      <c r="W15" s="144">
        <v>20</v>
      </c>
      <c r="X15" s="139">
        <v>393</v>
      </c>
      <c r="Y15" s="69"/>
    </row>
    <row r="16" spans="1:25" s="77" customFormat="1" ht="56.25" customHeight="1" thickBot="1">
      <c r="C16" s="78"/>
      <c r="D16" s="114">
        <v>13</v>
      </c>
      <c r="E16" s="115" t="s">
        <v>237</v>
      </c>
      <c r="F16" s="115" t="s">
        <v>29</v>
      </c>
      <c r="G16" s="116" t="s">
        <v>22</v>
      </c>
      <c r="H16" s="117">
        <v>20</v>
      </c>
      <c r="I16" s="118" t="s">
        <v>48</v>
      </c>
      <c r="J16" s="118">
        <v>632088.82409000001</v>
      </c>
      <c r="K16" s="119" t="s">
        <v>238</v>
      </c>
      <c r="L16" s="119">
        <v>6</v>
      </c>
      <c r="M16" s="120">
        <v>618210</v>
      </c>
      <c r="N16" s="120">
        <v>1000000</v>
      </c>
      <c r="O16" s="121">
        <v>1022450</v>
      </c>
      <c r="P16" s="122">
        <v>1.62</v>
      </c>
      <c r="Q16" s="123">
        <v>4.82</v>
      </c>
      <c r="R16" s="123">
        <v>0</v>
      </c>
      <c r="S16" s="124">
        <v>9.42</v>
      </c>
      <c r="T16" s="125">
        <v>1577</v>
      </c>
      <c r="U16" s="125">
        <v>71</v>
      </c>
      <c r="V16" s="125">
        <v>17</v>
      </c>
      <c r="W16" s="125">
        <v>29</v>
      </c>
      <c r="X16" s="126">
        <v>1594</v>
      </c>
      <c r="Y16" s="69"/>
    </row>
    <row r="17" spans="2:27" s="77" customFormat="1" ht="56.25" customHeight="1" thickBot="1">
      <c r="C17" s="78"/>
      <c r="D17" s="127">
        <v>14</v>
      </c>
      <c r="E17" s="128" t="s">
        <v>285</v>
      </c>
      <c r="F17" s="128" t="s">
        <v>29</v>
      </c>
      <c r="G17" s="129" t="s">
        <v>22</v>
      </c>
      <c r="H17" s="140">
        <v>20</v>
      </c>
      <c r="I17" s="131" t="s">
        <v>48</v>
      </c>
      <c r="J17" s="131">
        <v>571454.33747300005</v>
      </c>
      <c r="K17" s="139" t="s">
        <v>286</v>
      </c>
      <c r="L17" s="132">
        <v>5</v>
      </c>
      <c r="M17" s="143">
        <v>558179</v>
      </c>
      <c r="N17" s="133">
        <v>1000000</v>
      </c>
      <c r="O17" s="134">
        <v>1023783</v>
      </c>
      <c r="P17" s="141">
        <v>1.55</v>
      </c>
      <c r="Q17" s="141">
        <v>4.63</v>
      </c>
      <c r="R17" s="142">
        <v>0</v>
      </c>
      <c r="S17" s="141">
        <v>8.5299999999999994</v>
      </c>
      <c r="T17" s="139">
        <v>721</v>
      </c>
      <c r="U17" s="144">
        <v>32</v>
      </c>
      <c r="V17" s="139">
        <v>11</v>
      </c>
      <c r="W17" s="144">
        <v>68</v>
      </c>
      <c r="X17" s="139">
        <v>732</v>
      </c>
      <c r="Y17" s="69"/>
    </row>
    <row r="18" spans="2:27" ht="56.25" customHeight="1" thickBot="1">
      <c r="B18" s="77"/>
      <c r="C18" s="78"/>
      <c r="D18" s="145">
        <v>15</v>
      </c>
      <c r="E18" s="146" t="s">
        <v>287</v>
      </c>
      <c r="F18" s="146" t="s">
        <v>34</v>
      </c>
      <c r="G18" s="147" t="s">
        <v>22</v>
      </c>
      <c r="H18" s="148">
        <v>20</v>
      </c>
      <c r="I18" s="149" t="s">
        <v>48</v>
      </c>
      <c r="J18" s="149">
        <v>657565.54320499999</v>
      </c>
      <c r="K18" s="150" t="s">
        <v>288</v>
      </c>
      <c r="L18" s="150">
        <v>5</v>
      </c>
      <c r="M18" s="151">
        <v>606339</v>
      </c>
      <c r="N18" s="151">
        <v>1000000</v>
      </c>
      <c r="O18" s="152">
        <v>1014403</v>
      </c>
      <c r="P18" s="153">
        <v>1.63</v>
      </c>
      <c r="Q18" s="154">
        <v>4.79</v>
      </c>
      <c r="R18" s="154">
        <v>0</v>
      </c>
      <c r="S18" s="155">
        <v>7.88</v>
      </c>
      <c r="T18" s="156">
        <v>1052</v>
      </c>
      <c r="U18" s="156">
        <v>91</v>
      </c>
      <c r="V18" s="156">
        <v>7</v>
      </c>
      <c r="W18" s="156">
        <v>9</v>
      </c>
      <c r="X18" s="157">
        <v>1059</v>
      </c>
    </row>
    <row r="19" spans="2:27" ht="56.25" customHeight="1" thickBot="1">
      <c r="B19" s="77"/>
      <c r="C19" s="78"/>
      <c r="D19" s="158">
        <v>16</v>
      </c>
      <c r="E19" s="159" t="s">
        <v>328</v>
      </c>
      <c r="F19" s="159" t="s">
        <v>46</v>
      </c>
      <c r="G19" s="160" t="s">
        <v>26</v>
      </c>
      <c r="H19" s="161">
        <v>20</v>
      </c>
      <c r="I19" s="131" t="s">
        <v>48</v>
      </c>
      <c r="J19" s="131">
        <v>124922.8884</v>
      </c>
      <c r="K19" s="162" t="s">
        <v>329</v>
      </c>
      <c r="L19" s="162">
        <v>2</v>
      </c>
      <c r="M19" s="143">
        <v>120300</v>
      </c>
      <c r="N19" s="133">
        <v>1000000</v>
      </c>
      <c r="O19" s="134">
        <v>1038428</v>
      </c>
      <c r="P19" s="141">
        <v>1.88</v>
      </c>
      <c r="Q19" s="141">
        <v>3.84</v>
      </c>
      <c r="R19" s="142">
        <v>0</v>
      </c>
      <c r="S19" s="141">
        <v>3.02</v>
      </c>
      <c r="T19" s="139">
        <v>11</v>
      </c>
      <c r="U19" s="144">
        <v>0</v>
      </c>
      <c r="V19" s="139">
        <v>6</v>
      </c>
      <c r="W19" s="144">
        <v>100</v>
      </c>
      <c r="X19" s="139">
        <v>17</v>
      </c>
    </row>
    <row r="20" spans="2:27" ht="56.25" customHeight="1" thickBot="1">
      <c r="B20" s="77"/>
      <c r="C20" s="78"/>
      <c r="D20" s="163">
        <v>17</v>
      </c>
      <c r="E20" s="164" t="s">
        <v>332</v>
      </c>
      <c r="F20" s="165" t="s">
        <v>333</v>
      </c>
      <c r="G20" s="147" t="s">
        <v>22</v>
      </c>
      <c r="H20" s="166">
        <v>16.5</v>
      </c>
      <c r="I20" s="167" t="s">
        <v>48</v>
      </c>
      <c r="J20" s="167">
        <v>54995.117035000003</v>
      </c>
      <c r="K20" s="168" t="s">
        <v>334</v>
      </c>
      <c r="L20" s="168">
        <v>1</v>
      </c>
      <c r="M20" s="169">
        <v>53695</v>
      </c>
      <c r="N20" s="170">
        <v>1000000</v>
      </c>
      <c r="O20" s="171">
        <v>1024213</v>
      </c>
      <c r="P20" s="172">
        <v>2.42</v>
      </c>
      <c r="Q20" s="172">
        <v>2.42</v>
      </c>
      <c r="R20" s="173">
        <v>0</v>
      </c>
      <c r="S20" s="172">
        <v>2.42</v>
      </c>
      <c r="T20" s="174">
        <v>24</v>
      </c>
      <c r="U20" s="175">
        <v>32</v>
      </c>
      <c r="V20" s="174">
        <v>5</v>
      </c>
      <c r="W20" s="175">
        <v>68</v>
      </c>
      <c r="X20" s="174">
        <v>29</v>
      </c>
    </row>
    <row r="21" spans="2:27" ht="56.25" customHeight="1" thickBot="1">
      <c r="D21" s="358" t="s">
        <v>44</v>
      </c>
      <c r="E21" s="359"/>
      <c r="F21" s="176" t="s">
        <v>37</v>
      </c>
      <c r="G21" s="177" t="s">
        <v>37</v>
      </c>
      <c r="H21" s="178"/>
      <c r="I21" s="179">
        <v>4798945.6075320002</v>
      </c>
      <c r="J21" s="179">
        <v>14040350.487819999</v>
      </c>
      <c r="K21" s="180" t="s">
        <v>37</v>
      </c>
      <c r="L21" s="181" t="s">
        <v>37</v>
      </c>
      <c r="M21" s="182">
        <v>13697979</v>
      </c>
      <c r="N21" s="183" t="s">
        <v>37</v>
      </c>
      <c r="O21" s="184" t="s">
        <v>37</v>
      </c>
      <c r="P21" s="185">
        <v>1.7817647058823534</v>
      </c>
      <c r="Q21" s="185">
        <v>4.3088235294117645</v>
      </c>
      <c r="R21" s="185">
        <v>18.581428571428571</v>
      </c>
      <c r="S21" s="185">
        <v>22.947647058823531</v>
      </c>
      <c r="T21" s="186">
        <v>27055</v>
      </c>
      <c r="U21" s="186">
        <v>77.021009233980223</v>
      </c>
      <c r="V21" s="186">
        <v>316</v>
      </c>
      <c r="W21" s="186">
        <v>22.978990766019777</v>
      </c>
      <c r="X21" s="186">
        <v>27371</v>
      </c>
      <c r="Y21" s="82"/>
      <c r="Z21" s="82"/>
      <c r="AA21" s="82"/>
    </row>
    <row r="22" spans="2:27" s="77" customFormat="1" ht="56.25" customHeight="1" thickBot="1">
      <c r="C22" s="78"/>
      <c r="D22" s="187">
        <v>18</v>
      </c>
      <c r="E22" s="115" t="s">
        <v>45</v>
      </c>
      <c r="F22" s="115" t="s">
        <v>46</v>
      </c>
      <c r="G22" s="116" t="s">
        <v>47</v>
      </c>
      <c r="H22" s="117" t="s">
        <v>48</v>
      </c>
      <c r="I22" s="118" t="s">
        <v>48</v>
      </c>
      <c r="J22" s="118">
        <v>61393.472758999997</v>
      </c>
      <c r="K22" s="119" t="s">
        <v>49</v>
      </c>
      <c r="L22" s="119">
        <v>8</v>
      </c>
      <c r="M22" s="120">
        <v>52639</v>
      </c>
      <c r="N22" s="120">
        <v>500000</v>
      </c>
      <c r="O22" s="121">
        <v>1166312</v>
      </c>
      <c r="P22" s="122">
        <v>5.83</v>
      </c>
      <c r="Q22" s="123">
        <v>9.7200000000000006</v>
      </c>
      <c r="R22" s="123">
        <v>0</v>
      </c>
      <c r="S22" s="124">
        <v>15.76</v>
      </c>
      <c r="T22" s="125">
        <v>248</v>
      </c>
      <c r="U22" s="125">
        <v>16</v>
      </c>
      <c r="V22" s="125">
        <v>3</v>
      </c>
      <c r="W22" s="125">
        <v>84</v>
      </c>
      <c r="X22" s="126">
        <v>251</v>
      </c>
      <c r="Y22" s="69"/>
      <c r="Z22" s="83"/>
      <c r="AA22" s="83"/>
    </row>
    <row r="23" spans="2:27" s="77" customFormat="1" ht="56.25" customHeight="1" thickBot="1">
      <c r="C23" s="78"/>
      <c r="D23" s="188">
        <v>19</v>
      </c>
      <c r="E23" s="128" t="s">
        <v>295</v>
      </c>
      <c r="F23" s="128" t="s">
        <v>46</v>
      </c>
      <c r="G23" s="129" t="s">
        <v>47</v>
      </c>
      <c r="H23" s="130" t="s">
        <v>48</v>
      </c>
      <c r="I23" s="131" t="s">
        <v>48</v>
      </c>
      <c r="J23" s="131">
        <v>13679.508169000001</v>
      </c>
      <c r="K23" s="132" t="s">
        <v>296</v>
      </c>
      <c r="L23" s="132">
        <v>4</v>
      </c>
      <c r="M23" s="133">
        <v>12005</v>
      </c>
      <c r="N23" s="133">
        <v>500000</v>
      </c>
      <c r="O23" s="134">
        <v>1090005</v>
      </c>
      <c r="P23" s="135">
        <v>8.24</v>
      </c>
      <c r="Q23" s="136">
        <v>11.39</v>
      </c>
      <c r="R23" s="136">
        <v>0</v>
      </c>
      <c r="S23" s="137">
        <v>12.33</v>
      </c>
      <c r="T23" s="138">
        <v>796</v>
      </c>
      <c r="U23" s="138">
        <v>37</v>
      </c>
      <c r="V23" s="138">
        <v>52</v>
      </c>
      <c r="W23" s="138">
        <v>63</v>
      </c>
      <c r="X23" s="139">
        <v>848</v>
      </c>
      <c r="Z23" s="83"/>
      <c r="AA23" s="83"/>
    </row>
    <row r="24" spans="2:27" s="77" customFormat="1" ht="56.25" customHeight="1" thickBot="1">
      <c r="C24" s="78"/>
      <c r="D24" s="187">
        <v>20</v>
      </c>
      <c r="E24" s="115" t="s">
        <v>302</v>
      </c>
      <c r="F24" s="115" t="s">
        <v>46</v>
      </c>
      <c r="G24" s="116" t="s">
        <v>47</v>
      </c>
      <c r="H24" s="117" t="s">
        <v>48</v>
      </c>
      <c r="I24" s="118" t="s">
        <v>48</v>
      </c>
      <c r="J24" s="118">
        <v>5491.3557410000003</v>
      </c>
      <c r="K24" s="119" t="s">
        <v>303</v>
      </c>
      <c r="L24" s="119">
        <v>2</v>
      </c>
      <c r="M24" s="120">
        <v>5046</v>
      </c>
      <c r="N24" s="120">
        <v>200000</v>
      </c>
      <c r="O24" s="121">
        <v>1088259</v>
      </c>
      <c r="P24" s="122">
        <v>6.02</v>
      </c>
      <c r="Q24" s="123">
        <v>8.83</v>
      </c>
      <c r="R24" s="123">
        <v>0</v>
      </c>
      <c r="S24" s="124">
        <v>6.8</v>
      </c>
      <c r="T24" s="125">
        <v>29</v>
      </c>
      <c r="U24" s="125">
        <v>25</v>
      </c>
      <c r="V24" s="125">
        <v>12</v>
      </c>
      <c r="W24" s="125">
        <v>75</v>
      </c>
      <c r="X24" s="126">
        <v>41</v>
      </c>
      <c r="Z24" s="83"/>
      <c r="AA24" s="83"/>
    </row>
    <row r="25" spans="2:27" s="77" customFormat="1" ht="56.25" customHeight="1" thickBot="1">
      <c r="C25" s="78"/>
      <c r="D25" s="360" t="s">
        <v>304</v>
      </c>
      <c r="E25" s="361"/>
      <c r="F25" s="189" t="s">
        <v>48</v>
      </c>
      <c r="G25" s="190" t="s">
        <v>48</v>
      </c>
      <c r="H25" s="191" t="s">
        <v>48</v>
      </c>
      <c r="I25" s="192" t="s">
        <v>48</v>
      </c>
      <c r="J25" s="193">
        <v>80564.336669000011</v>
      </c>
      <c r="K25" s="194" t="s">
        <v>48</v>
      </c>
      <c r="L25" s="194" t="s">
        <v>48</v>
      </c>
      <c r="M25" s="195">
        <v>69690</v>
      </c>
      <c r="N25" s="196" t="s">
        <v>48</v>
      </c>
      <c r="O25" s="197" t="s">
        <v>37</v>
      </c>
      <c r="P25" s="198">
        <v>6.6966666666666663</v>
      </c>
      <c r="Q25" s="198">
        <v>9.9799999999999986</v>
      </c>
      <c r="R25" s="199" t="s">
        <v>48</v>
      </c>
      <c r="S25" s="198">
        <v>11.63</v>
      </c>
      <c r="T25" s="200">
        <v>1073</v>
      </c>
      <c r="U25" s="201">
        <v>20.179167695518977</v>
      </c>
      <c r="V25" s="200">
        <v>67</v>
      </c>
      <c r="W25" s="201">
        <v>79.82083230448103</v>
      </c>
      <c r="X25" s="201">
        <v>1140</v>
      </c>
      <c r="Y25" s="83"/>
      <c r="Z25" s="83"/>
      <c r="AA25" s="83"/>
    </row>
    <row r="26" spans="2:27" s="77" customFormat="1" ht="56.25" customHeight="1" thickBot="1">
      <c r="C26" s="78"/>
      <c r="D26" s="187">
        <v>21</v>
      </c>
      <c r="E26" s="202" t="s">
        <v>60</v>
      </c>
      <c r="F26" s="202" t="s">
        <v>29</v>
      </c>
      <c r="G26" s="203" t="s">
        <v>297</v>
      </c>
      <c r="H26" s="117">
        <v>19</v>
      </c>
      <c r="I26" s="118">
        <v>837401.21799799998</v>
      </c>
      <c r="J26" s="118">
        <v>540256.47638500005</v>
      </c>
      <c r="K26" s="119" t="s">
        <v>61</v>
      </c>
      <c r="L26" s="119">
        <v>37</v>
      </c>
      <c r="M26" s="120">
        <v>263868</v>
      </c>
      <c r="N26" s="120">
        <v>500000</v>
      </c>
      <c r="O26" s="121">
        <v>2047450</v>
      </c>
      <c r="P26" s="122">
        <v>2.16</v>
      </c>
      <c r="Q26" s="123">
        <v>5.35</v>
      </c>
      <c r="R26" s="123">
        <v>21.85</v>
      </c>
      <c r="S26" s="124">
        <v>103.46</v>
      </c>
      <c r="T26" s="126">
        <v>505</v>
      </c>
      <c r="U26" s="125">
        <v>56</v>
      </c>
      <c r="V26" s="125">
        <v>31</v>
      </c>
      <c r="W26" s="125">
        <v>44</v>
      </c>
      <c r="X26" s="126">
        <v>536</v>
      </c>
    </row>
    <row r="27" spans="2:27" s="79" customFormat="1" ht="56.25" customHeight="1" thickBot="1">
      <c r="C27" s="80"/>
      <c r="D27" s="188">
        <v>22</v>
      </c>
      <c r="E27" s="204" t="s">
        <v>65</v>
      </c>
      <c r="F27" s="204" t="s">
        <v>29</v>
      </c>
      <c r="G27" s="205" t="s">
        <v>297</v>
      </c>
      <c r="H27" s="130">
        <v>17</v>
      </c>
      <c r="I27" s="131">
        <v>689439.85379600001</v>
      </c>
      <c r="J27" s="206">
        <v>190172.61447100001</v>
      </c>
      <c r="K27" s="138" t="s">
        <v>66</v>
      </c>
      <c r="L27" s="132">
        <v>36</v>
      </c>
      <c r="M27" s="133">
        <v>113743</v>
      </c>
      <c r="N27" s="133">
        <v>500000</v>
      </c>
      <c r="O27" s="134">
        <v>1671950</v>
      </c>
      <c r="P27" s="207">
        <v>2.5299999999999998</v>
      </c>
      <c r="Q27" s="137">
        <v>5.64</v>
      </c>
      <c r="R27" s="137">
        <v>20.8</v>
      </c>
      <c r="S27" s="137">
        <v>66.38</v>
      </c>
      <c r="T27" s="134">
        <v>108</v>
      </c>
      <c r="U27" s="208">
        <v>36</v>
      </c>
      <c r="V27" s="134">
        <v>23</v>
      </c>
      <c r="W27" s="208">
        <v>64</v>
      </c>
      <c r="X27" s="139">
        <v>131</v>
      </c>
    </row>
    <row r="28" spans="2:27" s="77" customFormat="1" ht="56.25" customHeight="1" thickBot="1">
      <c r="C28" s="78"/>
      <c r="D28" s="187">
        <v>23</v>
      </c>
      <c r="E28" s="202" t="s">
        <v>57</v>
      </c>
      <c r="F28" s="202" t="s">
        <v>58</v>
      </c>
      <c r="G28" s="203" t="s">
        <v>52</v>
      </c>
      <c r="H28" s="117" t="s">
        <v>48</v>
      </c>
      <c r="I28" s="118">
        <v>535265</v>
      </c>
      <c r="J28" s="118">
        <v>236366.57764999999</v>
      </c>
      <c r="K28" s="119" t="s">
        <v>59</v>
      </c>
      <c r="L28" s="119">
        <v>25</v>
      </c>
      <c r="M28" s="120">
        <v>106550</v>
      </c>
      <c r="N28" s="120">
        <v>500000</v>
      </c>
      <c r="O28" s="121">
        <v>2218363</v>
      </c>
      <c r="P28" s="122">
        <v>6.28</v>
      </c>
      <c r="Q28" s="123">
        <v>11.13</v>
      </c>
      <c r="R28" s="123">
        <v>14.52</v>
      </c>
      <c r="S28" s="124">
        <v>121.46</v>
      </c>
      <c r="T28" s="126">
        <v>895</v>
      </c>
      <c r="U28" s="125">
        <v>56.999999999999993</v>
      </c>
      <c r="V28" s="125">
        <v>10</v>
      </c>
      <c r="W28" s="125">
        <v>43</v>
      </c>
      <c r="X28" s="126">
        <v>905</v>
      </c>
    </row>
    <row r="29" spans="2:27" s="77" customFormat="1" ht="56.25" customHeight="1" thickBot="1">
      <c r="C29" s="78"/>
      <c r="D29" s="188">
        <v>24</v>
      </c>
      <c r="E29" s="204" t="s">
        <v>50</v>
      </c>
      <c r="F29" s="204" t="s">
        <v>51</v>
      </c>
      <c r="G29" s="209" t="s">
        <v>52</v>
      </c>
      <c r="H29" s="130" t="s">
        <v>48</v>
      </c>
      <c r="I29" s="210" t="s">
        <v>37</v>
      </c>
      <c r="J29" s="211">
        <v>1047318.905871</v>
      </c>
      <c r="K29" s="138" t="s">
        <v>53</v>
      </c>
      <c r="L29" s="132">
        <v>11</v>
      </c>
      <c r="M29" s="133">
        <v>935402</v>
      </c>
      <c r="N29" s="133">
        <v>1500000</v>
      </c>
      <c r="O29" s="134">
        <v>1119646</v>
      </c>
      <c r="P29" s="207">
        <v>6.28</v>
      </c>
      <c r="Q29" s="137">
        <v>9.51</v>
      </c>
      <c r="R29" s="137">
        <v>0</v>
      </c>
      <c r="S29" s="137">
        <v>11.98</v>
      </c>
      <c r="T29" s="134">
        <v>7376</v>
      </c>
      <c r="U29" s="208">
        <v>45</v>
      </c>
      <c r="V29" s="134">
        <v>7</v>
      </c>
      <c r="W29" s="208">
        <v>55</v>
      </c>
      <c r="X29" s="139">
        <v>7383</v>
      </c>
    </row>
    <row r="30" spans="2:27" s="77" customFormat="1" ht="56.25" customHeight="1" thickBot="1">
      <c r="C30" s="78"/>
      <c r="D30" s="187">
        <v>25</v>
      </c>
      <c r="E30" s="202" t="s">
        <v>54</v>
      </c>
      <c r="F30" s="202" t="s">
        <v>55</v>
      </c>
      <c r="G30" s="203" t="s">
        <v>52</v>
      </c>
      <c r="H30" s="117" t="s">
        <v>48</v>
      </c>
      <c r="I30" s="118" t="s">
        <v>37</v>
      </c>
      <c r="J30" s="118">
        <v>139993.25184000001</v>
      </c>
      <c r="K30" s="119" t="s">
        <v>56</v>
      </c>
      <c r="L30" s="119">
        <v>11</v>
      </c>
      <c r="M30" s="120">
        <v>128640</v>
      </c>
      <c r="N30" s="120">
        <v>500000</v>
      </c>
      <c r="O30" s="121">
        <v>1088256</v>
      </c>
      <c r="P30" s="122">
        <v>7.64</v>
      </c>
      <c r="Q30" s="123">
        <v>13.24</v>
      </c>
      <c r="R30" s="123">
        <v>0</v>
      </c>
      <c r="S30" s="124">
        <v>8.7200000000000006</v>
      </c>
      <c r="T30" s="126">
        <v>1580</v>
      </c>
      <c r="U30" s="125">
        <v>85</v>
      </c>
      <c r="V30" s="125">
        <v>12</v>
      </c>
      <c r="W30" s="125">
        <v>15</v>
      </c>
      <c r="X30" s="126">
        <v>1592</v>
      </c>
    </row>
    <row r="31" spans="2:27" s="77" customFormat="1" ht="56.25" customHeight="1" thickBot="1">
      <c r="C31" s="78"/>
      <c r="D31" s="188">
        <v>26</v>
      </c>
      <c r="E31" s="204" t="s">
        <v>62</v>
      </c>
      <c r="F31" s="204" t="s">
        <v>46</v>
      </c>
      <c r="G31" s="209" t="s">
        <v>52</v>
      </c>
      <c r="H31" s="130" t="s">
        <v>48</v>
      </c>
      <c r="I31" s="131" t="s">
        <v>48</v>
      </c>
      <c r="J31" s="211">
        <v>124631.373639</v>
      </c>
      <c r="K31" s="138" t="s">
        <v>63</v>
      </c>
      <c r="L31" s="132">
        <v>9</v>
      </c>
      <c r="M31" s="133">
        <v>117359</v>
      </c>
      <c r="N31" s="133">
        <v>500000</v>
      </c>
      <c r="O31" s="134">
        <v>1061966</v>
      </c>
      <c r="P31" s="207">
        <v>8.2100000000000009</v>
      </c>
      <c r="Q31" s="137">
        <v>9.7899999999999991</v>
      </c>
      <c r="R31" s="137">
        <v>0</v>
      </c>
      <c r="S31" s="137">
        <v>6.2</v>
      </c>
      <c r="T31" s="134">
        <v>418</v>
      </c>
      <c r="U31" s="208">
        <v>22</v>
      </c>
      <c r="V31" s="134">
        <v>10</v>
      </c>
      <c r="W31" s="208">
        <v>78</v>
      </c>
      <c r="X31" s="139">
        <v>428</v>
      </c>
    </row>
    <row r="32" spans="2:27" s="77" customFormat="1" ht="56.25" customHeight="1" thickBot="1">
      <c r="C32" s="78"/>
      <c r="D32" s="187">
        <v>27</v>
      </c>
      <c r="E32" s="202" t="s">
        <v>67</v>
      </c>
      <c r="F32" s="202" t="s">
        <v>68</v>
      </c>
      <c r="G32" s="203" t="s">
        <v>52</v>
      </c>
      <c r="H32" s="117" t="s">
        <v>48</v>
      </c>
      <c r="I32" s="118" t="s">
        <v>48</v>
      </c>
      <c r="J32" s="118">
        <v>49274.814969999999</v>
      </c>
      <c r="K32" s="119" t="s">
        <v>69</v>
      </c>
      <c r="L32" s="119">
        <v>9</v>
      </c>
      <c r="M32" s="120">
        <v>43562</v>
      </c>
      <c r="N32" s="120">
        <v>500000</v>
      </c>
      <c r="O32" s="121">
        <v>1131142</v>
      </c>
      <c r="P32" s="122">
        <v>3.36</v>
      </c>
      <c r="Q32" s="123">
        <v>6.02</v>
      </c>
      <c r="R32" s="123">
        <v>0</v>
      </c>
      <c r="S32" s="124">
        <v>12.21</v>
      </c>
      <c r="T32" s="126">
        <v>81</v>
      </c>
      <c r="U32" s="125">
        <v>28</v>
      </c>
      <c r="V32" s="125">
        <v>6</v>
      </c>
      <c r="W32" s="125">
        <v>72</v>
      </c>
      <c r="X32" s="126">
        <v>87</v>
      </c>
    </row>
    <row r="33" spans="3:27" s="77" customFormat="1" ht="56.25" customHeight="1" thickBot="1">
      <c r="C33" s="78"/>
      <c r="D33" s="188">
        <v>28</v>
      </c>
      <c r="E33" s="204" t="s">
        <v>70</v>
      </c>
      <c r="F33" s="204" t="s">
        <v>29</v>
      </c>
      <c r="G33" s="209" t="s">
        <v>52</v>
      </c>
      <c r="H33" s="212"/>
      <c r="I33" s="131" t="s">
        <v>48</v>
      </c>
      <c r="J33" s="131">
        <v>308663.79706900002</v>
      </c>
      <c r="K33" s="139" t="s">
        <v>239</v>
      </c>
      <c r="L33" s="139">
        <v>8</v>
      </c>
      <c r="M33" s="133">
        <v>259450</v>
      </c>
      <c r="N33" s="133">
        <v>500000</v>
      </c>
      <c r="O33" s="139">
        <v>1189685</v>
      </c>
      <c r="P33" s="135">
        <v>2.36</v>
      </c>
      <c r="Q33" s="141">
        <v>5.5</v>
      </c>
      <c r="R33" s="141">
        <v>0</v>
      </c>
      <c r="S33" s="141">
        <v>14.72</v>
      </c>
      <c r="T33" s="139">
        <v>160</v>
      </c>
      <c r="U33" s="144">
        <v>78</v>
      </c>
      <c r="V33" s="139">
        <v>5</v>
      </c>
      <c r="W33" s="144">
        <v>22</v>
      </c>
      <c r="X33" s="139">
        <v>165</v>
      </c>
    </row>
    <row r="34" spans="3:27" s="77" customFormat="1" ht="56.25" customHeight="1" thickBot="1">
      <c r="C34" s="78"/>
      <c r="D34" s="187">
        <v>29</v>
      </c>
      <c r="E34" s="202" t="s">
        <v>72</v>
      </c>
      <c r="F34" s="202" t="s">
        <v>73</v>
      </c>
      <c r="G34" s="203" t="s">
        <v>52</v>
      </c>
      <c r="H34" s="117"/>
      <c r="I34" s="118" t="s">
        <v>48</v>
      </c>
      <c r="J34" s="118">
        <v>282342.11952599999</v>
      </c>
      <c r="K34" s="119" t="s">
        <v>74</v>
      </c>
      <c r="L34" s="119">
        <v>7</v>
      </c>
      <c r="M34" s="120">
        <v>273682</v>
      </c>
      <c r="N34" s="120">
        <v>500000</v>
      </c>
      <c r="O34" s="121">
        <v>1031643</v>
      </c>
      <c r="P34" s="122">
        <v>-0.32</v>
      </c>
      <c r="Q34" s="123">
        <v>3.51</v>
      </c>
      <c r="R34" s="123">
        <v>0</v>
      </c>
      <c r="S34" s="124">
        <v>2.6</v>
      </c>
      <c r="T34" s="126">
        <v>21901</v>
      </c>
      <c r="U34" s="125">
        <v>91</v>
      </c>
      <c r="V34" s="125">
        <v>7</v>
      </c>
      <c r="W34" s="125">
        <v>9</v>
      </c>
      <c r="X34" s="126">
        <v>21908</v>
      </c>
    </row>
    <row r="35" spans="3:27" ht="56.25" customHeight="1" thickBot="1">
      <c r="D35" s="357" t="s">
        <v>298</v>
      </c>
      <c r="E35" s="357"/>
      <c r="F35" s="189" t="s">
        <v>37</v>
      </c>
      <c r="G35" s="190" t="s">
        <v>37</v>
      </c>
      <c r="H35" s="191"/>
      <c r="I35" s="193">
        <v>2062106.071794</v>
      </c>
      <c r="J35" s="193">
        <v>2919019.9314210005</v>
      </c>
      <c r="K35" s="200" t="s">
        <v>37</v>
      </c>
      <c r="L35" s="213" t="s">
        <v>37</v>
      </c>
      <c r="M35" s="195">
        <v>2242256</v>
      </c>
      <c r="N35" s="195" t="s">
        <v>37</v>
      </c>
      <c r="O35" s="200" t="s">
        <v>48</v>
      </c>
      <c r="P35" s="214">
        <v>4.2777777777777777</v>
      </c>
      <c r="Q35" s="215">
        <v>7.7433333333333332</v>
      </c>
      <c r="R35" s="215">
        <v>19.056666666666668</v>
      </c>
      <c r="S35" s="215">
        <v>38.63666666666667</v>
      </c>
      <c r="T35" s="201">
        <v>33024</v>
      </c>
      <c r="U35" s="201">
        <v>56.009464417407216</v>
      </c>
      <c r="V35" s="200">
        <v>111</v>
      </c>
      <c r="W35" s="200">
        <v>43.990535582592784</v>
      </c>
      <c r="X35" s="201">
        <v>33135</v>
      </c>
      <c r="Y35" s="81"/>
      <c r="Z35" s="81"/>
      <c r="AA35" s="81"/>
    </row>
    <row r="36" spans="3:27" ht="56.25" customHeight="1" thickBot="1">
      <c r="D36" s="188">
        <v>30</v>
      </c>
      <c r="E36" s="216" t="s">
        <v>75</v>
      </c>
      <c r="F36" s="216" t="s">
        <v>21</v>
      </c>
      <c r="G36" s="217" t="s">
        <v>76</v>
      </c>
      <c r="H36" s="130"/>
      <c r="I36" s="131">
        <v>51421.370834000001</v>
      </c>
      <c r="J36" s="206">
        <v>43406.78559</v>
      </c>
      <c r="K36" s="139" t="s">
        <v>77</v>
      </c>
      <c r="L36" s="132">
        <v>12</v>
      </c>
      <c r="M36" s="133">
        <v>41570</v>
      </c>
      <c r="N36" s="133">
        <v>500000</v>
      </c>
      <c r="O36" s="139">
        <v>1044185</v>
      </c>
      <c r="P36" s="141">
        <v>3.81</v>
      </c>
      <c r="Q36" s="144">
        <v>3.81</v>
      </c>
      <c r="R36" s="208">
        <v>3.8</v>
      </c>
      <c r="S36" s="144">
        <v>4.22</v>
      </c>
      <c r="T36" s="139">
        <v>57</v>
      </c>
      <c r="U36" s="144">
        <v>19</v>
      </c>
      <c r="V36" s="139">
        <v>5</v>
      </c>
      <c r="W36" s="144">
        <v>81</v>
      </c>
      <c r="X36" s="139">
        <v>62</v>
      </c>
    </row>
    <row r="37" spans="3:27" ht="56.25" customHeight="1" thickBot="1">
      <c r="D37" s="362" t="s">
        <v>305</v>
      </c>
      <c r="E37" s="362"/>
      <c r="F37" s="189" t="s">
        <v>37</v>
      </c>
      <c r="G37" s="190" t="s">
        <v>37</v>
      </c>
      <c r="H37" s="191"/>
      <c r="I37" s="193">
        <v>51421.370834000001</v>
      </c>
      <c r="J37" s="193">
        <v>43406.78559</v>
      </c>
      <c r="K37" s="200" t="s">
        <v>77</v>
      </c>
      <c r="L37" s="200" t="s">
        <v>48</v>
      </c>
      <c r="M37" s="195">
        <v>41570</v>
      </c>
      <c r="N37" s="195">
        <v>500000</v>
      </c>
      <c r="O37" s="200" t="s">
        <v>48</v>
      </c>
      <c r="P37" s="218">
        <v>3.81</v>
      </c>
      <c r="Q37" s="219">
        <v>3.81</v>
      </c>
      <c r="R37" s="219" t="s">
        <v>37</v>
      </c>
      <c r="S37" s="219">
        <v>4.22</v>
      </c>
      <c r="T37" s="200">
        <v>57</v>
      </c>
      <c r="U37" s="201">
        <v>19</v>
      </c>
      <c r="V37" s="200">
        <v>5</v>
      </c>
      <c r="W37" s="200">
        <v>81</v>
      </c>
      <c r="X37" s="200">
        <v>62</v>
      </c>
    </row>
    <row r="38" spans="3:27" s="77" customFormat="1" ht="56.25" customHeight="1" thickBot="1">
      <c r="C38" s="78"/>
      <c r="D38" s="187">
        <v>31</v>
      </c>
      <c r="E38" s="202" t="s">
        <v>86</v>
      </c>
      <c r="F38" s="202" t="s">
        <v>87</v>
      </c>
      <c r="G38" s="203" t="s">
        <v>79</v>
      </c>
      <c r="H38" s="117"/>
      <c r="I38" s="118">
        <v>90049.008963</v>
      </c>
      <c r="J38" s="118">
        <v>38381.191055000003</v>
      </c>
      <c r="K38" s="119" t="s">
        <v>88</v>
      </c>
      <c r="L38" s="119">
        <v>48</v>
      </c>
      <c r="M38" s="120">
        <v>10069</v>
      </c>
      <c r="N38" s="120">
        <v>50000</v>
      </c>
      <c r="O38" s="121">
        <v>3811817</v>
      </c>
      <c r="P38" s="122">
        <v>2.29</v>
      </c>
      <c r="Q38" s="123">
        <v>2.81</v>
      </c>
      <c r="R38" s="123">
        <v>0.75</v>
      </c>
      <c r="S38" s="124">
        <v>280.85000000000002</v>
      </c>
      <c r="T38" s="126">
        <v>131</v>
      </c>
      <c r="U38" s="125">
        <v>90</v>
      </c>
      <c r="V38" s="125">
        <v>2</v>
      </c>
      <c r="W38" s="125">
        <v>10</v>
      </c>
      <c r="X38" s="126">
        <v>133</v>
      </c>
    </row>
    <row r="39" spans="3:27" s="77" customFormat="1" ht="56.25" customHeight="1" thickBot="1">
      <c r="C39" s="78"/>
      <c r="D39" s="188">
        <v>32</v>
      </c>
      <c r="E39" s="204" t="s">
        <v>122</v>
      </c>
      <c r="F39" s="204" t="s">
        <v>123</v>
      </c>
      <c r="G39" s="209" t="s">
        <v>79</v>
      </c>
      <c r="H39" s="130"/>
      <c r="I39" s="131">
        <v>22411.620502999998</v>
      </c>
      <c r="J39" s="206">
        <v>19896.055804</v>
      </c>
      <c r="K39" s="139" t="s">
        <v>88</v>
      </c>
      <c r="L39" s="132">
        <v>48</v>
      </c>
      <c r="M39" s="143">
        <v>8907</v>
      </c>
      <c r="N39" s="133">
        <v>50000</v>
      </c>
      <c r="O39" s="134">
        <v>2233755</v>
      </c>
      <c r="P39" s="137">
        <v>9.48</v>
      </c>
      <c r="Q39" s="137">
        <v>13.44</v>
      </c>
      <c r="R39" s="137">
        <v>29.53</v>
      </c>
      <c r="S39" s="208">
        <v>123.5</v>
      </c>
      <c r="T39" s="134">
        <v>45</v>
      </c>
      <c r="U39" s="208">
        <v>9</v>
      </c>
      <c r="V39" s="134">
        <v>6</v>
      </c>
      <c r="W39" s="208">
        <v>91</v>
      </c>
      <c r="X39" s="139">
        <v>51</v>
      </c>
    </row>
    <row r="40" spans="3:27" s="77" customFormat="1" ht="56.25" customHeight="1" thickBot="1">
      <c r="C40" s="78"/>
      <c r="D40" s="187">
        <v>33</v>
      </c>
      <c r="E40" s="202" t="s">
        <v>94</v>
      </c>
      <c r="F40" s="202" t="s">
        <v>51</v>
      </c>
      <c r="G40" s="203" t="s">
        <v>79</v>
      </c>
      <c r="H40" s="117"/>
      <c r="I40" s="118">
        <v>19381.386649</v>
      </c>
      <c r="J40" s="118">
        <v>33625.499699</v>
      </c>
      <c r="K40" s="119" t="s">
        <v>95</v>
      </c>
      <c r="L40" s="119">
        <v>48</v>
      </c>
      <c r="M40" s="120">
        <v>13585</v>
      </c>
      <c r="N40" s="120">
        <v>50000</v>
      </c>
      <c r="O40" s="121">
        <v>2475193</v>
      </c>
      <c r="P40" s="122">
        <v>9.65</v>
      </c>
      <c r="Q40" s="123">
        <v>10.67</v>
      </c>
      <c r="R40" s="123">
        <v>28.81</v>
      </c>
      <c r="S40" s="124">
        <v>147.94999999999999</v>
      </c>
      <c r="T40" s="126">
        <v>133</v>
      </c>
      <c r="U40" s="125">
        <v>32</v>
      </c>
      <c r="V40" s="125">
        <v>2</v>
      </c>
      <c r="W40" s="125">
        <v>68</v>
      </c>
      <c r="X40" s="126">
        <v>135</v>
      </c>
    </row>
    <row r="41" spans="3:27" s="77" customFormat="1" ht="56.25" customHeight="1" thickBot="1">
      <c r="C41" s="78"/>
      <c r="D41" s="188">
        <v>34</v>
      </c>
      <c r="E41" s="204" t="s">
        <v>116</v>
      </c>
      <c r="F41" s="204" t="s">
        <v>117</v>
      </c>
      <c r="G41" s="209" t="s">
        <v>79</v>
      </c>
      <c r="H41" s="130"/>
      <c r="I41" s="131">
        <v>25198.645618999999</v>
      </c>
      <c r="J41" s="206">
        <v>13664.47345</v>
      </c>
      <c r="K41" s="139" t="s">
        <v>118</v>
      </c>
      <c r="L41" s="132">
        <v>47</v>
      </c>
      <c r="M41" s="143">
        <v>3447</v>
      </c>
      <c r="N41" s="133">
        <v>50000</v>
      </c>
      <c r="O41" s="134">
        <v>3964164</v>
      </c>
      <c r="P41" s="137">
        <v>2.58</v>
      </c>
      <c r="Q41" s="137">
        <v>1.53</v>
      </c>
      <c r="R41" s="137">
        <v>6.86</v>
      </c>
      <c r="S41" s="208">
        <v>294.77</v>
      </c>
      <c r="T41" s="134">
        <v>60</v>
      </c>
      <c r="U41" s="208">
        <v>45</v>
      </c>
      <c r="V41" s="134">
        <v>3</v>
      </c>
      <c r="W41" s="208">
        <v>55</v>
      </c>
      <c r="X41" s="139">
        <v>63</v>
      </c>
    </row>
    <row r="42" spans="3:27" s="77" customFormat="1" ht="56.25" customHeight="1" thickBot="1">
      <c r="C42" s="78"/>
      <c r="D42" s="187">
        <v>35</v>
      </c>
      <c r="E42" s="202" t="s">
        <v>145</v>
      </c>
      <c r="F42" s="202" t="s">
        <v>146</v>
      </c>
      <c r="G42" s="203" t="s">
        <v>79</v>
      </c>
      <c r="H42" s="117"/>
      <c r="I42" s="118">
        <v>14442.649933000001</v>
      </c>
      <c r="J42" s="118">
        <v>19922.089489000002</v>
      </c>
      <c r="K42" s="119" t="s">
        <v>147</v>
      </c>
      <c r="L42" s="119">
        <v>47</v>
      </c>
      <c r="M42" s="120">
        <v>7861</v>
      </c>
      <c r="N42" s="120">
        <v>50000</v>
      </c>
      <c r="O42" s="121">
        <v>2534295</v>
      </c>
      <c r="P42" s="122">
        <v>4.12</v>
      </c>
      <c r="Q42" s="123">
        <v>4.2699999999999996</v>
      </c>
      <c r="R42" s="123">
        <v>6.03</v>
      </c>
      <c r="S42" s="124">
        <v>152.26</v>
      </c>
      <c r="T42" s="126">
        <v>19</v>
      </c>
      <c r="U42" s="125">
        <v>25</v>
      </c>
      <c r="V42" s="125">
        <v>3</v>
      </c>
      <c r="W42" s="125">
        <v>75</v>
      </c>
      <c r="X42" s="126">
        <v>22</v>
      </c>
    </row>
    <row r="43" spans="3:27" s="77" customFormat="1" ht="56.25" customHeight="1" thickBot="1">
      <c r="C43" s="78"/>
      <c r="D43" s="188">
        <v>36</v>
      </c>
      <c r="E43" s="204" t="s">
        <v>96</v>
      </c>
      <c r="F43" s="204" t="s">
        <v>97</v>
      </c>
      <c r="G43" s="209" t="s">
        <v>79</v>
      </c>
      <c r="H43" s="130"/>
      <c r="I43" s="131">
        <v>80513.815491999994</v>
      </c>
      <c r="J43" s="206">
        <v>60839.744642999998</v>
      </c>
      <c r="K43" s="139" t="s">
        <v>98</v>
      </c>
      <c r="L43" s="132">
        <v>46</v>
      </c>
      <c r="M43" s="143">
        <v>11778</v>
      </c>
      <c r="N43" s="133">
        <v>50000</v>
      </c>
      <c r="O43" s="134">
        <v>5165541</v>
      </c>
      <c r="P43" s="137">
        <v>9.02</v>
      </c>
      <c r="Q43" s="137">
        <v>6.86</v>
      </c>
      <c r="R43" s="137">
        <v>16.48</v>
      </c>
      <c r="S43" s="208">
        <v>412.9</v>
      </c>
      <c r="T43" s="134">
        <v>142</v>
      </c>
      <c r="U43" s="208">
        <v>40</v>
      </c>
      <c r="V43" s="134">
        <v>5</v>
      </c>
      <c r="W43" s="208">
        <v>60</v>
      </c>
      <c r="X43" s="139">
        <v>147</v>
      </c>
    </row>
    <row r="44" spans="3:27" s="77" customFormat="1" ht="56.25" customHeight="1" thickBot="1">
      <c r="C44" s="78"/>
      <c r="D44" s="187">
        <v>37</v>
      </c>
      <c r="E44" s="202" t="s">
        <v>81</v>
      </c>
      <c r="F44" s="202" t="s">
        <v>58</v>
      </c>
      <c r="G44" s="203" t="s">
        <v>79</v>
      </c>
      <c r="H44" s="117"/>
      <c r="I44" s="118">
        <v>190558.44183600001</v>
      </c>
      <c r="J44" s="118">
        <v>73832.045897999997</v>
      </c>
      <c r="K44" s="119" t="s">
        <v>82</v>
      </c>
      <c r="L44" s="119">
        <v>46</v>
      </c>
      <c r="M44" s="120">
        <v>16818</v>
      </c>
      <c r="N44" s="120">
        <v>50000</v>
      </c>
      <c r="O44" s="121">
        <v>4390061</v>
      </c>
      <c r="P44" s="122">
        <v>6.54</v>
      </c>
      <c r="Q44" s="123">
        <v>8.94</v>
      </c>
      <c r="R44" s="123">
        <v>14.7</v>
      </c>
      <c r="S44" s="124">
        <v>339.01</v>
      </c>
      <c r="T44" s="126">
        <v>158</v>
      </c>
      <c r="U44" s="125">
        <v>70</v>
      </c>
      <c r="V44" s="125">
        <v>5</v>
      </c>
      <c r="W44" s="125">
        <v>30</v>
      </c>
      <c r="X44" s="126">
        <v>163</v>
      </c>
      <c r="Z44" s="84"/>
      <c r="AA44" s="84"/>
    </row>
    <row r="45" spans="3:27" s="77" customFormat="1" ht="56.25" customHeight="1" thickBot="1">
      <c r="C45" s="78"/>
      <c r="D45" s="188">
        <v>38</v>
      </c>
      <c r="E45" s="204" t="s">
        <v>164</v>
      </c>
      <c r="F45" s="204" t="s">
        <v>165</v>
      </c>
      <c r="G45" s="209" t="s">
        <v>79</v>
      </c>
      <c r="H45" s="130"/>
      <c r="I45" s="131">
        <v>6397.0199169999996</v>
      </c>
      <c r="J45" s="206">
        <v>7102.7973620000002</v>
      </c>
      <c r="K45" s="139" t="s">
        <v>166</v>
      </c>
      <c r="L45" s="132">
        <v>44</v>
      </c>
      <c r="M45" s="143">
        <v>3225</v>
      </c>
      <c r="N45" s="133">
        <v>50000</v>
      </c>
      <c r="O45" s="134">
        <v>2202418</v>
      </c>
      <c r="P45" s="137">
        <v>6.68</v>
      </c>
      <c r="Q45" s="137">
        <v>10.119999999999999</v>
      </c>
      <c r="R45" s="137">
        <v>36.43</v>
      </c>
      <c r="S45" s="208">
        <v>120.09</v>
      </c>
      <c r="T45" s="134">
        <v>40</v>
      </c>
      <c r="U45" s="208">
        <v>69</v>
      </c>
      <c r="V45" s="134">
        <v>1</v>
      </c>
      <c r="W45" s="208">
        <v>31</v>
      </c>
      <c r="X45" s="139">
        <v>41</v>
      </c>
    </row>
    <row r="46" spans="3:27" s="77" customFormat="1" ht="56.25" customHeight="1" thickBot="1">
      <c r="C46" s="78"/>
      <c r="D46" s="187">
        <v>39</v>
      </c>
      <c r="E46" s="202" t="s">
        <v>188</v>
      </c>
      <c r="F46" s="202" t="s">
        <v>189</v>
      </c>
      <c r="G46" s="203" t="s">
        <v>79</v>
      </c>
      <c r="H46" s="117"/>
      <c r="I46" s="118">
        <v>5734.7961079999995</v>
      </c>
      <c r="J46" s="118">
        <v>5513.1235120000001</v>
      </c>
      <c r="K46" s="119" t="s">
        <v>71</v>
      </c>
      <c r="L46" s="119">
        <v>44</v>
      </c>
      <c r="M46" s="120">
        <v>3302</v>
      </c>
      <c r="N46" s="120">
        <v>50000</v>
      </c>
      <c r="O46" s="121">
        <v>1669631</v>
      </c>
      <c r="P46" s="122">
        <v>9.39</v>
      </c>
      <c r="Q46" s="123">
        <v>10.84</v>
      </c>
      <c r="R46" s="123">
        <v>9.1199999999999992</v>
      </c>
      <c r="S46" s="124">
        <v>66.569999999999993</v>
      </c>
      <c r="T46" s="126">
        <v>8</v>
      </c>
      <c r="U46" s="125">
        <v>4</v>
      </c>
      <c r="V46" s="125">
        <v>4</v>
      </c>
      <c r="W46" s="125">
        <v>96</v>
      </c>
      <c r="X46" s="126">
        <v>12</v>
      </c>
    </row>
    <row r="47" spans="3:27" s="77" customFormat="1" ht="56.25" customHeight="1" thickBot="1">
      <c r="C47" s="78"/>
      <c r="D47" s="188">
        <v>40</v>
      </c>
      <c r="E47" s="204" t="s">
        <v>78</v>
      </c>
      <c r="F47" s="204" t="s">
        <v>46</v>
      </c>
      <c r="G47" s="209" t="s">
        <v>79</v>
      </c>
      <c r="H47" s="130"/>
      <c r="I47" s="131">
        <v>210992.47357599999</v>
      </c>
      <c r="J47" s="206">
        <v>48266.790493</v>
      </c>
      <c r="K47" s="139" t="s">
        <v>80</v>
      </c>
      <c r="L47" s="132">
        <v>43</v>
      </c>
      <c r="M47" s="143">
        <v>10055</v>
      </c>
      <c r="N47" s="133">
        <v>50000</v>
      </c>
      <c r="O47" s="134">
        <v>4800278</v>
      </c>
      <c r="P47" s="137">
        <v>10.77</v>
      </c>
      <c r="Q47" s="137">
        <v>19.559999999999999</v>
      </c>
      <c r="R47" s="137">
        <v>13.65</v>
      </c>
      <c r="S47" s="208">
        <v>379.39</v>
      </c>
      <c r="T47" s="134">
        <v>120</v>
      </c>
      <c r="U47" s="208">
        <v>63</v>
      </c>
      <c r="V47" s="134">
        <v>3</v>
      </c>
      <c r="W47" s="208">
        <v>37</v>
      </c>
      <c r="X47" s="139">
        <v>123</v>
      </c>
    </row>
    <row r="48" spans="3:27" s="77" customFormat="1" ht="56.25" customHeight="1" thickBot="1">
      <c r="C48" s="78"/>
      <c r="D48" s="187">
        <v>41</v>
      </c>
      <c r="E48" s="202" t="s">
        <v>159</v>
      </c>
      <c r="F48" s="202" t="s">
        <v>160</v>
      </c>
      <c r="G48" s="203" t="s">
        <v>79</v>
      </c>
      <c r="H48" s="117"/>
      <c r="I48" s="118">
        <v>12909.570283999999</v>
      </c>
      <c r="J48" s="118">
        <v>16661.867415000001</v>
      </c>
      <c r="K48" s="119" t="s">
        <v>161</v>
      </c>
      <c r="L48" s="119">
        <v>42</v>
      </c>
      <c r="M48" s="120">
        <v>6618</v>
      </c>
      <c r="N48" s="120">
        <v>50000</v>
      </c>
      <c r="O48" s="121">
        <v>2517659</v>
      </c>
      <c r="P48" s="122">
        <v>2.58</v>
      </c>
      <c r="Q48" s="123">
        <v>4.58</v>
      </c>
      <c r="R48" s="123">
        <v>20.9</v>
      </c>
      <c r="S48" s="124">
        <v>151.71</v>
      </c>
      <c r="T48" s="126">
        <v>27</v>
      </c>
      <c r="U48" s="125">
        <v>16</v>
      </c>
      <c r="V48" s="125">
        <v>3</v>
      </c>
      <c r="W48" s="125">
        <v>84</v>
      </c>
      <c r="X48" s="126">
        <v>30</v>
      </c>
    </row>
    <row r="49" spans="3:27" s="77" customFormat="1" ht="56.25" customHeight="1" thickBot="1">
      <c r="C49" s="78"/>
      <c r="D49" s="188">
        <v>42</v>
      </c>
      <c r="E49" s="204" t="s">
        <v>150</v>
      </c>
      <c r="F49" s="204" t="s">
        <v>151</v>
      </c>
      <c r="G49" s="209" t="s">
        <v>79</v>
      </c>
      <c r="H49" s="130"/>
      <c r="I49" s="131">
        <v>12929.134593999999</v>
      </c>
      <c r="J49" s="206">
        <v>13983.720342000001</v>
      </c>
      <c r="K49" s="139" t="s">
        <v>152</v>
      </c>
      <c r="L49" s="132">
        <v>42</v>
      </c>
      <c r="M49" s="143">
        <v>6379</v>
      </c>
      <c r="N49" s="133">
        <v>50000</v>
      </c>
      <c r="O49" s="134">
        <v>2192149</v>
      </c>
      <c r="P49" s="137">
        <v>12.74</v>
      </c>
      <c r="Q49" s="137">
        <v>15.72</v>
      </c>
      <c r="R49" s="137">
        <v>11.92</v>
      </c>
      <c r="S49" s="208">
        <v>118.61</v>
      </c>
      <c r="T49" s="134">
        <v>31</v>
      </c>
      <c r="U49" s="208">
        <v>15</v>
      </c>
      <c r="V49" s="134">
        <v>7</v>
      </c>
      <c r="W49" s="208">
        <v>85</v>
      </c>
      <c r="X49" s="139">
        <v>38</v>
      </c>
    </row>
    <row r="50" spans="3:27" s="77" customFormat="1" ht="56.25" customHeight="1" thickBot="1">
      <c r="C50" s="78"/>
      <c r="D50" s="187">
        <v>43</v>
      </c>
      <c r="E50" s="202" t="s">
        <v>114</v>
      </c>
      <c r="F50" s="202" t="s">
        <v>103</v>
      </c>
      <c r="G50" s="203" t="s">
        <v>79</v>
      </c>
      <c r="H50" s="117"/>
      <c r="I50" s="118">
        <v>30035.829446</v>
      </c>
      <c r="J50" s="118">
        <v>23843.772025999999</v>
      </c>
      <c r="K50" s="119" t="s">
        <v>115</v>
      </c>
      <c r="L50" s="119">
        <v>39</v>
      </c>
      <c r="M50" s="120">
        <v>10771</v>
      </c>
      <c r="N50" s="120">
        <v>50000</v>
      </c>
      <c r="O50" s="121">
        <v>2213701</v>
      </c>
      <c r="P50" s="122">
        <v>-1.69</v>
      </c>
      <c r="Q50" s="123">
        <v>6.75</v>
      </c>
      <c r="R50" s="123">
        <v>-5.23</v>
      </c>
      <c r="S50" s="124">
        <v>121.18</v>
      </c>
      <c r="T50" s="126">
        <v>44</v>
      </c>
      <c r="U50" s="125">
        <v>61</v>
      </c>
      <c r="V50" s="125">
        <v>15</v>
      </c>
      <c r="W50" s="125">
        <v>39</v>
      </c>
      <c r="X50" s="126">
        <v>59</v>
      </c>
    </row>
    <row r="51" spans="3:27" s="77" customFormat="1" ht="56.25" customHeight="1" thickBot="1">
      <c r="C51" s="78"/>
      <c r="D51" s="188">
        <v>44</v>
      </c>
      <c r="E51" s="204" t="s">
        <v>105</v>
      </c>
      <c r="F51" s="204" t="s">
        <v>106</v>
      </c>
      <c r="G51" s="209" t="s">
        <v>79</v>
      </c>
      <c r="H51" s="130"/>
      <c r="I51" s="131">
        <v>44219.519619999999</v>
      </c>
      <c r="J51" s="206">
        <v>19785.590907999998</v>
      </c>
      <c r="K51" s="139" t="s">
        <v>107</v>
      </c>
      <c r="L51" s="132">
        <v>34</v>
      </c>
      <c r="M51" s="143">
        <v>10440</v>
      </c>
      <c r="N51" s="133">
        <v>50000</v>
      </c>
      <c r="O51" s="134">
        <v>1895171</v>
      </c>
      <c r="P51" s="137">
        <v>1.07</v>
      </c>
      <c r="Q51" s="137">
        <v>-13.85</v>
      </c>
      <c r="R51" s="137">
        <v>-15.89</v>
      </c>
      <c r="S51" s="208">
        <v>89.14</v>
      </c>
      <c r="T51" s="134">
        <v>46</v>
      </c>
      <c r="U51" s="208">
        <v>14</v>
      </c>
      <c r="V51" s="134">
        <v>2</v>
      </c>
      <c r="W51" s="208">
        <v>86</v>
      </c>
      <c r="X51" s="139">
        <v>48</v>
      </c>
    </row>
    <row r="52" spans="3:27" s="77" customFormat="1" ht="56.25" customHeight="1" thickBot="1">
      <c r="C52" s="78"/>
      <c r="D52" s="187">
        <v>45</v>
      </c>
      <c r="E52" s="202" t="s">
        <v>133</v>
      </c>
      <c r="F52" s="202" t="s">
        <v>134</v>
      </c>
      <c r="G52" s="203" t="s">
        <v>79</v>
      </c>
      <c r="H52" s="117"/>
      <c r="I52" s="118">
        <v>9953.9025320000001</v>
      </c>
      <c r="J52" s="118">
        <v>12662.273052</v>
      </c>
      <c r="K52" s="119" t="s">
        <v>135</v>
      </c>
      <c r="L52" s="119">
        <v>33</v>
      </c>
      <c r="M52" s="120">
        <v>5772</v>
      </c>
      <c r="N52" s="120">
        <v>50000</v>
      </c>
      <c r="O52" s="121">
        <v>2193741</v>
      </c>
      <c r="P52" s="122">
        <v>6.27</v>
      </c>
      <c r="Q52" s="123">
        <v>11.58</v>
      </c>
      <c r="R52" s="123">
        <v>10.77</v>
      </c>
      <c r="S52" s="124">
        <v>118.89</v>
      </c>
      <c r="T52" s="126">
        <v>49</v>
      </c>
      <c r="U52" s="125">
        <v>23</v>
      </c>
      <c r="V52" s="125">
        <v>1</v>
      </c>
      <c r="W52" s="125">
        <v>77</v>
      </c>
      <c r="X52" s="126">
        <v>50</v>
      </c>
    </row>
    <row r="53" spans="3:27" s="77" customFormat="1" ht="56.25" customHeight="1" thickBot="1">
      <c r="C53" s="78"/>
      <c r="D53" s="188">
        <v>46</v>
      </c>
      <c r="E53" s="204" t="s">
        <v>83</v>
      </c>
      <c r="F53" s="204" t="s">
        <v>84</v>
      </c>
      <c r="G53" s="209" t="s">
        <v>79</v>
      </c>
      <c r="H53" s="130"/>
      <c r="I53" s="131">
        <v>122887.850622</v>
      </c>
      <c r="J53" s="206">
        <v>184300.70545400001</v>
      </c>
      <c r="K53" s="139" t="s">
        <v>85</v>
      </c>
      <c r="L53" s="132">
        <v>32</v>
      </c>
      <c r="M53" s="143">
        <v>51665</v>
      </c>
      <c r="N53" s="133">
        <v>100000</v>
      </c>
      <c r="O53" s="134">
        <v>3567226</v>
      </c>
      <c r="P53" s="137">
        <v>12.61</v>
      </c>
      <c r="Q53" s="137">
        <v>20.04</v>
      </c>
      <c r="R53" s="137">
        <v>31.69</v>
      </c>
      <c r="S53" s="208">
        <v>256.73</v>
      </c>
      <c r="T53" s="134">
        <v>180</v>
      </c>
      <c r="U53" s="208">
        <v>89</v>
      </c>
      <c r="V53" s="134">
        <v>5</v>
      </c>
      <c r="W53" s="208">
        <v>11</v>
      </c>
      <c r="X53" s="139">
        <v>185</v>
      </c>
    </row>
    <row r="54" spans="3:27" s="77" customFormat="1" ht="56.25" customHeight="1" thickBot="1">
      <c r="C54" s="78"/>
      <c r="D54" s="187">
        <v>47</v>
      </c>
      <c r="E54" s="202" t="s">
        <v>124</v>
      </c>
      <c r="F54" s="202" t="s">
        <v>125</v>
      </c>
      <c r="G54" s="203" t="s">
        <v>79</v>
      </c>
      <c r="H54" s="117"/>
      <c r="I54" s="118">
        <v>7616.0645160000004</v>
      </c>
      <c r="J54" s="118">
        <v>20989.062739000001</v>
      </c>
      <c r="K54" s="119" t="s">
        <v>126</v>
      </c>
      <c r="L54" s="119">
        <v>32</v>
      </c>
      <c r="M54" s="120">
        <v>13641</v>
      </c>
      <c r="N54" s="120">
        <v>50000</v>
      </c>
      <c r="O54" s="121">
        <v>1538675</v>
      </c>
      <c r="P54" s="122">
        <v>5.5</v>
      </c>
      <c r="Q54" s="123">
        <v>2.61</v>
      </c>
      <c r="R54" s="123">
        <v>4.8499999999999996</v>
      </c>
      <c r="S54" s="124">
        <v>53.66</v>
      </c>
      <c r="T54" s="126">
        <v>21</v>
      </c>
      <c r="U54" s="125">
        <v>5</v>
      </c>
      <c r="V54" s="125">
        <v>3</v>
      </c>
      <c r="W54" s="125">
        <v>95</v>
      </c>
      <c r="X54" s="126">
        <v>24</v>
      </c>
    </row>
    <row r="55" spans="3:27" s="77" customFormat="1" ht="56.25" customHeight="1" thickBot="1">
      <c r="C55" s="78"/>
      <c r="D55" s="188">
        <v>48</v>
      </c>
      <c r="E55" s="204" t="s">
        <v>175</v>
      </c>
      <c r="F55" s="204" t="s">
        <v>176</v>
      </c>
      <c r="G55" s="209" t="s">
        <v>79</v>
      </c>
      <c r="H55" s="130"/>
      <c r="I55" s="131">
        <v>8332.4965969999994</v>
      </c>
      <c r="J55" s="206">
        <v>7186.0807139999997</v>
      </c>
      <c r="K55" s="139" t="s">
        <v>177</v>
      </c>
      <c r="L55" s="132">
        <v>30</v>
      </c>
      <c r="M55" s="143">
        <v>4928</v>
      </c>
      <c r="N55" s="133">
        <v>50000</v>
      </c>
      <c r="O55" s="134">
        <v>1458214</v>
      </c>
      <c r="P55" s="137">
        <v>3.82</v>
      </c>
      <c r="Q55" s="137">
        <v>-4.84</v>
      </c>
      <c r="R55" s="137">
        <v>-17.62</v>
      </c>
      <c r="S55" s="208">
        <v>45.82</v>
      </c>
      <c r="T55" s="134">
        <v>28</v>
      </c>
      <c r="U55" s="208">
        <v>19</v>
      </c>
      <c r="V55" s="134">
        <v>18</v>
      </c>
      <c r="W55" s="208">
        <v>81</v>
      </c>
      <c r="X55" s="139">
        <v>46</v>
      </c>
    </row>
    <row r="56" spans="3:27" s="77" customFormat="1" ht="56.25" customHeight="1" thickBot="1">
      <c r="C56" s="78"/>
      <c r="D56" s="187">
        <v>49</v>
      </c>
      <c r="E56" s="202" t="s">
        <v>157</v>
      </c>
      <c r="F56" s="202" t="s">
        <v>21</v>
      </c>
      <c r="G56" s="203" t="s">
        <v>79</v>
      </c>
      <c r="H56" s="117"/>
      <c r="I56" s="118">
        <v>11738.914349999999</v>
      </c>
      <c r="J56" s="118">
        <v>10685.400084999999</v>
      </c>
      <c r="K56" s="119" t="s">
        <v>158</v>
      </c>
      <c r="L56" s="119">
        <v>28</v>
      </c>
      <c r="M56" s="120">
        <v>5044</v>
      </c>
      <c r="N56" s="120">
        <v>50000</v>
      </c>
      <c r="O56" s="121">
        <v>2118437</v>
      </c>
      <c r="P56" s="122">
        <v>3.87</v>
      </c>
      <c r="Q56" s="123">
        <v>5.48</v>
      </c>
      <c r="R56" s="123">
        <v>11.45</v>
      </c>
      <c r="S56" s="124">
        <v>111.25</v>
      </c>
      <c r="T56" s="126">
        <v>10</v>
      </c>
      <c r="U56" s="125">
        <v>22</v>
      </c>
      <c r="V56" s="125">
        <v>5</v>
      </c>
      <c r="W56" s="125">
        <v>78</v>
      </c>
      <c r="X56" s="126">
        <v>15</v>
      </c>
    </row>
    <row r="57" spans="3:27" s="77" customFormat="1" ht="56.25" customHeight="1" thickBot="1">
      <c r="C57" s="78"/>
      <c r="D57" s="188">
        <v>50</v>
      </c>
      <c r="E57" s="204" t="s">
        <v>89</v>
      </c>
      <c r="F57" s="204" t="s">
        <v>90</v>
      </c>
      <c r="G57" s="209" t="s">
        <v>79</v>
      </c>
      <c r="H57" s="130"/>
      <c r="I57" s="131">
        <v>64403.325397000001</v>
      </c>
      <c r="J57" s="206">
        <v>27821.316198</v>
      </c>
      <c r="K57" s="139" t="s">
        <v>91</v>
      </c>
      <c r="L57" s="132">
        <v>28</v>
      </c>
      <c r="M57" s="143">
        <v>11723</v>
      </c>
      <c r="N57" s="133">
        <v>50000</v>
      </c>
      <c r="O57" s="134">
        <v>2373225</v>
      </c>
      <c r="P57" s="137">
        <v>6.77</v>
      </c>
      <c r="Q57" s="137">
        <v>2.73</v>
      </c>
      <c r="R57" s="137">
        <v>5.66</v>
      </c>
      <c r="S57" s="208">
        <v>137.32</v>
      </c>
      <c r="T57" s="134">
        <v>175</v>
      </c>
      <c r="U57" s="208">
        <v>82</v>
      </c>
      <c r="V57" s="134">
        <v>3</v>
      </c>
      <c r="W57" s="208">
        <v>18</v>
      </c>
      <c r="X57" s="139">
        <v>178</v>
      </c>
    </row>
    <row r="58" spans="3:27" s="77" customFormat="1" ht="56.25" customHeight="1" thickBot="1">
      <c r="C58" s="78"/>
      <c r="D58" s="187">
        <v>51</v>
      </c>
      <c r="E58" s="202" t="s">
        <v>172</v>
      </c>
      <c r="F58" s="202" t="s">
        <v>173</v>
      </c>
      <c r="G58" s="203" t="s">
        <v>79</v>
      </c>
      <c r="H58" s="117"/>
      <c r="I58" s="118">
        <v>7137.3462929999996</v>
      </c>
      <c r="J58" s="118">
        <v>7978.9674249999998</v>
      </c>
      <c r="K58" s="119" t="s">
        <v>174</v>
      </c>
      <c r="L58" s="119">
        <v>25</v>
      </c>
      <c r="M58" s="120">
        <v>4675</v>
      </c>
      <c r="N58" s="120">
        <v>50000</v>
      </c>
      <c r="O58" s="121">
        <v>1706731</v>
      </c>
      <c r="P58" s="122">
        <v>0.66</v>
      </c>
      <c r="Q58" s="123">
        <v>3.04</v>
      </c>
      <c r="R58" s="123">
        <v>-0.79</v>
      </c>
      <c r="S58" s="124">
        <v>69.92</v>
      </c>
      <c r="T58" s="126">
        <v>32</v>
      </c>
      <c r="U58" s="125">
        <v>63</v>
      </c>
      <c r="V58" s="125">
        <v>6</v>
      </c>
      <c r="W58" s="125">
        <v>37</v>
      </c>
      <c r="X58" s="126">
        <v>38</v>
      </c>
      <c r="Z58" s="84"/>
      <c r="AA58" s="84"/>
    </row>
    <row r="59" spans="3:27" s="77" customFormat="1" ht="56.25" customHeight="1" thickBot="1">
      <c r="C59" s="78"/>
      <c r="D59" s="188">
        <v>52</v>
      </c>
      <c r="E59" s="204" t="s">
        <v>143</v>
      </c>
      <c r="F59" s="204" t="s">
        <v>25</v>
      </c>
      <c r="G59" s="209" t="s">
        <v>79</v>
      </c>
      <c r="H59" s="130"/>
      <c r="I59" s="131">
        <v>15822.293390000001</v>
      </c>
      <c r="J59" s="206">
        <v>11504.730484</v>
      </c>
      <c r="K59" s="139" t="s">
        <v>144</v>
      </c>
      <c r="L59" s="139">
        <v>24</v>
      </c>
      <c r="M59" s="143">
        <v>7284</v>
      </c>
      <c r="N59" s="133">
        <v>50000</v>
      </c>
      <c r="O59" s="134">
        <v>1579453</v>
      </c>
      <c r="P59" s="137">
        <v>8.3699999999999992</v>
      </c>
      <c r="Q59" s="137">
        <v>12.19</v>
      </c>
      <c r="R59" s="137">
        <v>14.22</v>
      </c>
      <c r="S59" s="208">
        <v>57.95</v>
      </c>
      <c r="T59" s="134">
        <v>53</v>
      </c>
      <c r="U59" s="208">
        <v>25</v>
      </c>
      <c r="V59" s="134">
        <v>6</v>
      </c>
      <c r="W59" s="208">
        <v>75</v>
      </c>
      <c r="X59" s="139">
        <v>59</v>
      </c>
      <c r="Z59" s="84"/>
      <c r="AA59" s="84"/>
    </row>
    <row r="60" spans="3:27" s="77" customFormat="1" ht="56.25" customHeight="1" thickBot="1">
      <c r="C60" s="78"/>
      <c r="D60" s="187">
        <v>53</v>
      </c>
      <c r="E60" s="202" t="s">
        <v>183</v>
      </c>
      <c r="F60" s="202" t="s">
        <v>184</v>
      </c>
      <c r="G60" s="203" t="s">
        <v>79</v>
      </c>
      <c r="H60" s="117"/>
      <c r="I60" s="118">
        <v>8001</v>
      </c>
      <c r="J60" s="118">
        <v>10682.194414</v>
      </c>
      <c r="K60" s="119" t="s">
        <v>144</v>
      </c>
      <c r="L60" s="119">
        <v>24</v>
      </c>
      <c r="M60" s="120">
        <v>5618</v>
      </c>
      <c r="N60" s="120">
        <v>50000</v>
      </c>
      <c r="O60" s="121">
        <v>1901423</v>
      </c>
      <c r="P60" s="122">
        <v>10.29</v>
      </c>
      <c r="Q60" s="123">
        <v>20.41</v>
      </c>
      <c r="R60" s="123">
        <v>24.04</v>
      </c>
      <c r="S60" s="124">
        <v>89.96</v>
      </c>
      <c r="T60" s="126">
        <v>7</v>
      </c>
      <c r="U60" s="125">
        <v>4</v>
      </c>
      <c r="V60" s="125">
        <v>3</v>
      </c>
      <c r="W60" s="125">
        <v>96</v>
      </c>
      <c r="X60" s="126">
        <v>10</v>
      </c>
      <c r="Z60" s="84"/>
      <c r="AA60" s="84"/>
    </row>
    <row r="61" spans="3:27" s="77" customFormat="1" ht="56.25" customHeight="1" thickBot="1">
      <c r="C61" s="78"/>
      <c r="D61" s="188">
        <v>54</v>
      </c>
      <c r="E61" s="204" t="s">
        <v>119</v>
      </c>
      <c r="F61" s="204" t="s">
        <v>120</v>
      </c>
      <c r="G61" s="209" t="s">
        <v>79</v>
      </c>
      <c r="H61" s="130"/>
      <c r="I61" s="131">
        <v>32094.093858</v>
      </c>
      <c r="J61" s="206">
        <v>14718.697920000001</v>
      </c>
      <c r="K61" s="139" t="s">
        <v>121</v>
      </c>
      <c r="L61" s="132">
        <v>24</v>
      </c>
      <c r="M61" s="143">
        <v>8640</v>
      </c>
      <c r="N61" s="133">
        <v>50000</v>
      </c>
      <c r="O61" s="134">
        <v>1703553</v>
      </c>
      <c r="P61" s="137">
        <v>7.69</v>
      </c>
      <c r="Q61" s="137">
        <v>9.0500000000000007</v>
      </c>
      <c r="R61" s="137">
        <v>11.9</v>
      </c>
      <c r="S61" s="208">
        <v>70.36</v>
      </c>
      <c r="T61" s="134">
        <v>24</v>
      </c>
      <c r="U61" s="134">
        <v>89</v>
      </c>
      <c r="V61" s="134">
        <v>1</v>
      </c>
      <c r="W61" s="134">
        <v>11</v>
      </c>
      <c r="X61" s="139">
        <v>25</v>
      </c>
      <c r="Z61" s="84"/>
      <c r="AA61" s="84"/>
    </row>
    <row r="62" spans="3:27" s="77" customFormat="1" ht="56.25" customHeight="1" thickBot="1">
      <c r="C62" s="78"/>
      <c r="D62" s="187">
        <v>55</v>
      </c>
      <c r="E62" s="202" t="s">
        <v>155</v>
      </c>
      <c r="F62" s="202" t="s">
        <v>156</v>
      </c>
      <c r="G62" s="203" t="s">
        <v>79</v>
      </c>
      <c r="H62" s="117"/>
      <c r="I62" s="118">
        <v>8326</v>
      </c>
      <c r="J62" s="118">
        <v>7163.6260199999997</v>
      </c>
      <c r="K62" s="119" t="s">
        <v>121</v>
      </c>
      <c r="L62" s="119">
        <v>24</v>
      </c>
      <c r="M62" s="120">
        <v>5380</v>
      </c>
      <c r="N62" s="120">
        <v>50000</v>
      </c>
      <c r="O62" s="121">
        <v>1331529</v>
      </c>
      <c r="P62" s="122">
        <v>6.92</v>
      </c>
      <c r="Q62" s="123">
        <v>0.22</v>
      </c>
      <c r="R62" s="123">
        <v>-2.02</v>
      </c>
      <c r="S62" s="124">
        <v>32.31</v>
      </c>
      <c r="T62" s="126">
        <v>5</v>
      </c>
      <c r="U62" s="125">
        <v>7.0000000000000009</v>
      </c>
      <c r="V62" s="125">
        <v>3</v>
      </c>
      <c r="W62" s="125">
        <v>93</v>
      </c>
      <c r="X62" s="126">
        <v>8</v>
      </c>
      <c r="Z62" s="84"/>
      <c r="AA62" s="84"/>
    </row>
    <row r="63" spans="3:27" s="77" customFormat="1" ht="56.25" customHeight="1" thickBot="1">
      <c r="C63" s="78"/>
      <c r="D63" s="188">
        <v>56</v>
      </c>
      <c r="E63" s="204" t="s">
        <v>112</v>
      </c>
      <c r="F63" s="204" t="s">
        <v>113</v>
      </c>
      <c r="G63" s="209" t="s">
        <v>79</v>
      </c>
      <c r="H63" s="130"/>
      <c r="I63" s="131">
        <v>34292.800532000001</v>
      </c>
      <c r="J63" s="206">
        <v>17038.603324</v>
      </c>
      <c r="K63" s="139" t="s">
        <v>30</v>
      </c>
      <c r="L63" s="132">
        <v>24</v>
      </c>
      <c r="M63" s="143">
        <v>8526</v>
      </c>
      <c r="N63" s="133">
        <v>50000</v>
      </c>
      <c r="O63" s="134">
        <v>1998429</v>
      </c>
      <c r="P63" s="137">
        <v>2.92</v>
      </c>
      <c r="Q63" s="137">
        <v>2.68</v>
      </c>
      <c r="R63" s="137">
        <v>10.48</v>
      </c>
      <c r="S63" s="208">
        <v>99.75</v>
      </c>
      <c r="T63" s="134">
        <v>97</v>
      </c>
      <c r="U63" s="208">
        <v>88</v>
      </c>
      <c r="V63" s="134">
        <v>1</v>
      </c>
      <c r="W63" s="208">
        <v>12</v>
      </c>
      <c r="X63" s="139">
        <v>98</v>
      </c>
      <c r="Z63" s="84"/>
      <c r="AA63" s="84"/>
    </row>
    <row r="64" spans="3:27" s="77" customFormat="1" ht="56.25" customHeight="1" thickBot="1">
      <c r="C64" s="78"/>
      <c r="D64" s="187">
        <v>57</v>
      </c>
      <c r="E64" s="202" t="s">
        <v>99</v>
      </c>
      <c r="F64" s="202" t="s">
        <v>100</v>
      </c>
      <c r="G64" s="203" t="s">
        <v>79</v>
      </c>
      <c r="H64" s="117"/>
      <c r="I64" s="118">
        <v>36723.335376000003</v>
      </c>
      <c r="J64" s="118">
        <v>30023.244053999999</v>
      </c>
      <c r="K64" s="119" t="s">
        <v>101</v>
      </c>
      <c r="L64" s="119">
        <v>23</v>
      </c>
      <c r="M64" s="120">
        <v>14061</v>
      </c>
      <c r="N64" s="120">
        <v>50000</v>
      </c>
      <c r="O64" s="121">
        <v>2135214</v>
      </c>
      <c r="P64" s="122">
        <v>8.74</v>
      </c>
      <c r="Q64" s="123">
        <v>10.11</v>
      </c>
      <c r="R64" s="123">
        <v>14.6</v>
      </c>
      <c r="S64" s="124">
        <v>113.01</v>
      </c>
      <c r="T64" s="126">
        <v>99</v>
      </c>
      <c r="U64" s="125">
        <v>41</v>
      </c>
      <c r="V64" s="125">
        <v>9</v>
      </c>
      <c r="W64" s="125">
        <v>59</v>
      </c>
      <c r="X64" s="126">
        <v>108</v>
      </c>
      <c r="Z64" s="84"/>
      <c r="AA64" s="84"/>
    </row>
    <row r="65" spans="3:27" s="77" customFormat="1" ht="56.25" customHeight="1" thickBot="1">
      <c r="C65" s="78"/>
      <c r="D65" s="188">
        <v>58</v>
      </c>
      <c r="E65" s="204" t="s">
        <v>136</v>
      </c>
      <c r="F65" s="204" t="s">
        <v>90</v>
      </c>
      <c r="G65" s="209" t="s">
        <v>79</v>
      </c>
      <c r="H65" s="130"/>
      <c r="I65" s="131">
        <v>17245.569662999998</v>
      </c>
      <c r="J65" s="206">
        <v>6642.2096119999997</v>
      </c>
      <c r="K65" s="139" t="s">
        <v>137</v>
      </c>
      <c r="L65" s="132">
        <v>23</v>
      </c>
      <c r="M65" s="143">
        <v>4044</v>
      </c>
      <c r="N65" s="133">
        <v>50000</v>
      </c>
      <c r="O65" s="134">
        <v>1642485</v>
      </c>
      <c r="P65" s="137">
        <v>2.66</v>
      </c>
      <c r="Q65" s="137">
        <v>17.440000000000001</v>
      </c>
      <c r="R65" s="137">
        <v>14.4</v>
      </c>
      <c r="S65" s="208">
        <v>63.97</v>
      </c>
      <c r="T65" s="134">
        <v>33</v>
      </c>
      <c r="U65" s="208">
        <v>65</v>
      </c>
      <c r="V65" s="134">
        <v>3</v>
      </c>
      <c r="W65" s="208">
        <v>35</v>
      </c>
      <c r="X65" s="139">
        <v>36</v>
      </c>
      <c r="Z65" s="84"/>
      <c r="AA65" s="84"/>
    </row>
    <row r="66" spans="3:27" s="77" customFormat="1" ht="56.25" customHeight="1" thickBot="1">
      <c r="C66" s="78"/>
      <c r="D66" s="187">
        <v>59</v>
      </c>
      <c r="E66" s="202" t="s">
        <v>138</v>
      </c>
      <c r="F66" s="202" t="s">
        <v>139</v>
      </c>
      <c r="G66" s="203" t="s">
        <v>79</v>
      </c>
      <c r="H66" s="117"/>
      <c r="I66" s="118">
        <v>16459.825916000002</v>
      </c>
      <c r="J66" s="118">
        <v>11185.409081</v>
      </c>
      <c r="K66" s="119" t="s">
        <v>299</v>
      </c>
      <c r="L66" s="119">
        <v>23</v>
      </c>
      <c r="M66" s="120">
        <v>7601</v>
      </c>
      <c r="N66" s="120">
        <v>50000</v>
      </c>
      <c r="O66" s="121">
        <v>1471571</v>
      </c>
      <c r="P66" s="122">
        <v>7.34</v>
      </c>
      <c r="Q66" s="123">
        <v>5</v>
      </c>
      <c r="R66" s="123">
        <v>-0.32</v>
      </c>
      <c r="S66" s="124">
        <v>46.91</v>
      </c>
      <c r="T66" s="126">
        <v>63</v>
      </c>
      <c r="U66" s="125">
        <v>86</v>
      </c>
      <c r="V66" s="125">
        <v>1</v>
      </c>
      <c r="W66" s="125">
        <v>14</v>
      </c>
      <c r="X66" s="126">
        <v>64</v>
      </c>
      <c r="Z66" s="84"/>
      <c r="AA66" s="84"/>
    </row>
    <row r="67" spans="3:27" s="77" customFormat="1" ht="56.25" customHeight="1" thickBot="1">
      <c r="C67" s="78"/>
      <c r="D67" s="188">
        <v>60</v>
      </c>
      <c r="E67" s="204" t="s">
        <v>180</v>
      </c>
      <c r="F67" s="204" t="s">
        <v>181</v>
      </c>
      <c r="G67" s="205" t="s">
        <v>79</v>
      </c>
      <c r="H67" s="130"/>
      <c r="I67" s="131">
        <v>9543.5717540000005</v>
      </c>
      <c r="J67" s="131">
        <v>13337.627688</v>
      </c>
      <c r="K67" s="132" t="s">
        <v>182</v>
      </c>
      <c r="L67" s="132">
        <v>21</v>
      </c>
      <c r="M67" s="133">
        <v>9361</v>
      </c>
      <c r="N67" s="133">
        <v>50000</v>
      </c>
      <c r="O67" s="134">
        <v>1424808</v>
      </c>
      <c r="P67" s="135">
        <v>5.63</v>
      </c>
      <c r="Q67" s="136">
        <v>2.62</v>
      </c>
      <c r="R67" s="136">
        <v>5.67</v>
      </c>
      <c r="S67" s="137">
        <v>42.28</v>
      </c>
      <c r="T67" s="139">
        <v>25</v>
      </c>
      <c r="U67" s="138">
        <v>21</v>
      </c>
      <c r="V67" s="138">
        <v>2</v>
      </c>
      <c r="W67" s="138">
        <v>79</v>
      </c>
      <c r="X67" s="139">
        <v>27</v>
      </c>
      <c r="Z67" s="84"/>
      <c r="AA67" s="84"/>
    </row>
    <row r="68" spans="3:27" s="77" customFormat="1" ht="56.25" customHeight="1" thickBot="1">
      <c r="C68" s="78"/>
      <c r="D68" s="187">
        <v>61</v>
      </c>
      <c r="E68" s="202" t="s">
        <v>178</v>
      </c>
      <c r="F68" s="202" t="s">
        <v>117</v>
      </c>
      <c r="G68" s="203" t="s">
        <v>79</v>
      </c>
      <c r="H68" s="117"/>
      <c r="I68" s="118">
        <v>13522.595886999999</v>
      </c>
      <c r="J68" s="118">
        <v>7765.2985799999997</v>
      </c>
      <c r="K68" s="119" t="s">
        <v>179</v>
      </c>
      <c r="L68" s="119">
        <v>20</v>
      </c>
      <c r="M68" s="120">
        <v>5099</v>
      </c>
      <c r="N68" s="120">
        <v>50000</v>
      </c>
      <c r="O68" s="121">
        <v>1522906</v>
      </c>
      <c r="P68" s="122">
        <v>9.7200000000000006</v>
      </c>
      <c r="Q68" s="123">
        <v>16.02</v>
      </c>
      <c r="R68" s="123">
        <v>10.130000000000001</v>
      </c>
      <c r="S68" s="124">
        <v>52.14</v>
      </c>
      <c r="T68" s="126">
        <v>72</v>
      </c>
      <c r="U68" s="125">
        <v>46</v>
      </c>
      <c r="V68" s="125">
        <v>2</v>
      </c>
      <c r="W68" s="125">
        <v>54</v>
      </c>
      <c r="X68" s="126">
        <v>74</v>
      </c>
      <c r="Z68" s="84"/>
      <c r="AA68" s="84"/>
    </row>
    <row r="69" spans="3:27" s="77" customFormat="1" ht="56.25" customHeight="1" thickBot="1">
      <c r="C69" s="78"/>
      <c r="D69" s="188">
        <v>62</v>
      </c>
      <c r="E69" s="204" t="s">
        <v>148</v>
      </c>
      <c r="F69" s="204" t="s">
        <v>29</v>
      </c>
      <c r="G69" s="205" t="s">
        <v>79</v>
      </c>
      <c r="H69" s="130"/>
      <c r="I69" s="131">
        <v>17868.409736000001</v>
      </c>
      <c r="J69" s="131">
        <v>16145.682723</v>
      </c>
      <c r="K69" s="132" t="s">
        <v>149</v>
      </c>
      <c r="L69" s="132">
        <v>20</v>
      </c>
      <c r="M69" s="133">
        <v>11108</v>
      </c>
      <c r="N69" s="133">
        <v>50000</v>
      </c>
      <c r="O69" s="134">
        <v>1453518</v>
      </c>
      <c r="P69" s="135">
        <v>3.96</v>
      </c>
      <c r="Q69" s="136">
        <v>5.96</v>
      </c>
      <c r="R69" s="136">
        <v>26.02</v>
      </c>
      <c r="S69" s="137">
        <v>44.82</v>
      </c>
      <c r="T69" s="139">
        <v>98</v>
      </c>
      <c r="U69" s="138">
        <v>24</v>
      </c>
      <c r="V69" s="138">
        <v>11</v>
      </c>
      <c r="W69" s="138">
        <v>76</v>
      </c>
      <c r="X69" s="139">
        <v>109</v>
      </c>
      <c r="Z69" s="84"/>
      <c r="AA69" s="84"/>
    </row>
    <row r="70" spans="3:27" s="77" customFormat="1" ht="56.25" customHeight="1" thickBot="1">
      <c r="C70" s="78"/>
      <c r="D70" s="187">
        <v>63</v>
      </c>
      <c r="E70" s="202" t="s">
        <v>102</v>
      </c>
      <c r="F70" s="202" t="s">
        <v>103</v>
      </c>
      <c r="G70" s="203" t="s">
        <v>79</v>
      </c>
      <c r="H70" s="117"/>
      <c r="I70" s="118">
        <v>54749.513434</v>
      </c>
      <c r="J70" s="118">
        <v>27808.114475999999</v>
      </c>
      <c r="K70" s="119" t="s">
        <v>104</v>
      </c>
      <c r="L70" s="119">
        <v>19</v>
      </c>
      <c r="M70" s="120">
        <v>17403</v>
      </c>
      <c r="N70" s="120">
        <v>50000</v>
      </c>
      <c r="O70" s="121">
        <v>1597892</v>
      </c>
      <c r="P70" s="122">
        <v>16.2</v>
      </c>
      <c r="Q70" s="123">
        <v>22.11</v>
      </c>
      <c r="R70" s="123">
        <v>27.87</v>
      </c>
      <c r="S70" s="124">
        <v>59.58</v>
      </c>
      <c r="T70" s="126">
        <v>118</v>
      </c>
      <c r="U70" s="125">
        <v>87</v>
      </c>
      <c r="V70" s="125">
        <v>5</v>
      </c>
      <c r="W70" s="125">
        <v>13</v>
      </c>
      <c r="X70" s="126">
        <v>123</v>
      </c>
      <c r="Z70" s="84"/>
      <c r="AA70" s="84"/>
    </row>
    <row r="71" spans="3:27" s="77" customFormat="1" ht="56.25" customHeight="1" thickBot="1">
      <c r="C71" s="78"/>
      <c r="D71" s="188">
        <v>64</v>
      </c>
      <c r="E71" s="204" t="s">
        <v>140</v>
      </c>
      <c r="F71" s="204" t="s">
        <v>141</v>
      </c>
      <c r="G71" s="205" t="s">
        <v>79</v>
      </c>
      <c r="H71" s="130"/>
      <c r="I71" s="131">
        <v>15642.894456</v>
      </c>
      <c r="J71" s="131">
        <v>7490.4019019999996</v>
      </c>
      <c r="K71" s="132" t="s">
        <v>142</v>
      </c>
      <c r="L71" s="132">
        <v>17</v>
      </c>
      <c r="M71" s="133">
        <v>5007</v>
      </c>
      <c r="N71" s="133">
        <v>50000</v>
      </c>
      <c r="O71" s="134">
        <v>1495986</v>
      </c>
      <c r="P71" s="135">
        <v>7.67</v>
      </c>
      <c r="Q71" s="136">
        <v>6.62</v>
      </c>
      <c r="R71" s="136">
        <v>-0.71</v>
      </c>
      <c r="S71" s="137">
        <v>49.61</v>
      </c>
      <c r="T71" s="139">
        <v>40</v>
      </c>
      <c r="U71" s="138">
        <v>39</v>
      </c>
      <c r="V71" s="138">
        <v>2</v>
      </c>
      <c r="W71" s="138">
        <v>61</v>
      </c>
      <c r="X71" s="139">
        <v>42</v>
      </c>
      <c r="Z71" s="84"/>
      <c r="AA71" s="84"/>
    </row>
    <row r="72" spans="3:27" s="77" customFormat="1" ht="56.25" customHeight="1" thickBot="1">
      <c r="C72" s="78"/>
      <c r="D72" s="187">
        <v>65</v>
      </c>
      <c r="E72" s="202" t="s">
        <v>153</v>
      </c>
      <c r="F72" s="202" t="s">
        <v>154</v>
      </c>
      <c r="G72" s="203" t="s">
        <v>79</v>
      </c>
      <c r="H72" s="117"/>
      <c r="I72" s="118">
        <v>15565.552104</v>
      </c>
      <c r="J72" s="118">
        <v>7869.5215600000001</v>
      </c>
      <c r="K72" s="119" t="s">
        <v>142</v>
      </c>
      <c r="L72" s="119">
        <v>17</v>
      </c>
      <c r="M72" s="120">
        <v>5188</v>
      </c>
      <c r="N72" s="120">
        <v>50000</v>
      </c>
      <c r="O72" s="121">
        <v>1516870</v>
      </c>
      <c r="P72" s="122">
        <v>4.8</v>
      </c>
      <c r="Q72" s="123">
        <v>13.64</v>
      </c>
      <c r="R72" s="123">
        <v>15.3</v>
      </c>
      <c r="S72" s="124">
        <v>51.34</v>
      </c>
      <c r="T72" s="126">
        <v>22</v>
      </c>
      <c r="U72" s="125">
        <v>21</v>
      </c>
      <c r="V72" s="125">
        <v>3</v>
      </c>
      <c r="W72" s="125">
        <v>79</v>
      </c>
      <c r="X72" s="126">
        <v>25</v>
      </c>
    </row>
    <row r="73" spans="3:27" s="77" customFormat="1" ht="56.25" customHeight="1" thickBot="1">
      <c r="C73" s="78"/>
      <c r="D73" s="188">
        <v>66</v>
      </c>
      <c r="E73" s="204" t="s">
        <v>127</v>
      </c>
      <c r="F73" s="204" t="s">
        <v>128</v>
      </c>
      <c r="G73" s="205" t="s">
        <v>79</v>
      </c>
      <c r="H73" s="130"/>
      <c r="I73" s="131">
        <v>22798.028824000001</v>
      </c>
      <c r="J73" s="131">
        <v>16420.437591999998</v>
      </c>
      <c r="K73" s="132" t="s">
        <v>129</v>
      </c>
      <c r="L73" s="132">
        <v>16</v>
      </c>
      <c r="M73" s="133">
        <v>11325</v>
      </c>
      <c r="N73" s="133">
        <v>50000</v>
      </c>
      <c r="O73" s="134">
        <v>1449928</v>
      </c>
      <c r="P73" s="135">
        <v>7.92</v>
      </c>
      <c r="Q73" s="136">
        <v>11.81</v>
      </c>
      <c r="R73" s="136">
        <v>15.74</v>
      </c>
      <c r="S73" s="137">
        <v>44.22</v>
      </c>
      <c r="T73" s="139">
        <v>44</v>
      </c>
      <c r="U73" s="138">
        <v>25</v>
      </c>
      <c r="V73" s="138">
        <v>5</v>
      </c>
      <c r="W73" s="138">
        <v>75</v>
      </c>
      <c r="X73" s="139">
        <v>49</v>
      </c>
      <c r="Z73" s="84"/>
      <c r="AA73" s="84"/>
    </row>
    <row r="74" spans="3:27" s="77" customFormat="1" ht="56.25" customHeight="1" thickBot="1">
      <c r="C74" s="78"/>
      <c r="D74" s="187">
        <v>67</v>
      </c>
      <c r="E74" s="202" t="s">
        <v>162</v>
      </c>
      <c r="F74" s="202" t="s">
        <v>163</v>
      </c>
      <c r="G74" s="203" t="s">
        <v>79</v>
      </c>
      <c r="H74" s="117"/>
      <c r="I74" s="118">
        <v>11851.304969000001</v>
      </c>
      <c r="J74" s="118">
        <v>9334.3968060000007</v>
      </c>
      <c r="K74" s="119" t="s">
        <v>129</v>
      </c>
      <c r="L74" s="119">
        <v>16</v>
      </c>
      <c r="M74" s="120">
        <v>6399</v>
      </c>
      <c r="N74" s="120">
        <v>50000</v>
      </c>
      <c r="O74" s="121">
        <v>1458728</v>
      </c>
      <c r="P74" s="122">
        <v>5.27</v>
      </c>
      <c r="Q74" s="123">
        <v>5.88</v>
      </c>
      <c r="R74" s="123">
        <v>18.510000000000002</v>
      </c>
      <c r="S74" s="124">
        <v>45.05</v>
      </c>
      <c r="T74" s="126">
        <v>36</v>
      </c>
      <c r="U74" s="125">
        <v>29</v>
      </c>
      <c r="V74" s="125">
        <v>8</v>
      </c>
      <c r="W74" s="125">
        <v>71</v>
      </c>
      <c r="X74" s="126">
        <v>44</v>
      </c>
      <c r="Z74" s="84"/>
      <c r="AA74" s="84"/>
    </row>
    <row r="75" spans="3:27" s="77" customFormat="1" ht="56.25" customHeight="1" thickBot="1">
      <c r="C75" s="78"/>
      <c r="D75" s="188">
        <v>68</v>
      </c>
      <c r="E75" s="204" t="s">
        <v>130</v>
      </c>
      <c r="F75" s="204" t="s">
        <v>131</v>
      </c>
      <c r="G75" s="205" t="s">
        <v>79</v>
      </c>
      <c r="H75" s="130"/>
      <c r="I75" s="131">
        <v>13072.680543</v>
      </c>
      <c r="J75" s="131">
        <v>6178.4846820000002</v>
      </c>
      <c r="K75" s="132" t="s">
        <v>132</v>
      </c>
      <c r="L75" s="132">
        <v>15</v>
      </c>
      <c r="M75" s="133">
        <v>5105</v>
      </c>
      <c r="N75" s="133">
        <v>50000</v>
      </c>
      <c r="O75" s="134">
        <v>1210281</v>
      </c>
      <c r="P75" s="135">
        <v>4.51</v>
      </c>
      <c r="Q75" s="136">
        <v>-0.06</v>
      </c>
      <c r="R75" s="136">
        <v>0.8</v>
      </c>
      <c r="S75" s="137">
        <v>19.8</v>
      </c>
      <c r="T75" s="139">
        <v>36</v>
      </c>
      <c r="U75" s="138">
        <v>30</v>
      </c>
      <c r="V75" s="138">
        <v>2</v>
      </c>
      <c r="W75" s="138">
        <v>70</v>
      </c>
      <c r="X75" s="139">
        <v>38</v>
      </c>
      <c r="Z75" s="84"/>
      <c r="AA75" s="84"/>
    </row>
    <row r="76" spans="3:27" s="77" customFormat="1" ht="56.25" customHeight="1" thickBot="1">
      <c r="C76" s="78"/>
      <c r="D76" s="187">
        <v>69</v>
      </c>
      <c r="E76" s="202" t="s">
        <v>169</v>
      </c>
      <c r="F76" s="202" t="s">
        <v>170</v>
      </c>
      <c r="G76" s="203" t="s">
        <v>79</v>
      </c>
      <c r="H76" s="117"/>
      <c r="I76" s="118">
        <v>9119.273733</v>
      </c>
      <c r="J76" s="118">
        <v>13861.007713999999</v>
      </c>
      <c r="K76" s="119" t="s">
        <v>171</v>
      </c>
      <c r="L76" s="119">
        <v>14</v>
      </c>
      <c r="M76" s="120">
        <v>8723</v>
      </c>
      <c r="N76" s="120">
        <v>50000</v>
      </c>
      <c r="O76" s="121">
        <v>1589018</v>
      </c>
      <c r="P76" s="122">
        <v>14.4</v>
      </c>
      <c r="Q76" s="123">
        <v>29.93</v>
      </c>
      <c r="R76" s="123">
        <v>47.14</v>
      </c>
      <c r="S76" s="124">
        <v>58.91</v>
      </c>
      <c r="T76" s="126">
        <v>73</v>
      </c>
      <c r="U76" s="125">
        <v>78</v>
      </c>
      <c r="V76" s="125">
        <v>5</v>
      </c>
      <c r="W76" s="125">
        <v>22</v>
      </c>
      <c r="X76" s="126">
        <v>78</v>
      </c>
      <c r="Z76" s="84"/>
      <c r="AA76" s="84"/>
    </row>
    <row r="77" spans="3:27" s="77" customFormat="1" ht="56.25" customHeight="1" thickBot="1">
      <c r="C77" s="78"/>
      <c r="D77" s="188">
        <v>70</v>
      </c>
      <c r="E77" s="204" t="s">
        <v>92</v>
      </c>
      <c r="F77" s="204" t="s">
        <v>46</v>
      </c>
      <c r="G77" s="205" t="s">
        <v>79</v>
      </c>
      <c r="H77" s="130"/>
      <c r="I77" s="131">
        <v>107548.24873799999</v>
      </c>
      <c r="J77" s="131">
        <v>24350.452548000001</v>
      </c>
      <c r="K77" s="132" t="s">
        <v>93</v>
      </c>
      <c r="L77" s="132">
        <v>14</v>
      </c>
      <c r="M77" s="133">
        <v>20159</v>
      </c>
      <c r="N77" s="133">
        <v>100000</v>
      </c>
      <c r="O77" s="134">
        <v>1207920</v>
      </c>
      <c r="P77" s="135">
        <v>6.13</v>
      </c>
      <c r="Q77" s="136">
        <v>11.02</v>
      </c>
      <c r="R77" s="136">
        <v>12.3</v>
      </c>
      <c r="S77" s="137">
        <v>20.18</v>
      </c>
      <c r="T77" s="139">
        <v>236</v>
      </c>
      <c r="U77" s="138">
        <v>79</v>
      </c>
      <c r="V77" s="138">
        <v>4</v>
      </c>
      <c r="W77" s="138">
        <v>21</v>
      </c>
      <c r="X77" s="139">
        <v>240</v>
      </c>
      <c r="Z77" s="84"/>
      <c r="AA77" s="84"/>
    </row>
    <row r="78" spans="3:27" s="77" customFormat="1" ht="56.25" customHeight="1" thickBot="1">
      <c r="C78" s="78"/>
      <c r="D78" s="187">
        <v>71</v>
      </c>
      <c r="E78" s="202" t="s">
        <v>108</v>
      </c>
      <c r="F78" s="202" t="s">
        <v>46</v>
      </c>
      <c r="G78" s="203" t="s">
        <v>79</v>
      </c>
      <c r="H78" s="117"/>
      <c r="I78" s="118">
        <v>6940.0175090000002</v>
      </c>
      <c r="J78" s="118">
        <v>11473.063533</v>
      </c>
      <c r="K78" s="119" t="s">
        <v>109</v>
      </c>
      <c r="L78" s="119">
        <v>12</v>
      </c>
      <c r="M78" s="120">
        <v>10993</v>
      </c>
      <c r="N78" s="120">
        <v>50000</v>
      </c>
      <c r="O78" s="121">
        <v>1043670</v>
      </c>
      <c r="P78" s="122">
        <v>11.93</v>
      </c>
      <c r="Q78" s="123">
        <v>17.420000000000002</v>
      </c>
      <c r="R78" s="123">
        <v>4.37</v>
      </c>
      <c r="S78" s="124">
        <v>3.97</v>
      </c>
      <c r="T78" s="126">
        <v>87</v>
      </c>
      <c r="U78" s="125">
        <v>65</v>
      </c>
      <c r="V78" s="125">
        <v>3</v>
      </c>
      <c r="W78" s="125">
        <v>35</v>
      </c>
      <c r="X78" s="126">
        <v>90</v>
      </c>
      <c r="Z78" s="84"/>
      <c r="AA78" s="84"/>
    </row>
    <row r="79" spans="3:27" s="77" customFormat="1" ht="56.25" customHeight="1" thickBot="1">
      <c r="C79" s="78"/>
      <c r="D79" s="188">
        <v>72</v>
      </c>
      <c r="E79" s="204" t="s">
        <v>185</v>
      </c>
      <c r="F79" s="204" t="s">
        <v>186</v>
      </c>
      <c r="G79" s="205" t="s">
        <v>79</v>
      </c>
      <c r="H79" s="130"/>
      <c r="I79" s="131">
        <v>6418.670768</v>
      </c>
      <c r="J79" s="131">
        <v>7328.865237</v>
      </c>
      <c r="K79" s="132" t="s">
        <v>187</v>
      </c>
      <c r="L79" s="132">
        <v>12</v>
      </c>
      <c r="M79" s="133">
        <v>7024</v>
      </c>
      <c r="N79" s="133">
        <v>50000</v>
      </c>
      <c r="O79" s="134">
        <v>1043403</v>
      </c>
      <c r="P79" s="135">
        <v>8.74</v>
      </c>
      <c r="Q79" s="136">
        <v>14.72</v>
      </c>
      <c r="R79" s="136">
        <v>4</v>
      </c>
      <c r="S79" s="137">
        <v>4.07</v>
      </c>
      <c r="T79" s="139">
        <v>17</v>
      </c>
      <c r="U79" s="138">
        <v>46</v>
      </c>
      <c r="V79" s="138">
        <v>3</v>
      </c>
      <c r="W79" s="138">
        <v>54</v>
      </c>
      <c r="X79" s="139">
        <v>20</v>
      </c>
      <c r="Z79" s="84"/>
      <c r="AA79" s="84"/>
    </row>
    <row r="80" spans="3:27" s="77" customFormat="1" ht="56.25" customHeight="1" thickBot="1">
      <c r="C80" s="78"/>
      <c r="D80" s="187">
        <v>73</v>
      </c>
      <c r="E80" s="202" t="s">
        <v>167</v>
      </c>
      <c r="F80" s="202" t="s">
        <v>168</v>
      </c>
      <c r="G80" s="203" t="s">
        <v>79</v>
      </c>
      <c r="H80" s="117"/>
      <c r="I80" s="118" t="s">
        <v>37</v>
      </c>
      <c r="J80" s="118">
        <v>11200.609243999999</v>
      </c>
      <c r="K80" s="119" t="s">
        <v>38</v>
      </c>
      <c r="L80" s="119">
        <v>12</v>
      </c>
      <c r="M80" s="120">
        <v>9621</v>
      </c>
      <c r="N80" s="120">
        <v>50000</v>
      </c>
      <c r="O80" s="121">
        <v>1164184</v>
      </c>
      <c r="P80" s="122">
        <v>9.8000000000000007</v>
      </c>
      <c r="Q80" s="123">
        <v>5.48</v>
      </c>
      <c r="R80" s="123">
        <v>16.28</v>
      </c>
      <c r="S80" s="124">
        <v>15.92</v>
      </c>
      <c r="T80" s="126">
        <v>35</v>
      </c>
      <c r="U80" s="125">
        <v>70</v>
      </c>
      <c r="V80" s="125">
        <v>2</v>
      </c>
      <c r="W80" s="125">
        <v>30</v>
      </c>
      <c r="X80" s="126">
        <v>37</v>
      </c>
      <c r="Z80" s="84"/>
      <c r="AA80" s="84"/>
    </row>
    <row r="81" spans="3:27" s="77" customFormat="1" ht="56.25" customHeight="1" thickBot="1">
      <c r="C81" s="78"/>
      <c r="D81" s="188">
        <v>74</v>
      </c>
      <c r="E81" s="204" t="s">
        <v>110</v>
      </c>
      <c r="F81" s="204" t="s">
        <v>106</v>
      </c>
      <c r="G81" s="209" t="s">
        <v>79</v>
      </c>
      <c r="H81" s="130"/>
      <c r="I81" s="131" t="s">
        <v>37</v>
      </c>
      <c r="J81" s="206">
        <v>16640.029514999998</v>
      </c>
      <c r="K81" s="139" t="s">
        <v>111</v>
      </c>
      <c r="L81" s="132">
        <v>11</v>
      </c>
      <c r="M81" s="143">
        <v>22753</v>
      </c>
      <c r="N81" s="133">
        <v>50000</v>
      </c>
      <c r="O81" s="134">
        <v>731333</v>
      </c>
      <c r="P81" s="137">
        <v>1.96</v>
      </c>
      <c r="Q81" s="137">
        <v>-12.64</v>
      </c>
      <c r="R81" s="137">
        <v>0</v>
      </c>
      <c r="S81" s="208">
        <v>-27</v>
      </c>
      <c r="T81" s="134">
        <v>366</v>
      </c>
      <c r="U81" s="208">
        <v>54</v>
      </c>
      <c r="V81" s="134">
        <v>7</v>
      </c>
      <c r="W81" s="208">
        <v>46</v>
      </c>
      <c r="X81" s="139">
        <v>373</v>
      </c>
      <c r="Z81" s="84"/>
      <c r="AA81" s="84"/>
    </row>
    <row r="82" spans="3:27" s="77" customFormat="1" ht="56.25" customHeight="1" thickBot="1">
      <c r="C82" s="78"/>
      <c r="D82" s="187">
        <v>75</v>
      </c>
      <c r="E82" s="202" t="s">
        <v>190</v>
      </c>
      <c r="F82" s="202" t="s">
        <v>191</v>
      </c>
      <c r="G82" s="203" t="s">
        <v>79</v>
      </c>
      <c r="H82" s="117"/>
      <c r="I82" s="118" t="s">
        <v>48</v>
      </c>
      <c r="J82" s="118">
        <v>6053.7630929999996</v>
      </c>
      <c r="K82" s="119" t="s">
        <v>53</v>
      </c>
      <c r="L82" s="119">
        <v>11</v>
      </c>
      <c r="M82" s="120">
        <v>5642</v>
      </c>
      <c r="N82" s="120">
        <v>50000</v>
      </c>
      <c r="O82" s="121">
        <v>1072982</v>
      </c>
      <c r="P82" s="122">
        <v>7.9</v>
      </c>
      <c r="Q82" s="123">
        <v>9.36</v>
      </c>
      <c r="R82" s="123">
        <v>0</v>
      </c>
      <c r="S82" s="124">
        <v>7.08</v>
      </c>
      <c r="T82" s="126">
        <v>23</v>
      </c>
      <c r="U82" s="125">
        <v>11</v>
      </c>
      <c r="V82" s="125">
        <v>3</v>
      </c>
      <c r="W82" s="125">
        <v>89</v>
      </c>
      <c r="X82" s="126">
        <v>26</v>
      </c>
      <c r="Z82" s="84"/>
      <c r="AA82" s="84"/>
    </row>
    <row r="83" spans="3:27" s="77" customFormat="1" ht="56.25" customHeight="1" thickBot="1">
      <c r="C83" s="78"/>
      <c r="D83" s="188">
        <v>76</v>
      </c>
      <c r="E83" s="204" t="s">
        <v>192</v>
      </c>
      <c r="F83" s="204" t="s">
        <v>193</v>
      </c>
      <c r="G83" s="209" t="s">
        <v>79</v>
      </c>
      <c r="H83" s="130"/>
      <c r="I83" s="131" t="s">
        <v>48</v>
      </c>
      <c r="J83" s="206">
        <v>6206.3839129999997</v>
      </c>
      <c r="K83" s="139" t="s">
        <v>194</v>
      </c>
      <c r="L83" s="139">
        <v>10</v>
      </c>
      <c r="M83" s="143">
        <v>5027</v>
      </c>
      <c r="N83" s="133">
        <v>50000</v>
      </c>
      <c r="O83" s="134">
        <v>1234610</v>
      </c>
      <c r="P83" s="137">
        <v>9.56</v>
      </c>
      <c r="Q83" s="137">
        <v>14.77</v>
      </c>
      <c r="R83" s="137">
        <v>0</v>
      </c>
      <c r="S83" s="208">
        <v>23.38</v>
      </c>
      <c r="T83" s="134">
        <v>30</v>
      </c>
      <c r="U83" s="208">
        <v>8</v>
      </c>
      <c r="V83" s="134">
        <v>2</v>
      </c>
      <c r="W83" s="208">
        <v>92</v>
      </c>
      <c r="X83" s="139">
        <v>32</v>
      </c>
      <c r="Z83" s="84"/>
      <c r="AA83" s="84"/>
    </row>
    <row r="84" spans="3:27" s="77" customFormat="1" ht="56.25" customHeight="1" thickBot="1">
      <c r="D84" s="187">
        <v>77</v>
      </c>
      <c r="E84" s="202" t="s">
        <v>195</v>
      </c>
      <c r="F84" s="202" t="s">
        <v>196</v>
      </c>
      <c r="G84" s="203" t="s">
        <v>79</v>
      </c>
      <c r="H84" s="117"/>
      <c r="I84" s="118" t="s">
        <v>48</v>
      </c>
      <c r="J84" s="118">
        <v>5575.3850030000003</v>
      </c>
      <c r="K84" s="119" t="s">
        <v>197</v>
      </c>
      <c r="L84" s="119">
        <v>9</v>
      </c>
      <c r="M84" s="120">
        <v>5061</v>
      </c>
      <c r="N84" s="120">
        <v>50000</v>
      </c>
      <c r="O84" s="121">
        <v>1101637</v>
      </c>
      <c r="P84" s="122">
        <v>3.52</v>
      </c>
      <c r="Q84" s="123">
        <v>4.04</v>
      </c>
      <c r="R84" s="123">
        <v>0</v>
      </c>
      <c r="S84" s="124">
        <v>9.68</v>
      </c>
      <c r="T84" s="126">
        <v>5</v>
      </c>
      <c r="U84" s="125">
        <v>2</v>
      </c>
      <c r="V84" s="125">
        <v>2</v>
      </c>
      <c r="W84" s="125">
        <v>98</v>
      </c>
      <c r="X84" s="126">
        <v>7</v>
      </c>
      <c r="Z84" s="84"/>
      <c r="AA84" s="84"/>
    </row>
    <row r="85" spans="3:27" s="77" customFormat="1" ht="56.25" customHeight="1" thickBot="1">
      <c r="D85" s="188">
        <v>78</v>
      </c>
      <c r="E85" s="204" t="s">
        <v>198</v>
      </c>
      <c r="F85" s="204" t="s">
        <v>199</v>
      </c>
      <c r="G85" s="209" t="s">
        <v>79</v>
      </c>
      <c r="H85" s="130"/>
      <c r="I85" s="131" t="s">
        <v>48</v>
      </c>
      <c r="J85" s="206">
        <v>33105.287443000001</v>
      </c>
      <c r="K85" s="139" t="s">
        <v>200</v>
      </c>
      <c r="L85" s="132">
        <v>7</v>
      </c>
      <c r="M85" s="143">
        <v>32004</v>
      </c>
      <c r="N85" s="133">
        <v>50000</v>
      </c>
      <c r="O85" s="134">
        <v>1034411</v>
      </c>
      <c r="P85" s="137">
        <v>5.54</v>
      </c>
      <c r="Q85" s="220">
        <v>7.23</v>
      </c>
      <c r="R85" s="220">
        <v>0</v>
      </c>
      <c r="S85" s="134">
        <v>3.44</v>
      </c>
      <c r="T85" s="134">
        <v>22</v>
      </c>
      <c r="U85" s="134">
        <v>3</v>
      </c>
      <c r="V85" s="134">
        <v>14</v>
      </c>
      <c r="W85" s="134">
        <v>97</v>
      </c>
      <c r="X85" s="139">
        <v>36</v>
      </c>
      <c r="Z85" s="84"/>
      <c r="AA85" s="84"/>
    </row>
    <row r="86" spans="3:27" s="77" customFormat="1" ht="56.25" customHeight="1" thickBot="1">
      <c r="D86" s="187">
        <v>79</v>
      </c>
      <c r="E86" s="202" t="s">
        <v>289</v>
      </c>
      <c r="F86" s="202" t="s">
        <v>289</v>
      </c>
      <c r="G86" s="203" t="s">
        <v>79</v>
      </c>
      <c r="H86" s="117"/>
      <c r="I86" s="118" t="s">
        <v>48</v>
      </c>
      <c r="J86" s="118">
        <v>6744.6691279999995</v>
      </c>
      <c r="K86" s="119" t="s">
        <v>290</v>
      </c>
      <c r="L86" s="119">
        <v>5</v>
      </c>
      <c r="M86" s="120">
        <v>5942</v>
      </c>
      <c r="N86" s="120">
        <v>50000</v>
      </c>
      <c r="O86" s="121">
        <v>1135084</v>
      </c>
      <c r="P86" s="122">
        <v>8.39</v>
      </c>
      <c r="Q86" s="123">
        <v>11.68</v>
      </c>
      <c r="R86" s="123">
        <v>0</v>
      </c>
      <c r="S86" s="124">
        <v>12.75</v>
      </c>
      <c r="T86" s="126">
        <v>18</v>
      </c>
      <c r="U86" s="125">
        <v>7.0000000000000009</v>
      </c>
      <c r="V86" s="125">
        <v>3</v>
      </c>
      <c r="W86" s="125">
        <v>93</v>
      </c>
      <c r="X86" s="126">
        <v>21</v>
      </c>
      <c r="Z86" s="84"/>
      <c r="AA86" s="84"/>
    </row>
    <row r="87" spans="3:27" ht="56.25" customHeight="1" thickBot="1">
      <c r="C87" s="69"/>
      <c r="D87" s="357" t="s">
        <v>306</v>
      </c>
      <c r="E87" s="357"/>
      <c r="F87" s="189" t="s">
        <v>37</v>
      </c>
      <c r="G87" s="190" t="s">
        <v>37</v>
      </c>
      <c r="H87" s="191"/>
      <c r="I87" s="193">
        <v>1471449.4940369998</v>
      </c>
      <c r="J87" s="193">
        <v>1030790.7650519999</v>
      </c>
      <c r="K87" s="200" t="s">
        <v>37</v>
      </c>
      <c r="L87" s="213" t="s">
        <v>37</v>
      </c>
      <c r="M87" s="195">
        <v>490801</v>
      </c>
      <c r="N87" s="195" t="s">
        <v>37</v>
      </c>
      <c r="O87" s="200" t="s">
        <v>37</v>
      </c>
      <c r="P87" s="214">
        <v>6.7999999999999972</v>
      </c>
      <c r="Q87" s="214">
        <v>8.5222448979591849</v>
      </c>
      <c r="R87" s="214">
        <v>11.878837209302327</v>
      </c>
      <c r="S87" s="221">
        <v>96.060408163265308</v>
      </c>
      <c r="T87" s="201">
        <v>3283</v>
      </c>
      <c r="U87" s="201">
        <v>54.100510691307726</v>
      </c>
      <c r="V87" s="200">
        <v>217</v>
      </c>
      <c r="W87" s="200">
        <v>45.899489308692274</v>
      </c>
      <c r="X87" s="201">
        <v>3500</v>
      </c>
      <c r="Y87" s="81"/>
      <c r="Z87" s="81"/>
      <c r="AA87" s="81"/>
    </row>
    <row r="88" spans="3:27" ht="56.25" customHeight="1" thickBot="1">
      <c r="C88" s="69"/>
      <c r="D88" s="357" t="s">
        <v>307</v>
      </c>
      <c r="E88" s="357"/>
      <c r="F88" s="189" t="s">
        <v>37</v>
      </c>
      <c r="G88" s="190" t="s">
        <v>37</v>
      </c>
      <c r="H88" s="191"/>
      <c r="I88" s="193">
        <v>8383922.5441969996</v>
      </c>
      <c r="J88" s="193">
        <v>18114132.306552</v>
      </c>
      <c r="K88" s="200" t="s">
        <v>37</v>
      </c>
      <c r="L88" s="213" t="s">
        <v>37</v>
      </c>
      <c r="M88" s="195">
        <v>16542296</v>
      </c>
      <c r="N88" s="195" t="s">
        <v>37</v>
      </c>
      <c r="O88" s="200" t="s">
        <v>37</v>
      </c>
      <c r="P88" s="215" t="s">
        <v>37</v>
      </c>
      <c r="Q88" s="215" t="s">
        <v>37</v>
      </c>
      <c r="R88" s="215" t="s">
        <v>37</v>
      </c>
      <c r="S88" s="215" t="s">
        <v>37</v>
      </c>
      <c r="T88" s="201">
        <v>64492</v>
      </c>
      <c r="U88" s="201">
        <v>71.938939303944181</v>
      </c>
      <c r="V88" s="201">
        <v>716</v>
      </c>
      <c r="W88" s="200">
        <v>28.061060696055819</v>
      </c>
      <c r="X88" s="201">
        <v>65208</v>
      </c>
      <c r="Y88" s="81"/>
      <c r="Z88" s="81"/>
      <c r="AA88" s="81"/>
    </row>
    <row r="90" spans="3:27" ht="56.25" customHeight="1">
      <c r="J90" s="75"/>
      <c r="M90" s="75"/>
    </row>
  </sheetData>
  <mergeCells count="8">
    <mergeCell ref="W2:X2"/>
    <mergeCell ref="E2:V2"/>
    <mergeCell ref="D88:E88"/>
    <mergeCell ref="D21:E21"/>
    <mergeCell ref="D25:E25"/>
    <mergeCell ref="D35:E35"/>
    <mergeCell ref="D37:E37"/>
    <mergeCell ref="D87:E87"/>
  </mergeCells>
  <printOptions horizontalCentered="1"/>
  <pageMargins left="0" right="0" top="0" bottom="0" header="0.31496062992125984" footer="0.31496062992125984"/>
  <pageSetup paperSize="9" scale="27" orientation="landscape" r:id="rId1"/>
</worksheet>
</file>

<file path=xl/worksheets/sheet2.xml><?xml version="1.0" encoding="utf-8"?>
<worksheet xmlns="http://schemas.openxmlformats.org/spreadsheetml/2006/main" xmlns:r="http://schemas.openxmlformats.org/officeDocument/2006/relationships">
  <dimension ref="B1:K91"/>
  <sheetViews>
    <sheetView rightToLeft="1" topLeftCell="A16" workbookViewId="0">
      <selection activeCell="D17" sqref="D17"/>
    </sheetView>
  </sheetViews>
  <sheetFormatPr defaultRowHeight="18"/>
  <cols>
    <col min="2" max="2" width="6.375" style="1" customWidth="1"/>
    <col min="3" max="3" width="29" customWidth="1"/>
    <col min="4" max="4" width="13.375" style="15" customWidth="1"/>
    <col min="5" max="5" width="10" style="3" customWidth="1"/>
    <col min="6" max="6" width="11.625" style="3" customWidth="1"/>
    <col min="7" max="7" width="10.625" style="3" customWidth="1"/>
    <col min="8" max="8" width="9.25" style="4" customWidth="1"/>
    <col min="9" max="9" width="9" style="4" customWidth="1"/>
    <col min="10" max="10" width="11.125" style="3" customWidth="1"/>
  </cols>
  <sheetData>
    <row r="1" spans="2:10" ht="18.75" thickBot="1">
      <c r="D1" s="2"/>
    </row>
    <row r="2" spans="2:10" ht="24">
      <c r="B2" s="365" t="s">
        <v>335</v>
      </c>
      <c r="C2" s="363"/>
      <c r="D2" s="363"/>
      <c r="E2" s="363"/>
      <c r="F2" s="363"/>
      <c r="G2" s="363"/>
      <c r="H2" s="363"/>
      <c r="I2" s="363" t="s">
        <v>352</v>
      </c>
      <c r="J2" s="364"/>
    </row>
    <row r="3" spans="2:10" ht="21">
      <c r="B3" s="372" t="s">
        <v>201</v>
      </c>
      <c r="C3" s="373" t="s">
        <v>240</v>
      </c>
      <c r="D3" s="5" t="s">
        <v>241</v>
      </c>
      <c r="E3" s="374" t="s">
        <v>242</v>
      </c>
      <c r="F3" s="374"/>
      <c r="G3" s="374"/>
      <c r="H3" s="374"/>
      <c r="I3" s="374"/>
      <c r="J3" s="366" t="s">
        <v>243</v>
      </c>
    </row>
    <row r="4" spans="2:10" ht="21">
      <c r="B4" s="372"/>
      <c r="C4" s="373"/>
      <c r="D4" s="5" t="s">
        <v>244</v>
      </c>
      <c r="E4" s="6" t="s">
        <v>245</v>
      </c>
      <c r="F4" s="6" t="s">
        <v>246</v>
      </c>
      <c r="G4" s="6" t="s">
        <v>247</v>
      </c>
      <c r="H4" s="6" t="s">
        <v>248</v>
      </c>
      <c r="I4" s="6" t="s">
        <v>249</v>
      </c>
      <c r="J4" s="366"/>
    </row>
    <row r="5" spans="2:10" s="7" customFormat="1" ht="22.5">
      <c r="B5" s="241">
        <v>1</v>
      </c>
      <c r="C5" s="242" t="s">
        <v>39</v>
      </c>
      <c r="D5" s="237">
        <v>55647.845808999999</v>
      </c>
      <c r="E5" s="222">
        <v>27.31</v>
      </c>
      <c r="F5" s="222">
        <v>68.72</v>
      </c>
      <c r="G5" s="222">
        <v>0</v>
      </c>
      <c r="H5" s="222">
        <v>2.72</v>
      </c>
      <c r="I5" s="222">
        <v>1.2499999999999987</v>
      </c>
      <c r="J5" s="223">
        <v>1.6300000000000057</v>
      </c>
    </row>
    <row r="6" spans="2:10" ht="22.5">
      <c r="B6" s="243">
        <v>2</v>
      </c>
      <c r="C6" s="244" t="s">
        <v>328</v>
      </c>
      <c r="D6" s="238">
        <v>124922.8884</v>
      </c>
      <c r="E6" s="224">
        <v>5.6488109389182632</v>
      </c>
      <c r="F6" s="224">
        <v>0</v>
      </c>
      <c r="G6" s="224">
        <v>91.46581991119001</v>
      </c>
      <c r="H6" s="224">
        <v>0</v>
      </c>
      <c r="I6" s="224">
        <v>2.88536914989173</v>
      </c>
      <c r="J6" s="225">
        <v>2.0185603836873156</v>
      </c>
    </row>
    <row r="7" spans="2:10" ht="22.5">
      <c r="B7" s="241">
        <v>3</v>
      </c>
      <c r="C7" s="242" t="s">
        <v>24</v>
      </c>
      <c r="D7" s="237">
        <v>4464016.3662639996</v>
      </c>
      <c r="E7" s="222">
        <v>3.21</v>
      </c>
      <c r="F7" s="222">
        <v>5.49</v>
      </c>
      <c r="G7" s="222">
        <v>90.74</v>
      </c>
      <c r="H7" s="222">
        <v>0.3</v>
      </c>
      <c r="I7" s="222">
        <v>0.2600000000000165</v>
      </c>
      <c r="J7" s="223">
        <v>1.1800000000000068</v>
      </c>
    </row>
    <row r="8" spans="2:10" ht="22.5">
      <c r="B8" s="243">
        <v>4</v>
      </c>
      <c r="C8" s="245" t="s">
        <v>300</v>
      </c>
      <c r="D8" s="238">
        <v>211503.57258400001</v>
      </c>
      <c r="E8" s="224">
        <v>2.5099999999999998</v>
      </c>
      <c r="F8" s="224">
        <v>17.190000000000001</v>
      </c>
      <c r="G8" s="224">
        <v>80.180000000000007</v>
      </c>
      <c r="H8" s="224">
        <v>0.01</v>
      </c>
      <c r="I8" s="226">
        <v>0.10999999999999034</v>
      </c>
      <c r="J8" s="225">
        <v>0.56999999999999829</v>
      </c>
    </row>
    <row r="9" spans="2:10" ht="22.5">
      <c r="B9" s="241">
        <v>5</v>
      </c>
      <c r="C9" s="242" t="s">
        <v>42</v>
      </c>
      <c r="D9" s="237">
        <v>20750.140375999999</v>
      </c>
      <c r="E9" s="222">
        <v>2.17</v>
      </c>
      <c r="F9" s="222">
        <v>0</v>
      </c>
      <c r="G9" s="222">
        <v>96.82</v>
      </c>
      <c r="H9" s="222">
        <v>0.03</v>
      </c>
      <c r="I9" s="222">
        <v>0.98000000000000509</v>
      </c>
      <c r="J9" s="223">
        <v>1.210000000000004</v>
      </c>
    </row>
    <row r="10" spans="2:10" ht="22.5">
      <c r="B10" s="243">
        <v>6</v>
      </c>
      <c r="C10" s="244" t="s">
        <v>332</v>
      </c>
      <c r="D10" s="238">
        <v>54995.117035000003</v>
      </c>
      <c r="E10" s="224">
        <v>2.0269896710468043</v>
      </c>
      <c r="F10" s="224">
        <v>33.174400684695897</v>
      </c>
      <c r="G10" s="224">
        <v>63.914880997773714</v>
      </c>
      <c r="H10" s="224">
        <v>0</v>
      </c>
      <c r="I10" s="224">
        <v>0.88372864648358274</v>
      </c>
      <c r="J10" s="225"/>
    </row>
    <row r="11" spans="2:10" ht="22.5">
      <c r="B11" s="241">
        <v>7</v>
      </c>
      <c r="C11" s="242" t="s">
        <v>33</v>
      </c>
      <c r="D11" s="237">
        <v>366202.10483999999</v>
      </c>
      <c r="E11" s="222">
        <v>1.4714947293293024</v>
      </c>
      <c r="F11" s="222">
        <v>27.441999251800087</v>
      </c>
      <c r="G11" s="222">
        <v>69.65042978811654</v>
      </c>
      <c r="H11" s="222">
        <v>1.5296916131991141E-2</v>
      </c>
      <c r="I11" s="222">
        <v>1.4207793146220771</v>
      </c>
      <c r="J11" s="223">
        <v>4.7307773169918139</v>
      </c>
    </row>
    <row r="12" spans="2:10" ht="22.5">
      <c r="B12" s="243">
        <v>8</v>
      </c>
      <c r="C12" s="244" t="s">
        <v>31</v>
      </c>
      <c r="D12" s="238">
        <v>1305303.910994</v>
      </c>
      <c r="E12" s="224">
        <v>0.94</v>
      </c>
      <c r="F12" s="224">
        <v>10.8</v>
      </c>
      <c r="G12" s="224">
        <v>87.580000000000013</v>
      </c>
      <c r="H12" s="224">
        <v>0.03</v>
      </c>
      <c r="I12" s="224">
        <v>0.64999999999999258</v>
      </c>
      <c r="J12" s="225">
        <v>0.44000000000000217</v>
      </c>
    </row>
    <row r="13" spans="2:10" ht="22.5">
      <c r="B13" s="241">
        <v>9</v>
      </c>
      <c r="C13" s="242" t="s">
        <v>28</v>
      </c>
      <c r="D13" s="237">
        <v>1140033.759782</v>
      </c>
      <c r="E13" s="222">
        <v>0.82</v>
      </c>
      <c r="F13" s="222">
        <v>5.38</v>
      </c>
      <c r="G13" s="222">
        <v>92.52000000000001</v>
      </c>
      <c r="H13" s="222">
        <v>0</v>
      </c>
      <c r="I13" s="222">
        <v>1.2800000000000011</v>
      </c>
      <c r="J13" s="223">
        <v>0.84000000000000341</v>
      </c>
    </row>
    <row r="14" spans="2:10" ht="22.5">
      <c r="B14" s="243">
        <v>10</v>
      </c>
      <c r="C14" s="244" t="s">
        <v>285</v>
      </c>
      <c r="D14" s="238">
        <v>571454.33747300005</v>
      </c>
      <c r="E14" s="224">
        <v>0.08</v>
      </c>
      <c r="F14" s="224">
        <v>27.02</v>
      </c>
      <c r="G14" s="224">
        <v>71.149999999999991</v>
      </c>
      <c r="H14" s="224">
        <v>0</v>
      </c>
      <c r="I14" s="224">
        <v>1.7500000000000142</v>
      </c>
      <c r="J14" s="225">
        <v>1.6400000000000006</v>
      </c>
    </row>
    <row r="15" spans="2:10" ht="22.5">
      <c r="B15" s="241">
        <v>11</v>
      </c>
      <c r="C15" s="242" t="s">
        <v>237</v>
      </c>
      <c r="D15" s="237">
        <v>632088.82409000001</v>
      </c>
      <c r="E15" s="222">
        <v>7.0000000000000007E-2</v>
      </c>
      <c r="F15" s="222">
        <v>15.73</v>
      </c>
      <c r="G15" s="222">
        <v>82.46</v>
      </c>
      <c r="H15" s="222">
        <v>0</v>
      </c>
      <c r="I15" s="222">
        <v>1.7400000000000091</v>
      </c>
      <c r="J15" s="223">
        <v>1.7700000000000102</v>
      </c>
    </row>
    <row r="16" spans="2:10" ht="22.5">
      <c r="B16" s="243">
        <v>12</v>
      </c>
      <c r="C16" s="238" t="s">
        <v>233</v>
      </c>
      <c r="D16" s="238">
        <v>652499.646557</v>
      </c>
      <c r="E16" s="224">
        <v>7.0000000000000007E-2</v>
      </c>
      <c r="F16" s="224">
        <v>23.71</v>
      </c>
      <c r="G16" s="224">
        <v>75.290000000000006</v>
      </c>
      <c r="H16" s="224">
        <v>0</v>
      </c>
      <c r="I16" s="225">
        <v>0.92999999999999261</v>
      </c>
      <c r="J16" s="225">
        <v>0.40999999999999659</v>
      </c>
    </row>
    <row r="17" spans="2:10" ht="22.5">
      <c r="B17" s="241">
        <v>13</v>
      </c>
      <c r="C17" s="242" t="s">
        <v>235</v>
      </c>
      <c r="D17" s="237">
        <v>755041.76861499995</v>
      </c>
      <c r="E17" s="222">
        <v>0.06</v>
      </c>
      <c r="F17" s="222">
        <v>28.5</v>
      </c>
      <c r="G17" s="222">
        <v>70.210000000000008</v>
      </c>
      <c r="H17" s="222">
        <v>0</v>
      </c>
      <c r="I17" s="222">
        <v>1.2299999999999898</v>
      </c>
      <c r="J17" s="223">
        <v>7.000000000000739E-2</v>
      </c>
    </row>
    <row r="18" spans="2:10" ht="22.5">
      <c r="B18" s="243">
        <v>14</v>
      </c>
      <c r="C18" s="238" t="s">
        <v>36</v>
      </c>
      <c r="D18" s="238">
        <v>1082789.363926</v>
      </c>
      <c r="E18" s="224">
        <v>0</v>
      </c>
      <c r="F18" s="224">
        <v>14.9</v>
      </c>
      <c r="G18" s="224">
        <v>84.65</v>
      </c>
      <c r="H18" s="224">
        <v>0</v>
      </c>
      <c r="I18" s="225">
        <v>0.44999999999998863</v>
      </c>
      <c r="J18" s="225">
        <v>2.5300000000000011</v>
      </c>
    </row>
    <row r="19" spans="2:10" ht="22.5">
      <c r="B19" s="241">
        <v>15</v>
      </c>
      <c r="C19" s="242" t="s">
        <v>287</v>
      </c>
      <c r="D19" s="237">
        <v>657565.54320499999</v>
      </c>
      <c r="E19" s="222">
        <v>0</v>
      </c>
      <c r="F19" s="222">
        <v>6.2</v>
      </c>
      <c r="G19" s="222">
        <v>92.74</v>
      </c>
      <c r="H19" s="222">
        <v>0</v>
      </c>
      <c r="I19" s="222">
        <v>1.0600000000000023</v>
      </c>
      <c r="J19" s="223">
        <v>0.78000000000000114</v>
      </c>
    </row>
    <row r="20" spans="2:10" ht="22.5">
      <c r="B20" s="243">
        <v>16</v>
      </c>
      <c r="C20" s="244" t="s">
        <v>231</v>
      </c>
      <c r="D20" s="238">
        <v>91952.979749999999</v>
      </c>
      <c r="E20" s="224">
        <v>0</v>
      </c>
      <c r="F20" s="224">
        <v>0</v>
      </c>
      <c r="G20" s="224">
        <v>98.55</v>
      </c>
      <c r="H20" s="224">
        <v>0</v>
      </c>
      <c r="I20" s="224">
        <v>1.4500000000000028</v>
      </c>
      <c r="J20" s="225">
        <v>0.10000000000000853</v>
      </c>
    </row>
    <row r="21" spans="2:10" ht="22.5">
      <c r="B21" s="241">
        <v>17</v>
      </c>
      <c r="C21" s="246" t="s">
        <v>20</v>
      </c>
      <c r="D21" s="237">
        <v>1853582.31812</v>
      </c>
      <c r="E21" s="222">
        <v>0</v>
      </c>
      <c r="F21" s="222">
        <v>6.91</v>
      </c>
      <c r="G21" s="222">
        <v>92.69</v>
      </c>
      <c r="H21" s="222">
        <v>0</v>
      </c>
      <c r="I21" s="222">
        <v>0.40000000000000568</v>
      </c>
      <c r="J21" s="223">
        <v>0.47999999999998977</v>
      </c>
    </row>
    <row r="22" spans="2:10" ht="22.5">
      <c r="B22" s="370" t="s">
        <v>250</v>
      </c>
      <c r="C22" s="371"/>
      <c r="D22" s="239">
        <v>14040350.487819998</v>
      </c>
      <c r="E22" s="228">
        <v>1.4332900862603528</v>
      </c>
      <c r="F22" s="228">
        <v>11.357505662189492</v>
      </c>
      <c r="G22" s="228">
        <v>86.372804352463589</v>
      </c>
      <c r="H22" s="229">
        <v>0.10954608803861325</v>
      </c>
      <c r="I22" s="229">
        <v>0.72685381104796043</v>
      </c>
      <c r="J22" s="230"/>
    </row>
    <row r="23" spans="2:10" ht="22.5">
      <c r="B23" s="241">
        <v>18</v>
      </c>
      <c r="C23" s="242" t="s">
        <v>295</v>
      </c>
      <c r="D23" s="237">
        <v>13679.508169000001</v>
      </c>
      <c r="E23" s="222">
        <v>58.17</v>
      </c>
      <c r="F23" s="222">
        <v>38.07</v>
      </c>
      <c r="G23" s="222">
        <v>1.64</v>
      </c>
      <c r="H23" s="222">
        <v>0.13</v>
      </c>
      <c r="I23" s="222">
        <v>1.9899999999999984</v>
      </c>
      <c r="J23" s="223">
        <v>1.64</v>
      </c>
    </row>
    <row r="24" spans="2:10" ht="22.5">
      <c r="B24" s="247">
        <v>19</v>
      </c>
      <c r="C24" s="244" t="s">
        <v>302</v>
      </c>
      <c r="D24" s="238">
        <v>5491.3557410000003</v>
      </c>
      <c r="E24" s="224">
        <v>45.91</v>
      </c>
      <c r="F24" s="224">
        <v>44.43</v>
      </c>
      <c r="G24" s="224">
        <v>6.78</v>
      </c>
      <c r="H24" s="224">
        <v>0</v>
      </c>
      <c r="I24" s="226">
        <v>2.8800000000000034</v>
      </c>
      <c r="J24" s="225">
        <v>1.71</v>
      </c>
    </row>
    <row r="25" spans="2:10" ht="22.5">
      <c r="B25" s="241">
        <v>20</v>
      </c>
      <c r="C25" s="242" t="s">
        <v>45</v>
      </c>
      <c r="D25" s="237">
        <v>61393.472758999997</v>
      </c>
      <c r="E25" s="222">
        <v>30.23</v>
      </c>
      <c r="F25" s="222">
        <v>0</v>
      </c>
      <c r="G25" s="222">
        <v>66.430000000000007</v>
      </c>
      <c r="H25" s="222">
        <v>0.02</v>
      </c>
      <c r="I25" s="222">
        <v>3.3199999999999892</v>
      </c>
      <c r="J25" s="223">
        <v>3.07</v>
      </c>
    </row>
    <row r="26" spans="2:10" ht="22.5">
      <c r="B26" s="375" t="s">
        <v>291</v>
      </c>
      <c r="C26" s="376"/>
      <c r="D26" s="239">
        <v>80564.336669000011</v>
      </c>
      <c r="E26" s="231">
        <v>36.042868765801416</v>
      </c>
      <c r="F26" s="227">
        <v>9.4925353225272513</v>
      </c>
      <c r="G26" s="228">
        <v>51.363101240474379</v>
      </c>
      <c r="H26" s="229">
        <v>3.7314345794232109E-2</v>
      </c>
      <c r="I26" s="231">
        <v>3.0641803254027025</v>
      </c>
      <c r="J26" s="232"/>
    </row>
    <row r="27" spans="2:10" ht="22.5">
      <c r="B27" s="241">
        <v>21</v>
      </c>
      <c r="C27" s="242" t="s">
        <v>54</v>
      </c>
      <c r="D27" s="237">
        <v>139993.25184000001</v>
      </c>
      <c r="E27" s="222">
        <v>93.231796317514593</v>
      </c>
      <c r="F27" s="222">
        <v>0.26737229207196511</v>
      </c>
      <c r="G27" s="222">
        <v>8.5025113442441222E-2</v>
      </c>
      <c r="H27" s="222">
        <v>0</v>
      </c>
      <c r="I27" s="222">
        <v>6.4158062769710007</v>
      </c>
      <c r="J27" s="223">
        <v>4.4567675951493655</v>
      </c>
    </row>
    <row r="28" spans="2:10" ht="22.5">
      <c r="B28" s="243">
        <v>22</v>
      </c>
      <c r="C28" s="244" t="s">
        <v>254</v>
      </c>
      <c r="D28" s="238">
        <v>236366.57764999999</v>
      </c>
      <c r="E28" s="224">
        <v>92.300621531195247</v>
      </c>
      <c r="F28" s="224">
        <v>2.4995002712162671</v>
      </c>
      <c r="G28" s="224">
        <v>0.87928551999235016</v>
      </c>
      <c r="H28" s="224">
        <v>0</v>
      </c>
      <c r="I28" s="226">
        <v>4.3205926775961361</v>
      </c>
      <c r="J28" s="233">
        <v>4.5695720022183579</v>
      </c>
    </row>
    <row r="29" spans="2:10" ht="22.5">
      <c r="B29" s="241">
        <v>23</v>
      </c>
      <c r="C29" s="242" t="s">
        <v>308</v>
      </c>
      <c r="D29" s="237">
        <v>124631.373639</v>
      </c>
      <c r="E29" s="222">
        <v>90.88</v>
      </c>
      <c r="F29" s="222">
        <v>1.57</v>
      </c>
      <c r="G29" s="222">
        <v>1.59</v>
      </c>
      <c r="H29" s="222">
        <v>0</v>
      </c>
      <c r="I29" s="234">
        <v>5.9600000000000044</v>
      </c>
      <c r="J29" s="223">
        <v>3.3100000000000049</v>
      </c>
    </row>
    <row r="30" spans="2:10" ht="22.5">
      <c r="B30" s="243">
        <v>24</v>
      </c>
      <c r="C30" s="244" t="s">
        <v>309</v>
      </c>
      <c r="D30" s="238">
        <v>49274.814969999999</v>
      </c>
      <c r="E30" s="224">
        <v>81.8</v>
      </c>
      <c r="F30" s="224">
        <v>10.23</v>
      </c>
      <c r="G30" s="224">
        <v>3.66</v>
      </c>
      <c r="H30" s="224">
        <v>0.04</v>
      </c>
      <c r="I30" s="226">
        <v>4.2700000000000022</v>
      </c>
      <c r="J30" s="233">
        <v>0.98000000000000043</v>
      </c>
    </row>
    <row r="31" spans="2:10" ht="22.5">
      <c r="B31" s="241">
        <v>25</v>
      </c>
      <c r="C31" s="242" t="s">
        <v>50</v>
      </c>
      <c r="D31" s="237">
        <v>1047318.905871</v>
      </c>
      <c r="E31" s="222">
        <v>73.25</v>
      </c>
      <c r="F31" s="222">
        <v>21.96</v>
      </c>
      <c r="G31" s="222">
        <v>1.18</v>
      </c>
      <c r="H31" s="222">
        <v>0.02</v>
      </c>
      <c r="I31" s="234">
        <v>3.5899999999999994</v>
      </c>
      <c r="J31" s="235">
        <v>2.6700000000000044</v>
      </c>
    </row>
    <row r="32" spans="2:10" ht="22.5">
      <c r="B32" s="243">
        <v>26</v>
      </c>
      <c r="C32" s="244" t="s">
        <v>253</v>
      </c>
      <c r="D32" s="238">
        <v>308663.79706900002</v>
      </c>
      <c r="E32" s="224">
        <v>12.61</v>
      </c>
      <c r="F32" s="224">
        <v>0</v>
      </c>
      <c r="G32" s="224">
        <v>85.26</v>
      </c>
      <c r="H32" s="224">
        <v>0</v>
      </c>
      <c r="I32" s="226">
        <v>2.1299999999999955</v>
      </c>
      <c r="J32" s="233">
        <v>0.85999999999998522</v>
      </c>
    </row>
    <row r="33" spans="2:11" ht="20.100000000000001" customHeight="1">
      <c r="B33" s="241">
        <v>27</v>
      </c>
      <c r="C33" s="242" t="s">
        <v>251</v>
      </c>
      <c r="D33" s="237">
        <v>540256.47638500005</v>
      </c>
      <c r="E33" s="222">
        <v>12.31</v>
      </c>
      <c r="F33" s="222">
        <v>0</v>
      </c>
      <c r="G33" s="222">
        <v>84.850000000000009</v>
      </c>
      <c r="H33" s="222">
        <v>0</v>
      </c>
      <c r="I33" s="234">
        <v>2.8399999999999892</v>
      </c>
      <c r="J33" s="223">
        <v>2.5100000000000051</v>
      </c>
    </row>
    <row r="34" spans="2:11" ht="20.100000000000001" customHeight="1">
      <c r="B34" s="243">
        <v>28</v>
      </c>
      <c r="C34" s="244" t="s">
        <v>252</v>
      </c>
      <c r="D34" s="238">
        <v>190172.61447100001</v>
      </c>
      <c r="E34" s="224">
        <v>11.75</v>
      </c>
      <c r="F34" s="224">
        <v>0</v>
      </c>
      <c r="G34" s="224">
        <v>85.87</v>
      </c>
      <c r="H34" s="224">
        <v>0.01</v>
      </c>
      <c r="I34" s="226">
        <v>2.3699999999999957</v>
      </c>
      <c r="J34" s="233">
        <v>2.170000000000003</v>
      </c>
    </row>
    <row r="35" spans="2:11" ht="20.100000000000001" customHeight="1">
      <c r="B35" s="241">
        <v>29</v>
      </c>
      <c r="C35" s="242" t="s">
        <v>72</v>
      </c>
      <c r="D35" s="237">
        <v>282342.11952599999</v>
      </c>
      <c r="E35" s="222">
        <v>10.442370887187181</v>
      </c>
      <c r="F35" s="222">
        <v>63.995822323251339</v>
      </c>
      <c r="G35" s="222">
        <v>25.110504057653454</v>
      </c>
      <c r="H35" s="222">
        <v>3.5221673283598369E-5</v>
      </c>
      <c r="I35" s="234">
        <v>0.45126751023474221</v>
      </c>
      <c r="J35" s="235">
        <v>5.2456436151544485</v>
      </c>
    </row>
    <row r="36" spans="2:11" ht="20.100000000000001" customHeight="1">
      <c r="B36" s="370" t="s">
        <v>255</v>
      </c>
      <c r="C36" s="371"/>
      <c r="D36" s="239">
        <v>2919019.9314210005</v>
      </c>
      <c r="E36" s="228">
        <v>48.875154582677375</v>
      </c>
      <c r="F36" s="228">
        <v>14.523991455982518</v>
      </c>
      <c r="G36" s="228">
        <v>33.37126763695619</v>
      </c>
      <c r="H36" s="229">
        <v>8.5059513145328818E-3</v>
      </c>
      <c r="I36" s="229">
        <v>3.2210803730693631</v>
      </c>
      <c r="J36" s="230"/>
    </row>
    <row r="37" spans="2:11" ht="20.100000000000001" customHeight="1">
      <c r="B37" s="241">
        <v>30</v>
      </c>
      <c r="C37" s="242" t="s">
        <v>256</v>
      </c>
      <c r="D37" s="237">
        <v>43406.78559</v>
      </c>
      <c r="E37" s="222">
        <v>95.47</v>
      </c>
      <c r="F37" s="222">
        <v>0</v>
      </c>
      <c r="G37" s="222">
        <v>1.27</v>
      </c>
      <c r="H37" s="222">
        <v>0</v>
      </c>
      <c r="I37" s="234">
        <v>3.2600000000000011</v>
      </c>
      <c r="J37" s="223">
        <v>3.2600000000000011</v>
      </c>
    </row>
    <row r="38" spans="2:11" ht="20.100000000000001" customHeight="1">
      <c r="B38" s="375" t="s">
        <v>310</v>
      </c>
      <c r="C38" s="376"/>
      <c r="D38" s="239">
        <v>43406.78559</v>
      </c>
      <c r="E38" s="231">
        <v>95.47</v>
      </c>
      <c r="F38" s="227">
        <v>0</v>
      </c>
      <c r="G38" s="228">
        <v>1.27</v>
      </c>
      <c r="H38" s="229">
        <v>0</v>
      </c>
      <c r="I38" s="231">
        <v>3.2600000000000011</v>
      </c>
      <c r="J38" s="232"/>
    </row>
    <row r="39" spans="2:11" ht="20.100000000000001" customHeight="1">
      <c r="B39" s="241">
        <v>31</v>
      </c>
      <c r="C39" s="242" t="s">
        <v>259</v>
      </c>
      <c r="D39" s="237">
        <v>184300.70545400001</v>
      </c>
      <c r="E39" s="222">
        <v>97.09</v>
      </c>
      <c r="F39" s="222">
        <v>0</v>
      </c>
      <c r="G39" s="222">
        <v>0</v>
      </c>
      <c r="H39" s="222">
        <v>0</v>
      </c>
      <c r="I39" s="234">
        <v>2.9099999999999966</v>
      </c>
      <c r="J39" s="235">
        <v>4.0599999999999934</v>
      </c>
    </row>
    <row r="40" spans="2:11" ht="20.100000000000001" customHeight="1">
      <c r="B40" s="243">
        <v>32</v>
      </c>
      <c r="C40" s="244" t="s">
        <v>320</v>
      </c>
      <c r="D40" s="238">
        <v>11200.609243999999</v>
      </c>
      <c r="E40" s="224">
        <v>96.71</v>
      </c>
      <c r="F40" s="224">
        <v>0</v>
      </c>
      <c r="G40" s="224">
        <v>0.06</v>
      </c>
      <c r="H40" s="224">
        <v>0.11</v>
      </c>
      <c r="I40" s="226">
        <v>3.1200000000000063</v>
      </c>
      <c r="J40" s="233">
        <v>3.8299999999999934</v>
      </c>
    </row>
    <row r="41" spans="2:11" ht="20.100000000000001" customHeight="1">
      <c r="B41" s="241">
        <v>33</v>
      </c>
      <c r="C41" s="242" t="s">
        <v>153</v>
      </c>
      <c r="D41" s="237">
        <v>7869.5215600000001</v>
      </c>
      <c r="E41" s="222">
        <v>96.706994556434893</v>
      </c>
      <c r="F41" s="222">
        <v>0</v>
      </c>
      <c r="G41" s="222">
        <v>0.57712036825723645</v>
      </c>
      <c r="H41" s="222">
        <v>6.9674206044541956E-2</v>
      </c>
      <c r="I41" s="234">
        <v>2.6462108692633288</v>
      </c>
      <c r="J41" s="223">
        <v>2.7936648554110013</v>
      </c>
      <c r="K41" t="s">
        <v>336</v>
      </c>
    </row>
    <row r="42" spans="2:11" ht="20.100000000000001" customHeight="1">
      <c r="B42" s="243">
        <v>34</v>
      </c>
      <c r="C42" s="244" t="s">
        <v>274</v>
      </c>
      <c r="D42" s="238">
        <v>7163.6260199999997</v>
      </c>
      <c r="E42" s="224">
        <v>96.069414637306622</v>
      </c>
      <c r="F42" s="224">
        <v>0</v>
      </c>
      <c r="G42" s="224">
        <v>0.45934368301303763</v>
      </c>
      <c r="H42" s="224">
        <v>0</v>
      </c>
      <c r="I42" s="226">
        <v>3.4712416796803405</v>
      </c>
      <c r="J42" s="233">
        <v>2.9792525808148413</v>
      </c>
    </row>
    <row r="43" spans="2:11" s="8" customFormat="1" ht="20.100000000000001" customHeight="1">
      <c r="B43" s="241">
        <v>35</v>
      </c>
      <c r="C43" s="242" t="s">
        <v>278</v>
      </c>
      <c r="D43" s="237">
        <v>7186.0807139999997</v>
      </c>
      <c r="E43" s="222">
        <v>95.72</v>
      </c>
      <c r="F43" s="222">
        <v>0</v>
      </c>
      <c r="G43" s="222">
        <v>0.6</v>
      </c>
      <c r="H43" s="222">
        <v>0.17</v>
      </c>
      <c r="I43" s="234">
        <v>3.5100000000000011</v>
      </c>
      <c r="J43" s="223">
        <v>3.260000000000006</v>
      </c>
    </row>
    <row r="44" spans="2:11" ht="20.100000000000001" customHeight="1">
      <c r="B44" s="243">
        <v>36</v>
      </c>
      <c r="C44" s="244" t="s">
        <v>323</v>
      </c>
      <c r="D44" s="238">
        <v>7328.865237</v>
      </c>
      <c r="E44" s="224">
        <v>95.48</v>
      </c>
      <c r="F44" s="224">
        <v>0</v>
      </c>
      <c r="G44" s="224">
        <v>0.53</v>
      </c>
      <c r="H44" s="224">
        <v>0.12</v>
      </c>
      <c r="I44" s="226">
        <v>3.8699999999999957</v>
      </c>
      <c r="J44" s="233">
        <v>7.3799999999999955</v>
      </c>
    </row>
    <row r="45" spans="2:11" ht="20.100000000000001" customHeight="1">
      <c r="B45" s="241">
        <v>37</v>
      </c>
      <c r="C45" s="242" t="s">
        <v>265</v>
      </c>
      <c r="D45" s="237">
        <v>19785.590907999998</v>
      </c>
      <c r="E45" s="222">
        <v>95.4</v>
      </c>
      <c r="F45" s="222">
        <v>0</v>
      </c>
      <c r="G45" s="222">
        <v>1.62</v>
      </c>
      <c r="H45" s="222">
        <v>7.0000000000000007E-2</v>
      </c>
      <c r="I45" s="234">
        <v>2.9099999999999944</v>
      </c>
      <c r="J45" s="235">
        <v>3.3100000000000058</v>
      </c>
    </row>
    <row r="46" spans="2:11" ht="20.100000000000001" customHeight="1">
      <c r="B46" s="243">
        <v>38</v>
      </c>
      <c r="C46" s="244" t="s">
        <v>313</v>
      </c>
      <c r="D46" s="238">
        <v>16640.029514999998</v>
      </c>
      <c r="E46" s="224">
        <v>93.96</v>
      </c>
      <c r="F46" s="224">
        <v>0</v>
      </c>
      <c r="G46" s="224">
        <v>0.2</v>
      </c>
      <c r="H46" s="224">
        <v>0.11</v>
      </c>
      <c r="I46" s="226">
        <v>5.7300000000000058</v>
      </c>
      <c r="J46" s="233">
        <v>21.870000000000008</v>
      </c>
    </row>
    <row r="47" spans="2:11" ht="20.100000000000001" customHeight="1">
      <c r="B47" s="241">
        <v>39</v>
      </c>
      <c r="C47" s="242" t="s">
        <v>262</v>
      </c>
      <c r="D47" s="237">
        <v>33625.499699</v>
      </c>
      <c r="E47" s="222">
        <v>93.85</v>
      </c>
      <c r="F47" s="222">
        <v>0</v>
      </c>
      <c r="G47" s="222">
        <v>0</v>
      </c>
      <c r="H47" s="222">
        <v>0.1</v>
      </c>
      <c r="I47" s="234">
        <v>6.050000000000006</v>
      </c>
      <c r="J47" s="223">
        <v>2.5800000000000058</v>
      </c>
    </row>
    <row r="48" spans="2:11" ht="20.100000000000001" customHeight="1">
      <c r="B48" s="243">
        <v>40</v>
      </c>
      <c r="C48" s="244" t="s">
        <v>258</v>
      </c>
      <c r="D48" s="238">
        <v>73832.045897999997</v>
      </c>
      <c r="E48" s="224">
        <v>92.944756207203483</v>
      </c>
      <c r="F48" s="224">
        <v>0</v>
      </c>
      <c r="G48" s="224">
        <v>1.0349993086729437</v>
      </c>
      <c r="H48" s="224">
        <v>0</v>
      </c>
      <c r="I48" s="226">
        <v>6.0202444841235732</v>
      </c>
      <c r="J48" s="233">
        <v>3.3428277813152558</v>
      </c>
    </row>
    <row r="49" spans="2:10" ht="22.5">
      <c r="B49" s="241">
        <v>41</v>
      </c>
      <c r="C49" s="242" t="s">
        <v>261</v>
      </c>
      <c r="D49" s="237">
        <v>27821.316198</v>
      </c>
      <c r="E49" s="222">
        <v>92.06</v>
      </c>
      <c r="F49" s="222">
        <v>0</v>
      </c>
      <c r="G49" s="222">
        <v>0.18</v>
      </c>
      <c r="H49" s="222">
        <v>0.02</v>
      </c>
      <c r="I49" s="234">
        <v>7.7399999999999984</v>
      </c>
      <c r="J49" s="223">
        <v>6.8500000000000068</v>
      </c>
    </row>
    <row r="50" spans="2:10" ht="22.5">
      <c r="B50" s="243">
        <v>42</v>
      </c>
      <c r="C50" s="244" t="s">
        <v>267</v>
      </c>
      <c r="D50" s="238">
        <v>23843.772025999999</v>
      </c>
      <c r="E50" s="224">
        <v>91.95</v>
      </c>
      <c r="F50" s="224">
        <v>0</v>
      </c>
      <c r="G50" s="224">
        <v>0</v>
      </c>
      <c r="H50" s="224">
        <v>4.2300000000000004</v>
      </c>
      <c r="I50" s="226">
        <v>3.8199999999999967</v>
      </c>
      <c r="J50" s="233">
        <v>14.35</v>
      </c>
    </row>
    <row r="51" spans="2:10" ht="22.5">
      <c r="B51" s="241">
        <v>43</v>
      </c>
      <c r="C51" s="242" t="s">
        <v>260</v>
      </c>
      <c r="D51" s="237">
        <v>38381.191055000003</v>
      </c>
      <c r="E51" s="222">
        <v>91.68</v>
      </c>
      <c r="F51" s="222">
        <v>0.08</v>
      </c>
      <c r="G51" s="222">
        <v>0.09</v>
      </c>
      <c r="H51" s="222">
        <v>0.05</v>
      </c>
      <c r="I51" s="234">
        <v>8.0999999999999925</v>
      </c>
      <c r="J51" s="235">
        <v>5.0100000000000007</v>
      </c>
    </row>
    <row r="52" spans="2:10" ht="22.5">
      <c r="B52" s="243">
        <v>44</v>
      </c>
      <c r="C52" s="244" t="s">
        <v>280</v>
      </c>
      <c r="D52" s="238">
        <v>5513.1235120000001</v>
      </c>
      <c r="E52" s="224">
        <v>91.62</v>
      </c>
      <c r="F52" s="224">
        <v>0</v>
      </c>
      <c r="G52" s="224">
        <v>0</v>
      </c>
      <c r="H52" s="224">
        <v>1.96</v>
      </c>
      <c r="I52" s="226">
        <v>6.4199999999999955</v>
      </c>
      <c r="J52" s="233">
        <v>4.0500000000000069</v>
      </c>
    </row>
    <row r="53" spans="2:10" ht="22.5">
      <c r="B53" s="241">
        <v>45</v>
      </c>
      <c r="C53" s="242" t="s">
        <v>318</v>
      </c>
      <c r="D53" s="237">
        <v>13983.720342000001</v>
      </c>
      <c r="E53" s="222">
        <v>91.29</v>
      </c>
      <c r="F53" s="222">
        <v>0</v>
      </c>
      <c r="G53" s="222">
        <v>3.43</v>
      </c>
      <c r="H53" s="222">
        <v>0</v>
      </c>
      <c r="I53" s="234">
        <v>5.279999999999994</v>
      </c>
      <c r="J53" s="235">
        <v>3.259999999999994</v>
      </c>
    </row>
    <row r="54" spans="2:10" ht="22.5">
      <c r="B54" s="243">
        <v>46</v>
      </c>
      <c r="C54" s="244" t="s">
        <v>268</v>
      </c>
      <c r="D54" s="238">
        <v>13664.47345</v>
      </c>
      <c r="E54" s="224">
        <v>91.26</v>
      </c>
      <c r="F54" s="224">
        <v>0</v>
      </c>
      <c r="G54" s="224">
        <v>0.23</v>
      </c>
      <c r="H54" s="224">
        <v>0.06</v>
      </c>
      <c r="I54" s="226">
        <v>8.449999999999994</v>
      </c>
      <c r="J54" s="233">
        <v>3.2999999999999945</v>
      </c>
    </row>
    <row r="55" spans="2:10" ht="22.5">
      <c r="B55" s="241">
        <v>47</v>
      </c>
      <c r="C55" s="242" t="s">
        <v>162</v>
      </c>
      <c r="D55" s="237">
        <v>9334.3968060000007</v>
      </c>
      <c r="E55" s="222">
        <v>90.15</v>
      </c>
      <c r="F55" s="222">
        <v>0</v>
      </c>
      <c r="G55" s="222">
        <v>0.53</v>
      </c>
      <c r="H55" s="222">
        <v>0.63</v>
      </c>
      <c r="I55" s="234">
        <v>8.6899999999999942</v>
      </c>
      <c r="J55" s="235">
        <v>5.880000000000007</v>
      </c>
    </row>
    <row r="56" spans="2:10" ht="22.5">
      <c r="B56" s="243">
        <v>48</v>
      </c>
      <c r="C56" s="244" t="s">
        <v>270</v>
      </c>
      <c r="D56" s="238">
        <v>19896.055804</v>
      </c>
      <c r="E56" s="224">
        <v>89.13</v>
      </c>
      <c r="F56" s="224">
        <v>0</v>
      </c>
      <c r="G56" s="224">
        <v>2.1</v>
      </c>
      <c r="H56" s="224">
        <v>1.86</v>
      </c>
      <c r="I56" s="226">
        <v>6.9100000000000046</v>
      </c>
      <c r="J56" s="233">
        <v>5.8599999999999968</v>
      </c>
    </row>
    <row r="57" spans="2:10" s="8" customFormat="1" ht="22.5">
      <c r="B57" s="241">
        <v>49</v>
      </c>
      <c r="C57" s="242" t="s">
        <v>321</v>
      </c>
      <c r="D57" s="237">
        <v>13861.007713999999</v>
      </c>
      <c r="E57" s="222">
        <v>88.04</v>
      </c>
      <c r="F57" s="222">
        <v>0.01</v>
      </c>
      <c r="G57" s="222">
        <v>0.01</v>
      </c>
      <c r="H57" s="222">
        <v>0.7</v>
      </c>
      <c r="I57" s="234">
        <v>11.239999999999995</v>
      </c>
      <c r="J57" s="223">
        <v>6.0700000000000038</v>
      </c>
    </row>
    <row r="58" spans="2:10" s="8" customFormat="1" ht="22.5">
      <c r="B58" s="243">
        <v>50</v>
      </c>
      <c r="C58" s="244" t="s">
        <v>257</v>
      </c>
      <c r="D58" s="238">
        <v>48266.790493</v>
      </c>
      <c r="E58" s="224">
        <v>87.71</v>
      </c>
      <c r="F58" s="224">
        <v>10.54</v>
      </c>
      <c r="G58" s="224">
        <v>0.22</v>
      </c>
      <c r="H58" s="224">
        <v>0.04</v>
      </c>
      <c r="I58" s="226">
        <v>1.4900000000000071</v>
      </c>
      <c r="J58" s="233">
        <v>2.3900000000000055</v>
      </c>
    </row>
    <row r="59" spans="2:10" s="8" customFormat="1" ht="22.5">
      <c r="B59" s="241">
        <v>51</v>
      </c>
      <c r="C59" s="242" t="s">
        <v>180</v>
      </c>
      <c r="D59" s="237">
        <v>13337.627688</v>
      </c>
      <c r="E59" s="222">
        <v>87.092699296207329</v>
      </c>
      <c r="F59" s="222">
        <v>0</v>
      </c>
      <c r="G59" s="222">
        <v>0.62400617882770881</v>
      </c>
      <c r="H59" s="222">
        <v>0</v>
      </c>
      <c r="I59" s="234">
        <v>12.283294524964962</v>
      </c>
      <c r="J59" s="235">
        <v>6.1793388811885315</v>
      </c>
    </row>
    <row r="60" spans="2:10" s="8" customFormat="1" ht="22.5">
      <c r="B60" s="243">
        <v>52</v>
      </c>
      <c r="C60" s="244" t="s">
        <v>266</v>
      </c>
      <c r="D60" s="238">
        <v>17038.603324</v>
      </c>
      <c r="E60" s="224">
        <v>86.58</v>
      </c>
      <c r="F60" s="224">
        <v>0</v>
      </c>
      <c r="G60" s="224">
        <v>0.34</v>
      </c>
      <c r="H60" s="224">
        <v>0.03</v>
      </c>
      <c r="I60" s="226">
        <v>13.050000000000002</v>
      </c>
      <c r="J60" s="233">
        <v>6.7400000000000064</v>
      </c>
    </row>
    <row r="61" spans="2:10" ht="22.5">
      <c r="B61" s="241">
        <v>53</v>
      </c>
      <c r="C61" s="242" t="s">
        <v>264</v>
      </c>
      <c r="D61" s="237">
        <v>30023.244053999999</v>
      </c>
      <c r="E61" s="222">
        <v>85.697382358621581</v>
      </c>
      <c r="F61" s="222">
        <v>0</v>
      </c>
      <c r="G61" s="222">
        <v>1.2396435579773051</v>
      </c>
      <c r="H61" s="222">
        <v>9.2766724219341082E-2</v>
      </c>
      <c r="I61" s="234">
        <v>12.970207359181773</v>
      </c>
      <c r="J61" s="223">
        <v>7.6293063901482387</v>
      </c>
    </row>
    <row r="62" spans="2:10" ht="22.5">
      <c r="B62" s="243">
        <v>54</v>
      </c>
      <c r="C62" s="244" t="s">
        <v>277</v>
      </c>
      <c r="D62" s="238">
        <v>7978.9674249999998</v>
      </c>
      <c r="E62" s="224">
        <v>85.641177034328891</v>
      </c>
      <c r="F62" s="224">
        <v>0</v>
      </c>
      <c r="G62" s="224">
        <v>0.19226729612390261</v>
      </c>
      <c r="H62" s="224">
        <v>0.2250369257043521</v>
      </c>
      <c r="I62" s="226">
        <v>13.941518743842854</v>
      </c>
      <c r="J62" s="233">
        <v>16.208699719849786</v>
      </c>
    </row>
    <row r="63" spans="2:10" ht="22.5">
      <c r="B63" s="241">
        <v>55</v>
      </c>
      <c r="C63" s="242" t="s">
        <v>279</v>
      </c>
      <c r="D63" s="237">
        <v>10682.194414</v>
      </c>
      <c r="E63" s="222">
        <v>84.197920999831865</v>
      </c>
      <c r="F63" s="222">
        <v>0</v>
      </c>
      <c r="G63" s="222">
        <v>0.29886846192826061</v>
      </c>
      <c r="H63" s="222">
        <v>8.9228780141704109E-4</v>
      </c>
      <c r="I63" s="234">
        <v>15.502318250438458</v>
      </c>
      <c r="J63" s="223">
        <v>4.3131950164383497</v>
      </c>
    </row>
    <row r="64" spans="2:10" ht="22.5">
      <c r="B64" s="243">
        <v>56</v>
      </c>
      <c r="C64" s="244" t="s">
        <v>319</v>
      </c>
      <c r="D64" s="238">
        <v>7102.7973620000002</v>
      </c>
      <c r="E64" s="224">
        <v>83.57</v>
      </c>
      <c r="F64" s="224">
        <v>0</v>
      </c>
      <c r="G64" s="224">
        <v>15.95</v>
      </c>
      <c r="H64" s="224">
        <v>0.28000000000000003</v>
      </c>
      <c r="I64" s="226">
        <v>0.20000000000000751</v>
      </c>
      <c r="J64" s="233">
        <v>0.79999999999999305</v>
      </c>
    </row>
    <row r="65" spans="2:10" ht="22.5">
      <c r="B65" s="241">
        <v>57</v>
      </c>
      <c r="C65" s="242" t="s">
        <v>314</v>
      </c>
      <c r="D65" s="237">
        <v>16420.437591999998</v>
      </c>
      <c r="E65" s="222">
        <v>83.17</v>
      </c>
      <c r="F65" s="222">
        <v>9.1999999999999993</v>
      </c>
      <c r="G65" s="222">
        <v>0</v>
      </c>
      <c r="H65" s="222">
        <v>0.41</v>
      </c>
      <c r="I65" s="234">
        <v>7.2199999999999989</v>
      </c>
      <c r="J65" s="223">
        <v>7.4699999999999989</v>
      </c>
    </row>
    <row r="66" spans="2:10" s="8" customFormat="1" ht="22.5">
      <c r="B66" s="243">
        <v>58</v>
      </c>
      <c r="C66" s="244" t="s">
        <v>130</v>
      </c>
      <c r="D66" s="238">
        <v>6178.4846820000002</v>
      </c>
      <c r="E66" s="224">
        <v>82.8</v>
      </c>
      <c r="F66" s="224">
        <v>0</v>
      </c>
      <c r="G66" s="224">
        <v>10.3</v>
      </c>
      <c r="H66" s="224">
        <v>0.32</v>
      </c>
      <c r="I66" s="226">
        <v>6.5800000000000018</v>
      </c>
      <c r="J66" s="233">
        <v>5.680000000000005</v>
      </c>
    </row>
    <row r="67" spans="2:10" ht="22.5">
      <c r="B67" s="241">
        <v>59</v>
      </c>
      <c r="C67" s="242" t="s">
        <v>271</v>
      </c>
      <c r="D67" s="237">
        <v>20989.062739000001</v>
      </c>
      <c r="E67" s="222">
        <v>82.66</v>
      </c>
      <c r="F67" s="222">
        <v>0</v>
      </c>
      <c r="G67" s="222">
        <v>6.23</v>
      </c>
      <c r="H67" s="222">
        <v>3.44</v>
      </c>
      <c r="I67" s="234">
        <v>7.6700000000000035</v>
      </c>
      <c r="J67" s="223">
        <v>6.5500000000000043</v>
      </c>
    </row>
    <row r="68" spans="2:10" ht="22.5">
      <c r="B68" s="243">
        <v>60</v>
      </c>
      <c r="C68" s="244" t="s">
        <v>311</v>
      </c>
      <c r="D68" s="238">
        <v>24350.452548000001</v>
      </c>
      <c r="E68" s="224">
        <v>82.16</v>
      </c>
      <c r="F68" s="224">
        <v>8.43</v>
      </c>
      <c r="G68" s="224">
        <v>7.86</v>
      </c>
      <c r="H68" s="224">
        <v>0.11</v>
      </c>
      <c r="I68" s="226">
        <v>1.4400000000000033</v>
      </c>
      <c r="J68" s="233">
        <v>2.0700000000000016</v>
      </c>
    </row>
    <row r="69" spans="2:10" ht="22.5">
      <c r="B69" s="241">
        <v>61</v>
      </c>
      <c r="C69" s="242" t="s">
        <v>316</v>
      </c>
      <c r="D69" s="237">
        <v>11504.730484</v>
      </c>
      <c r="E69" s="222">
        <v>80.12</v>
      </c>
      <c r="F69" s="222">
        <v>4.08</v>
      </c>
      <c r="G69" s="222">
        <v>13.38</v>
      </c>
      <c r="H69" s="222">
        <v>0.43</v>
      </c>
      <c r="I69" s="234">
        <v>1.9899999999999947</v>
      </c>
      <c r="J69" s="223">
        <v>2.1500000000000048</v>
      </c>
    </row>
    <row r="70" spans="2:10" ht="22.5">
      <c r="B70" s="243">
        <v>62</v>
      </c>
      <c r="C70" s="244" t="s">
        <v>203</v>
      </c>
      <c r="D70" s="238">
        <v>7490.4019019999996</v>
      </c>
      <c r="E70" s="224">
        <v>79.733383075726664</v>
      </c>
      <c r="F70" s="224">
        <v>0</v>
      </c>
      <c r="G70" s="224">
        <v>14.031833837107627</v>
      </c>
      <c r="H70" s="224">
        <v>5.0834761747052842E-2</v>
      </c>
      <c r="I70" s="226">
        <v>6.1839483254186565</v>
      </c>
      <c r="J70" s="233">
        <v>6.4231399680172139</v>
      </c>
    </row>
    <row r="71" spans="2:10" ht="22.5">
      <c r="B71" s="241">
        <v>63</v>
      </c>
      <c r="C71" s="242" t="s">
        <v>322</v>
      </c>
      <c r="D71" s="237">
        <v>7765.2985799999997</v>
      </c>
      <c r="E71" s="222">
        <v>79.47</v>
      </c>
      <c r="F71" s="222">
        <v>0</v>
      </c>
      <c r="G71" s="222">
        <v>19.91</v>
      </c>
      <c r="H71" s="222">
        <v>0.06</v>
      </c>
      <c r="I71" s="234">
        <v>0.56000000000000094</v>
      </c>
      <c r="J71" s="235">
        <v>0.31999999999999745</v>
      </c>
    </row>
    <row r="72" spans="2:10" ht="22.5">
      <c r="B72" s="243">
        <v>64</v>
      </c>
      <c r="C72" s="244" t="s">
        <v>289</v>
      </c>
      <c r="D72" s="238">
        <v>6744.6691279999995</v>
      </c>
      <c r="E72" s="224">
        <v>79.220453399075041</v>
      </c>
      <c r="F72" s="224">
        <v>19.065853950849579</v>
      </c>
      <c r="G72" s="224">
        <v>0.51144373833980394</v>
      </c>
      <c r="H72" s="224">
        <v>9.4944454725996437E-4</v>
      </c>
      <c r="I72" s="226">
        <v>1.2012994671883164</v>
      </c>
      <c r="J72" s="233">
        <v>1.4689526528033401</v>
      </c>
    </row>
    <row r="73" spans="2:10" s="8" customFormat="1" ht="22.5">
      <c r="B73" s="241">
        <v>65</v>
      </c>
      <c r="C73" s="242" t="s">
        <v>263</v>
      </c>
      <c r="D73" s="237">
        <v>60839.744642999998</v>
      </c>
      <c r="E73" s="222">
        <v>79.150000000000006</v>
      </c>
      <c r="F73" s="222">
        <v>17.43</v>
      </c>
      <c r="G73" s="222">
        <v>1.36</v>
      </c>
      <c r="H73" s="222">
        <v>0</v>
      </c>
      <c r="I73" s="234">
        <v>2.0599999999999943</v>
      </c>
      <c r="J73" s="235">
        <v>2.1499999999999972</v>
      </c>
    </row>
    <row r="74" spans="2:10" s="8" customFormat="1" ht="22.5">
      <c r="B74" s="243">
        <v>66</v>
      </c>
      <c r="C74" s="244" t="s">
        <v>312</v>
      </c>
      <c r="D74" s="238">
        <v>11473.063533</v>
      </c>
      <c r="E74" s="224">
        <v>75.599999999999994</v>
      </c>
      <c r="F74" s="224">
        <v>0</v>
      </c>
      <c r="G74" s="224">
        <v>12.64</v>
      </c>
      <c r="H74" s="224">
        <v>0.16</v>
      </c>
      <c r="I74" s="226">
        <v>11.600000000000005</v>
      </c>
      <c r="J74" s="233">
        <v>0.30999999999999461</v>
      </c>
    </row>
    <row r="75" spans="2:10" s="8" customFormat="1" ht="22.5">
      <c r="B75" s="241">
        <v>67</v>
      </c>
      <c r="C75" s="242" t="s">
        <v>324</v>
      </c>
      <c r="D75" s="237">
        <v>6053.7630929999996</v>
      </c>
      <c r="E75" s="222">
        <v>75.58</v>
      </c>
      <c r="F75" s="222">
        <v>19.61</v>
      </c>
      <c r="G75" s="222">
        <v>2.59</v>
      </c>
      <c r="H75" s="222">
        <v>0.15</v>
      </c>
      <c r="I75" s="234">
        <v>2.0700000000000025</v>
      </c>
      <c r="J75" s="223">
        <v>1.3200000000000007</v>
      </c>
    </row>
    <row r="76" spans="2:10" s="9" customFormat="1" ht="22.5">
      <c r="B76" s="243">
        <v>68</v>
      </c>
      <c r="C76" s="244" t="s">
        <v>136</v>
      </c>
      <c r="D76" s="238">
        <v>6642.2096119999997</v>
      </c>
      <c r="E76" s="224">
        <v>75.209999999999994</v>
      </c>
      <c r="F76" s="224">
        <v>6.86</v>
      </c>
      <c r="G76" s="224">
        <v>7.22</v>
      </c>
      <c r="H76" s="224">
        <v>3.1</v>
      </c>
      <c r="I76" s="226">
        <v>7.6100000000000083</v>
      </c>
      <c r="J76" s="233">
        <v>5.5400000000000027</v>
      </c>
    </row>
    <row r="77" spans="2:10" s="9" customFormat="1" ht="22.5">
      <c r="B77" s="241">
        <v>69</v>
      </c>
      <c r="C77" s="242" t="s">
        <v>273</v>
      </c>
      <c r="D77" s="237">
        <v>19922.089489000002</v>
      </c>
      <c r="E77" s="222">
        <v>74.290000000000006</v>
      </c>
      <c r="F77" s="222">
        <v>10.199999999999999</v>
      </c>
      <c r="G77" s="222">
        <v>13.27</v>
      </c>
      <c r="H77" s="222">
        <v>0</v>
      </c>
      <c r="I77" s="234">
        <v>2.2399999999999949</v>
      </c>
      <c r="J77" s="223">
        <v>1.1799999999999944</v>
      </c>
    </row>
    <row r="78" spans="2:10" s="9" customFormat="1" ht="22.5">
      <c r="B78" s="243">
        <v>70</v>
      </c>
      <c r="C78" s="244" t="s">
        <v>202</v>
      </c>
      <c r="D78" s="238">
        <v>27808.114475999999</v>
      </c>
      <c r="E78" s="224">
        <v>73.027050942488557</v>
      </c>
      <c r="F78" s="224">
        <v>19.342634970986225</v>
      </c>
      <c r="G78" s="224">
        <v>0.12889553260170428</v>
      </c>
      <c r="H78" s="224">
        <v>0.66441936370973542</v>
      </c>
      <c r="I78" s="226">
        <v>6.8369991902137777</v>
      </c>
      <c r="J78" s="233">
        <v>3.1117165024592071</v>
      </c>
    </row>
    <row r="79" spans="2:10" s="9" customFormat="1" ht="22.5">
      <c r="B79" s="241">
        <v>71</v>
      </c>
      <c r="C79" s="242" t="s">
        <v>276</v>
      </c>
      <c r="D79" s="237">
        <v>16661.867415000001</v>
      </c>
      <c r="E79" s="222">
        <v>72.36</v>
      </c>
      <c r="F79" s="222">
        <v>22.55</v>
      </c>
      <c r="G79" s="222">
        <v>1.72</v>
      </c>
      <c r="H79" s="222">
        <v>0</v>
      </c>
      <c r="I79" s="234">
        <v>3.37</v>
      </c>
      <c r="J79" s="235">
        <v>2.8299999999999965</v>
      </c>
    </row>
    <row r="80" spans="2:10" s="8" customFormat="1" ht="22.5">
      <c r="B80" s="243">
        <v>72</v>
      </c>
      <c r="C80" s="244" t="s">
        <v>315</v>
      </c>
      <c r="D80" s="238">
        <v>11185.409081</v>
      </c>
      <c r="E80" s="224">
        <v>66.13</v>
      </c>
      <c r="F80" s="224">
        <v>0</v>
      </c>
      <c r="G80" s="224">
        <v>10.02</v>
      </c>
      <c r="H80" s="224">
        <v>0</v>
      </c>
      <c r="I80" s="226">
        <v>23.850000000000005</v>
      </c>
      <c r="J80" s="233">
        <v>1</v>
      </c>
    </row>
    <row r="81" spans="2:10" s="8" customFormat="1" ht="22.5">
      <c r="B81" s="241">
        <v>73</v>
      </c>
      <c r="C81" s="242" t="s">
        <v>269</v>
      </c>
      <c r="D81" s="237">
        <v>14718.697920000001</v>
      </c>
      <c r="E81" s="222">
        <v>60.646937540797261</v>
      </c>
      <c r="F81" s="222">
        <v>19.610779922721992</v>
      </c>
      <c r="G81" s="222">
        <v>12.520618973246192</v>
      </c>
      <c r="H81" s="222">
        <v>0.29153417069161436</v>
      </c>
      <c r="I81" s="234">
        <v>6.9301293925429412</v>
      </c>
      <c r="J81" s="223">
        <v>1.3294991225424719</v>
      </c>
    </row>
    <row r="82" spans="2:10" s="8" customFormat="1" ht="22.5">
      <c r="B82" s="243">
        <v>74</v>
      </c>
      <c r="C82" s="244" t="s">
        <v>317</v>
      </c>
      <c r="D82" s="238">
        <v>16145.682723</v>
      </c>
      <c r="E82" s="224">
        <v>59.79</v>
      </c>
      <c r="F82" s="224">
        <v>0</v>
      </c>
      <c r="G82" s="224">
        <v>34.51</v>
      </c>
      <c r="H82" s="224">
        <v>0.03</v>
      </c>
      <c r="I82" s="226">
        <v>5.6700000000000026</v>
      </c>
      <c r="J82" s="233">
        <v>3.3399999999999976</v>
      </c>
    </row>
    <row r="83" spans="2:10" s="8" customFormat="1" ht="22.5">
      <c r="B83" s="241">
        <v>75</v>
      </c>
      <c r="C83" s="242" t="s">
        <v>198</v>
      </c>
      <c r="D83" s="237">
        <v>33105.287443000001</v>
      </c>
      <c r="E83" s="222">
        <v>59.69</v>
      </c>
      <c r="F83" s="222">
        <v>24.66</v>
      </c>
      <c r="G83" s="222">
        <v>0.04</v>
      </c>
      <c r="H83" s="222">
        <v>0</v>
      </c>
      <c r="I83" s="234">
        <v>15.610000000000003</v>
      </c>
      <c r="J83" s="235">
        <v>0.60000000000000087</v>
      </c>
    </row>
    <row r="84" spans="2:10" s="8" customFormat="1" ht="22.5">
      <c r="B84" s="243">
        <v>76</v>
      </c>
      <c r="C84" s="244" t="s">
        <v>192</v>
      </c>
      <c r="D84" s="238">
        <v>6206.3839129999997</v>
      </c>
      <c r="E84" s="224">
        <v>51.16</v>
      </c>
      <c r="F84" s="224">
        <v>32.159999999999997</v>
      </c>
      <c r="G84" s="224">
        <v>15.57</v>
      </c>
      <c r="H84" s="224">
        <v>0</v>
      </c>
      <c r="I84" s="226">
        <v>1.1100000000000065</v>
      </c>
      <c r="J84" s="233">
        <v>0.50999999999999623</v>
      </c>
    </row>
    <row r="85" spans="2:10" ht="22.5">
      <c r="B85" s="241">
        <v>77</v>
      </c>
      <c r="C85" s="242" t="s">
        <v>195</v>
      </c>
      <c r="D85" s="237">
        <v>5575.3850030000003</v>
      </c>
      <c r="E85" s="222">
        <v>47.22</v>
      </c>
      <c r="F85" s="222">
        <v>46.8</v>
      </c>
      <c r="G85" s="222">
        <v>5.2</v>
      </c>
      <c r="H85" s="222">
        <v>0</v>
      </c>
      <c r="I85" s="234">
        <v>0.7800000000000038</v>
      </c>
      <c r="J85" s="223">
        <v>0.76000000000000167</v>
      </c>
    </row>
    <row r="86" spans="2:10" ht="22.5">
      <c r="B86" s="243">
        <v>78</v>
      </c>
      <c r="C86" s="244" t="s">
        <v>275</v>
      </c>
      <c r="D86" s="238">
        <v>10685.400084999999</v>
      </c>
      <c r="E86" s="224">
        <v>46.73</v>
      </c>
      <c r="F86" s="224">
        <v>35.24</v>
      </c>
      <c r="G86" s="224">
        <v>15.98</v>
      </c>
      <c r="H86" s="224">
        <v>0</v>
      </c>
      <c r="I86" s="226">
        <v>2.0500000000000007</v>
      </c>
      <c r="J86" s="233">
        <v>1.6999999999999993</v>
      </c>
    </row>
    <row r="87" spans="2:10" ht="22.5">
      <c r="B87" s="241">
        <v>79</v>
      </c>
      <c r="C87" s="242" t="s">
        <v>272</v>
      </c>
      <c r="D87" s="237">
        <v>12662.273052</v>
      </c>
      <c r="E87" s="222">
        <v>32.412682977213422</v>
      </c>
      <c r="F87" s="222">
        <v>46.463137119824353</v>
      </c>
      <c r="G87" s="222">
        <v>0.76137377974573539</v>
      </c>
      <c r="H87" s="222">
        <v>0.15237518186025573</v>
      </c>
      <c r="I87" s="234">
        <v>20.210430941356236</v>
      </c>
      <c r="J87" s="223">
        <v>2.7770510137280939</v>
      </c>
    </row>
    <row r="88" spans="2:10" ht="22.5">
      <c r="B88" s="370" t="s">
        <v>281</v>
      </c>
      <c r="C88" s="371"/>
      <c r="D88" s="240">
        <v>1030790.7650519998</v>
      </c>
      <c r="E88" s="228">
        <v>85.121694628734943</v>
      </c>
      <c r="F88" s="228">
        <v>5.7390639440796081</v>
      </c>
      <c r="G88" s="228">
        <v>2.8780753211547445</v>
      </c>
      <c r="H88" s="229">
        <v>0.31523055088444674</v>
      </c>
      <c r="I88" s="229">
        <v>5.9459355551462698</v>
      </c>
      <c r="J88" s="236"/>
    </row>
    <row r="89" spans="2:10" ht="22.5">
      <c r="B89" s="370" t="s">
        <v>282</v>
      </c>
      <c r="C89" s="371"/>
      <c r="D89" s="240">
        <v>18114132.306552</v>
      </c>
      <c r="E89" s="228">
        <v>14.219942393248395</v>
      </c>
      <c r="F89" s="228">
        <v>11.51254231250582</v>
      </c>
      <c r="G89" s="228">
        <v>72.720882958200377</v>
      </c>
      <c r="H89" s="228">
        <v>0.10438465537770739</v>
      </c>
      <c r="I89" s="228">
        <v>1.4422476806676903</v>
      </c>
      <c r="J89" s="236"/>
    </row>
    <row r="90" spans="2:10" s="12" customFormat="1" ht="19.5">
      <c r="B90" s="10"/>
      <c r="C90" s="377" t="s">
        <v>284</v>
      </c>
      <c r="D90" s="377"/>
      <c r="E90" s="377"/>
      <c r="F90" s="377"/>
      <c r="G90" s="377"/>
      <c r="H90" s="377"/>
      <c r="I90" s="377"/>
      <c r="J90" s="11"/>
    </row>
    <row r="91" spans="2:10" s="12" customFormat="1" ht="42" customHeight="1" thickBot="1">
      <c r="B91" s="13"/>
      <c r="C91" s="367" t="s">
        <v>283</v>
      </c>
      <c r="D91" s="368"/>
      <c r="E91" s="368"/>
      <c r="F91" s="368"/>
      <c r="G91" s="368"/>
      <c r="H91" s="368"/>
      <c r="I91" s="369"/>
      <c r="J91" s="14"/>
    </row>
  </sheetData>
  <sortState ref="B2:K91">
    <sortCondition descending="1" ref="E39:E87"/>
  </sortState>
  <mergeCells count="14">
    <mergeCell ref="I2:J2"/>
    <mergeCell ref="B2:H2"/>
    <mergeCell ref="J3:J4"/>
    <mergeCell ref="C91:I91"/>
    <mergeCell ref="B88:C88"/>
    <mergeCell ref="B3:B4"/>
    <mergeCell ref="C3:C4"/>
    <mergeCell ref="E3:I3"/>
    <mergeCell ref="B22:C22"/>
    <mergeCell ref="B26:C26"/>
    <mergeCell ref="B36:C36"/>
    <mergeCell ref="B38:C38"/>
    <mergeCell ref="B89:C89"/>
    <mergeCell ref="C90:I90"/>
  </mergeCells>
  <printOptions horizontalCentered="1" verticalCentered="1"/>
  <pageMargins left="0" right="0.11811023622047245" top="0" bottom="0" header="0" footer="0"/>
  <pageSetup scale="39" orientation="portrait" r:id="rId1"/>
</worksheet>
</file>

<file path=xl/worksheets/sheet3.xml><?xml version="1.0" encoding="utf-8"?>
<worksheet xmlns="http://schemas.openxmlformats.org/spreadsheetml/2006/main" xmlns:r="http://schemas.openxmlformats.org/officeDocument/2006/relationships">
  <dimension ref="A1:T90"/>
  <sheetViews>
    <sheetView rightToLeft="1" workbookViewId="0">
      <pane xSplit="3" ySplit="4" topLeftCell="D74" activePane="bottomRight" state="frozen"/>
      <selection pane="topRight" activeCell="D1" sqref="D1"/>
      <selection pane="bottomLeft" activeCell="A5" sqref="A5"/>
      <selection pane="bottomRight" activeCell="F23" sqref="F23:F87"/>
    </sheetView>
  </sheetViews>
  <sheetFormatPr defaultColWidth="13.25" defaultRowHeight="18"/>
  <cols>
    <col min="1" max="1" width="8.875" style="45" customWidth="1"/>
    <col min="2" max="2" width="18.5" customWidth="1"/>
    <col min="17" max="17" width="13.25" style="16"/>
  </cols>
  <sheetData>
    <row r="1" spans="1:20" ht="32.25" thickBot="1">
      <c r="A1" s="101"/>
      <c r="B1" s="380" t="s">
        <v>337</v>
      </c>
      <c r="C1" s="380"/>
      <c r="D1" s="380"/>
      <c r="E1" s="380"/>
      <c r="F1" s="380"/>
      <c r="G1" s="380"/>
      <c r="H1" s="380"/>
      <c r="I1" s="380"/>
      <c r="J1" s="380"/>
      <c r="K1" s="380"/>
      <c r="L1" s="380"/>
      <c r="M1" s="380"/>
      <c r="N1" s="380"/>
      <c r="O1" s="380" t="s">
        <v>353</v>
      </c>
      <c r="P1" s="399"/>
      <c r="Q1" s="96"/>
    </row>
    <row r="2" spans="1:20" ht="21" customHeight="1">
      <c r="A2" s="389" t="s">
        <v>201</v>
      </c>
      <c r="B2" s="392" t="s">
        <v>204</v>
      </c>
      <c r="C2" s="381" t="s">
        <v>205</v>
      </c>
      <c r="D2" s="382"/>
      <c r="E2" s="382"/>
      <c r="F2" s="382"/>
      <c r="G2" s="382"/>
      <c r="H2" s="382"/>
      <c r="I2" s="382"/>
      <c r="J2" s="383"/>
      <c r="K2" s="381" t="s">
        <v>206</v>
      </c>
      <c r="L2" s="382"/>
      <c r="M2" s="382"/>
      <c r="N2" s="382"/>
      <c r="O2" s="382"/>
      <c r="P2" s="388"/>
      <c r="Q2" s="96"/>
    </row>
    <row r="3" spans="1:20" ht="21" customHeight="1">
      <c r="A3" s="390"/>
      <c r="B3" s="393"/>
      <c r="C3" s="384" t="s">
        <v>207</v>
      </c>
      <c r="D3" s="385"/>
      <c r="E3" s="385"/>
      <c r="F3" s="386"/>
      <c r="G3" s="384" t="s">
        <v>338</v>
      </c>
      <c r="H3" s="385"/>
      <c r="I3" s="385"/>
      <c r="J3" s="386"/>
      <c r="K3" s="384" t="s">
        <v>207</v>
      </c>
      <c r="L3" s="385"/>
      <c r="M3" s="386"/>
      <c r="N3" s="384" t="s">
        <v>338</v>
      </c>
      <c r="O3" s="385"/>
      <c r="P3" s="387"/>
      <c r="Q3" s="96"/>
    </row>
    <row r="4" spans="1:20" ht="42">
      <c r="A4" s="391"/>
      <c r="B4" s="394"/>
      <c r="C4" s="67" t="s">
        <v>208</v>
      </c>
      <c r="D4" s="67" t="s">
        <v>209</v>
      </c>
      <c r="E4" s="17" t="s">
        <v>210</v>
      </c>
      <c r="F4" s="67" t="s">
        <v>211</v>
      </c>
      <c r="G4" s="68" t="s">
        <v>212</v>
      </c>
      <c r="H4" s="68" t="s">
        <v>209</v>
      </c>
      <c r="I4" s="17" t="s">
        <v>210</v>
      </c>
      <c r="J4" s="68" t="s">
        <v>211</v>
      </c>
      <c r="K4" s="67" t="s">
        <v>213</v>
      </c>
      <c r="L4" s="67" t="s">
        <v>214</v>
      </c>
      <c r="M4" s="17" t="s">
        <v>210</v>
      </c>
      <c r="N4" s="67" t="s">
        <v>213</v>
      </c>
      <c r="O4" s="67" t="s">
        <v>214</v>
      </c>
      <c r="P4" s="18" t="s">
        <v>210</v>
      </c>
      <c r="Q4" s="96"/>
    </row>
    <row r="5" spans="1:20" ht="18.75">
      <c r="A5" s="19">
        <v>1</v>
      </c>
      <c r="B5" s="20" t="s">
        <v>215</v>
      </c>
      <c r="C5" s="24">
        <v>774022.082972</v>
      </c>
      <c r="D5" s="24">
        <v>369011.95046000002</v>
      </c>
      <c r="E5" s="24">
        <v>405010.13251199998</v>
      </c>
      <c r="F5" s="24">
        <v>1143034.0334320001</v>
      </c>
      <c r="G5" s="24">
        <v>9957.2340550000008</v>
      </c>
      <c r="H5" s="24">
        <v>10133.733759999999</v>
      </c>
      <c r="I5" s="24">
        <v>-176.49970499999836</v>
      </c>
      <c r="J5" s="24">
        <v>20090.967815</v>
      </c>
      <c r="K5" s="24">
        <v>8397983</v>
      </c>
      <c r="L5" s="24">
        <v>4509429</v>
      </c>
      <c r="M5" s="24">
        <v>3888554</v>
      </c>
      <c r="N5" s="24">
        <v>495743</v>
      </c>
      <c r="O5" s="24">
        <v>852258</v>
      </c>
      <c r="P5" s="24">
        <v>-356515</v>
      </c>
      <c r="Q5" s="95"/>
      <c r="R5" s="25"/>
      <c r="S5" s="25"/>
      <c r="T5" s="25"/>
    </row>
    <row r="6" spans="1:20" s="54" customFormat="1" ht="18.75">
      <c r="A6" s="52">
        <v>2</v>
      </c>
      <c r="B6" s="53" t="s">
        <v>33</v>
      </c>
      <c r="C6" s="29">
        <v>137604.41036400001</v>
      </c>
      <c r="D6" s="29">
        <v>188940.118839</v>
      </c>
      <c r="E6" s="29">
        <v>-51335.708474999992</v>
      </c>
      <c r="F6" s="29">
        <v>326544.52920300001</v>
      </c>
      <c r="G6" s="29">
        <v>11717.783507</v>
      </c>
      <c r="H6" s="29">
        <v>16032.455169000001</v>
      </c>
      <c r="I6" s="29">
        <v>-4314.6716620000007</v>
      </c>
      <c r="J6" s="29">
        <v>27750.238676000001</v>
      </c>
      <c r="K6" s="29">
        <v>690034.62870100001</v>
      </c>
      <c r="L6" s="29">
        <v>736959.45360799995</v>
      </c>
      <c r="M6" s="29">
        <v>-46924.824906999944</v>
      </c>
      <c r="N6" s="29">
        <v>3432.5432300000002</v>
      </c>
      <c r="O6" s="29">
        <v>124969.01916500001</v>
      </c>
      <c r="P6" s="29">
        <v>-121536.47593500001</v>
      </c>
      <c r="Q6" s="95"/>
      <c r="R6" s="25"/>
      <c r="S6" s="25"/>
      <c r="T6" s="25"/>
    </row>
    <row r="7" spans="1:20" ht="18.75">
      <c r="A7" s="19">
        <v>3</v>
      </c>
      <c r="B7" s="20" t="s">
        <v>216</v>
      </c>
      <c r="C7" s="24">
        <v>476792.42963000003</v>
      </c>
      <c r="D7" s="24">
        <v>443133.81922300003</v>
      </c>
      <c r="E7" s="24">
        <v>33658.610407</v>
      </c>
      <c r="F7" s="24">
        <v>919926.24885300011</v>
      </c>
      <c r="G7" s="24">
        <v>50000</v>
      </c>
      <c r="H7" s="24">
        <v>270159.348558</v>
      </c>
      <c r="I7" s="24">
        <v>-220159.348558</v>
      </c>
      <c r="J7" s="24">
        <v>320159.348558</v>
      </c>
      <c r="K7" s="24">
        <v>2560966</v>
      </c>
      <c r="L7" s="24">
        <v>1780933</v>
      </c>
      <c r="M7" s="24">
        <v>780033</v>
      </c>
      <c r="N7" s="24">
        <v>372731</v>
      </c>
      <c r="O7" s="24">
        <v>323251</v>
      </c>
      <c r="P7" s="24">
        <v>49480</v>
      </c>
      <c r="Q7" s="95"/>
      <c r="R7" s="25"/>
      <c r="S7" s="25"/>
      <c r="T7" s="25"/>
    </row>
    <row r="8" spans="1:20" s="54" customFormat="1" ht="18.75">
      <c r="A8" s="52">
        <v>4</v>
      </c>
      <c r="B8" s="53" t="s">
        <v>217</v>
      </c>
      <c r="C8" s="29">
        <v>102343.477335</v>
      </c>
      <c r="D8" s="29">
        <v>97970.915653000004</v>
      </c>
      <c r="E8" s="29">
        <v>4372.5616819999996</v>
      </c>
      <c r="F8" s="29">
        <v>200314.39298800001</v>
      </c>
      <c r="G8" s="29">
        <v>16077.431653</v>
      </c>
      <c r="H8" s="29">
        <v>22555.263589999999</v>
      </c>
      <c r="I8" s="29">
        <v>-6477.831936999999</v>
      </c>
      <c r="J8" s="29">
        <v>38632.695242999995</v>
      </c>
      <c r="K8" s="29">
        <v>15550</v>
      </c>
      <c r="L8" s="29">
        <v>16547</v>
      </c>
      <c r="M8" s="29">
        <v>-997</v>
      </c>
      <c r="N8" s="29">
        <v>0</v>
      </c>
      <c r="O8" s="29">
        <v>10669</v>
      </c>
      <c r="P8" s="29">
        <v>-10669</v>
      </c>
      <c r="Q8" s="95"/>
      <c r="R8" s="25"/>
      <c r="S8" s="25"/>
      <c r="T8" s="25"/>
    </row>
    <row r="9" spans="1:20" ht="18.75">
      <c r="A9" s="19">
        <v>5</v>
      </c>
      <c r="B9" s="20" t="s">
        <v>28</v>
      </c>
      <c r="C9" s="24">
        <v>501470.01620000001</v>
      </c>
      <c r="D9" s="24">
        <v>357696.52779199998</v>
      </c>
      <c r="E9" s="24">
        <v>143773.48840800003</v>
      </c>
      <c r="F9" s="24">
        <v>859166.54399199993</v>
      </c>
      <c r="G9" s="24">
        <v>411.6</v>
      </c>
      <c r="H9" s="24">
        <v>283425.08621099999</v>
      </c>
      <c r="I9" s="24">
        <v>-283013.48621100001</v>
      </c>
      <c r="J9" s="24">
        <v>283836.68621099996</v>
      </c>
      <c r="K9" s="24">
        <v>2330879</v>
      </c>
      <c r="L9" s="24">
        <v>2131832</v>
      </c>
      <c r="M9" s="24">
        <v>199047</v>
      </c>
      <c r="N9" s="24">
        <v>19198</v>
      </c>
      <c r="O9" s="24">
        <v>172380</v>
      </c>
      <c r="P9" s="24">
        <v>-153182</v>
      </c>
      <c r="Q9" s="95"/>
      <c r="R9" s="25"/>
      <c r="S9" s="25"/>
      <c r="T9" s="25"/>
    </row>
    <row r="10" spans="1:20" ht="18.75">
      <c r="A10" s="52">
        <v>6</v>
      </c>
      <c r="B10" s="56" t="s">
        <v>31</v>
      </c>
      <c r="C10" s="29">
        <v>144352.06643800001</v>
      </c>
      <c r="D10" s="29">
        <v>45732.232325999998</v>
      </c>
      <c r="E10" s="29">
        <v>98619.834112000011</v>
      </c>
      <c r="F10" s="29">
        <v>190084.29876400001</v>
      </c>
      <c r="G10" s="29">
        <v>494.20599800000002</v>
      </c>
      <c r="H10" s="29">
        <v>2259.0596489999998</v>
      </c>
      <c r="I10" s="29">
        <v>-1764.8536509999999</v>
      </c>
      <c r="J10" s="29">
        <v>2753.2656469999997</v>
      </c>
      <c r="K10" s="29">
        <v>1466022</v>
      </c>
      <c r="L10" s="29">
        <v>1114438</v>
      </c>
      <c r="M10" s="29">
        <v>351584</v>
      </c>
      <c r="N10" s="29">
        <v>0</v>
      </c>
      <c r="O10" s="29">
        <v>140056</v>
      </c>
      <c r="P10" s="29">
        <v>-140056</v>
      </c>
      <c r="Q10" s="95"/>
      <c r="R10" s="25"/>
      <c r="S10" s="25"/>
      <c r="T10" s="25"/>
    </row>
    <row r="11" spans="1:20" ht="18.75">
      <c r="A11" s="19">
        <v>7</v>
      </c>
      <c r="B11" s="32" t="s">
        <v>20</v>
      </c>
      <c r="C11" s="24">
        <v>984860.1385</v>
      </c>
      <c r="D11" s="24">
        <v>998439.82499999995</v>
      </c>
      <c r="E11" s="24">
        <v>-13579.686499999953</v>
      </c>
      <c r="F11" s="24">
        <v>1983299.9635000001</v>
      </c>
      <c r="G11" s="24">
        <v>79231.913</v>
      </c>
      <c r="H11" s="24">
        <v>618439.82499999995</v>
      </c>
      <c r="I11" s="24">
        <v>-539207.91200000001</v>
      </c>
      <c r="J11" s="24">
        <v>697671.7379999999</v>
      </c>
      <c r="K11" s="24">
        <v>3935030</v>
      </c>
      <c r="L11" s="24">
        <v>3544182</v>
      </c>
      <c r="M11" s="24">
        <v>390848</v>
      </c>
      <c r="N11" s="24">
        <v>439915</v>
      </c>
      <c r="O11" s="24">
        <v>1302988</v>
      </c>
      <c r="P11" s="24">
        <v>-863073</v>
      </c>
      <c r="Q11" s="96"/>
    </row>
    <row r="12" spans="1:20" ht="18.75">
      <c r="A12" s="52">
        <v>8</v>
      </c>
      <c r="B12" s="58" t="s">
        <v>42</v>
      </c>
      <c r="C12" s="29">
        <v>27836.6</v>
      </c>
      <c r="D12" s="29">
        <v>27553.692999999999</v>
      </c>
      <c r="E12" s="29">
        <v>282.90699999999924</v>
      </c>
      <c r="F12" s="29">
        <v>55390.292999999998</v>
      </c>
      <c r="G12" s="29">
        <v>411.6</v>
      </c>
      <c r="H12" s="29">
        <v>539.79999999999995</v>
      </c>
      <c r="I12" s="29">
        <v>-128.19999999999993</v>
      </c>
      <c r="J12" s="29">
        <v>951.4</v>
      </c>
      <c r="K12" s="29">
        <v>30008</v>
      </c>
      <c r="L12" s="29">
        <v>29817</v>
      </c>
      <c r="M12" s="29">
        <v>191</v>
      </c>
      <c r="N12" s="29">
        <v>0</v>
      </c>
      <c r="O12" s="29">
        <v>100</v>
      </c>
      <c r="P12" s="29">
        <v>-100</v>
      </c>
      <c r="Q12" s="96"/>
    </row>
    <row r="13" spans="1:20" s="8" customFormat="1" ht="18.75">
      <c r="A13" s="19">
        <v>9</v>
      </c>
      <c r="B13" s="47" t="s">
        <v>231</v>
      </c>
      <c r="C13" s="24">
        <v>3840</v>
      </c>
      <c r="D13" s="24">
        <v>4318.3999999999996</v>
      </c>
      <c r="E13" s="24">
        <v>-478.39999999999964</v>
      </c>
      <c r="F13" s="24">
        <v>8158.4</v>
      </c>
      <c r="G13" s="24">
        <v>0</v>
      </c>
      <c r="H13" s="24">
        <v>4318.3999999999996</v>
      </c>
      <c r="I13" s="24">
        <v>-4318.3999999999996</v>
      </c>
      <c r="J13" s="24">
        <v>4318.3999999999996</v>
      </c>
      <c r="K13" s="24">
        <v>99368</v>
      </c>
      <c r="L13" s="24">
        <v>31882</v>
      </c>
      <c r="M13" s="24">
        <v>67486</v>
      </c>
      <c r="N13" s="24">
        <v>4108</v>
      </c>
      <c r="O13" s="24">
        <v>4529</v>
      </c>
      <c r="P13" s="24">
        <v>-421</v>
      </c>
      <c r="Q13" s="97"/>
    </row>
    <row r="14" spans="1:20" ht="18.75">
      <c r="A14" s="52">
        <v>10</v>
      </c>
      <c r="B14" s="58" t="s">
        <v>233</v>
      </c>
      <c r="C14" s="29">
        <v>154957.978</v>
      </c>
      <c r="D14" s="29">
        <v>915.84100000000001</v>
      </c>
      <c r="E14" s="29">
        <v>154042.13700000002</v>
      </c>
      <c r="F14" s="29">
        <v>155873.81899999999</v>
      </c>
      <c r="G14" s="29">
        <v>411.6</v>
      </c>
      <c r="H14" s="29">
        <v>539.79999999999995</v>
      </c>
      <c r="I14" s="29">
        <v>-128.19999999999993</v>
      </c>
      <c r="J14" s="29">
        <v>951.4</v>
      </c>
      <c r="K14" s="29">
        <v>1057981</v>
      </c>
      <c r="L14" s="29">
        <v>534267</v>
      </c>
      <c r="M14" s="29">
        <v>523714</v>
      </c>
      <c r="N14" s="29">
        <v>13574</v>
      </c>
      <c r="O14" s="29">
        <v>73375</v>
      </c>
      <c r="P14" s="29">
        <v>-59801</v>
      </c>
      <c r="Q14" s="96"/>
    </row>
    <row r="15" spans="1:20" s="8" customFormat="1" ht="18.75">
      <c r="A15" s="19">
        <v>11</v>
      </c>
      <c r="B15" s="47" t="s">
        <v>235</v>
      </c>
      <c r="C15" s="24">
        <v>246998.394</v>
      </c>
      <c r="D15" s="24">
        <v>23761.440999999999</v>
      </c>
      <c r="E15" s="24">
        <v>223236.95300000001</v>
      </c>
      <c r="F15" s="24">
        <v>270759.83500000002</v>
      </c>
      <c r="G15" s="24">
        <v>120741.6</v>
      </c>
      <c r="H15" s="24">
        <v>825.4</v>
      </c>
      <c r="I15" s="24">
        <v>119916.20000000001</v>
      </c>
      <c r="J15" s="24">
        <v>121567</v>
      </c>
      <c r="K15" s="24">
        <v>1059842</v>
      </c>
      <c r="L15" s="24">
        <v>399303</v>
      </c>
      <c r="M15" s="24">
        <v>660539</v>
      </c>
      <c r="N15" s="24">
        <v>177344</v>
      </c>
      <c r="O15" s="24">
        <v>79594</v>
      </c>
      <c r="P15" s="24">
        <v>97750</v>
      </c>
      <c r="Q15" s="97"/>
    </row>
    <row r="16" spans="1:20" ht="18.75">
      <c r="A16" s="52">
        <v>12</v>
      </c>
      <c r="B16" s="58" t="s">
        <v>237</v>
      </c>
      <c r="C16" s="29">
        <v>129004.758</v>
      </c>
      <c r="D16" s="29">
        <v>905.84100000000001</v>
      </c>
      <c r="E16" s="29">
        <v>128098.917</v>
      </c>
      <c r="F16" s="29">
        <v>129910.599</v>
      </c>
      <c r="G16" s="29">
        <v>73051.600000000006</v>
      </c>
      <c r="H16" s="29">
        <v>539.79999999999995</v>
      </c>
      <c r="I16" s="29">
        <v>72511.8</v>
      </c>
      <c r="J16" s="29">
        <v>73591.400000000009</v>
      </c>
      <c r="K16" s="29">
        <v>1469625</v>
      </c>
      <c r="L16" s="29">
        <v>884136</v>
      </c>
      <c r="M16" s="29">
        <v>585489</v>
      </c>
      <c r="N16" s="29">
        <v>47088</v>
      </c>
      <c r="O16" s="29">
        <v>84102</v>
      </c>
      <c r="P16" s="29">
        <v>-37014</v>
      </c>
      <c r="Q16" s="96"/>
    </row>
    <row r="17" spans="1:20" s="8" customFormat="1" ht="18.75">
      <c r="A17" s="19">
        <v>13</v>
      </c>
      <c r="B17" s="47" t="s">
        <v>285</v>
      </c>
      <c r="C17" s="24">
        <v>159863.87</v>
      </c>
      <c r="D17" s="24">
        <v>9084.5409999999993</v>
      </c>
      <c r="E17" s="24">
        <v>150779.329</v>
      </c>
      <c r="F17" s="24">
        <v>168948.41099999999</v>
      </c>
      <c r="G17" s="24">
        <v>9381.6</v>
      </c>
      <c r="H17" s="24">
        <v>4409.8</v>
      </c>
      <c r="I17" s="24">
        <v>4971.8</v>
      </c>
      <c r="J17" s="24">
        <v>13791.400000000001</v>
      </c>
      <c r="K17" s="24">
        <v>912834</v>
      </c>
      <c r="L17" s="24">
        <v>467109</v>
      </c>
      <c r="M17" s="24">
        <v>445725</v>
      </c>
      <c r="N17" s="24">
        <v>2289</v>
      </c>
      <c r="O17" s="24">
        <v>75721</v>
      </c>
      <c r="P17" s="24">
        <v>-73432</v>
      </c>
      <c r="Q17" s="97"/>
    </row>
    <row r="18" spans="1:20" ht="18.75">
      <c r="A18" s="52">
        <v>14</v>
      </c>
      <c r="B18" s="58" t="s">
        <v>287</v>
      </c>
      <c r="C18" s="29">
        <v>40000</v>
      </c>
      <c r="D18" s="29">
        <v>0</v>
      </c>
      <c r="E18" s="29">
        <v>40000</v>
      </c>
      <c r="F18" s="29">
        <v>40000</v>
      </c>
      <c r="G18" s="29">
        <v>40000</v>
      </c>
      <c r="H18" s="29">
        <v>0</v>
      </c>
      <c r="I18" s="29">
        <v>40000</v>
      </c>
      <c r="J18" s="29">
        <v>40000</v>
      </c>
      <c r="K18" s="29">
        <v>651107</v>
      </c>
      <c r="L18" s="29">
        <v>36676</v>
      </c>
      <c r="M18" s="29">
        <v>614431</v>
      </c>
      <c r="N18" s="29">
        <v>107841</v>
      </c>
      <c r="O18" s="29">
        <v>18921</v>
      </c>
      <c r="P18" s="29">
        <v>88920</v>
      </c>
      <c r="Q18" s="96"/>
    </row>
    <row r="19" spans="1:20" s="8" customFormat="1" ht="18.75">
      <c r="A19" s="19">
        <v>15</v>
      </c>
      <c r="B19" s="20" t="s">
        <v>301</v>
      </c>
      <c r="C19" s="24">
        <v>243941.700557</v>
      </c>
      <c r="D19" s="24">
        <v>304365.02200900001</v>
      </c>
      <c r="E19" s="24">
        <v>-60423.321452000004</v>
      </c>
      <c r="F19" s="24">
        <v>548306.72256599995</v>
      </c>
      <c r="G19" s="24">
        <v>16745.539616999999</v>
      </c>
      <c r="H19" s="24">
        <v>11974.725923</v>
      </c>
      <c r="I19" s="24">
        <v>4770.8136939999986</v>
      </c>
      <c r="J19" s="24">
        <v>28720.26554</v>
      </c>
      <c r="K19" s="24">
        <v>127806</v>
      </c>
      <c r="L19" s="24">
        <v>115169</v>
      </c>
      <c r="M19" s="24">
        <v>12637</v>
      </c>
      <c r="N19" s="24">
        <v>20732</v>
      </c>
      <c r="O19" s="24">
        <v>259</v>
      </c>
      <c r="P19" s="24">
        <v>20473</v>
      </c>
      <c r="Q19" s="98"/>
      <c r="R19" s="37"/>
      <c r="S19" s="37"/>
      <c r="T19" s="37"/>
    </row>
    <row r="20" spans="1:20" s="8" customFormat="1" ht="19.5" thickBot="1">
      <c r="A20" s="52">
        <v>16</v>
      </c>
      <c r="B20" s="87" t="s">
        <v>328</v>
      </c>
      <c r="C20" s="29">
        <v>0</v>
      </c>
      <c r="D20" s="29">
        <v>0</v>
      </c>
      <c r="E20" s="29">
        <v>0</v>
      </c>
      <c r="F20" s="29">
        <v>0</v>
      </c>
      <c r="G20" s="29">
        <v>0</v>
      </c>
      <c r="H20" s="29">
        <v>0</v>
      </c>
      <c r="I20" s="29">
        <v>0</v>
      </c>
      <c r="J20" s="29">
        <v>0</v>
      </c>
      <c r="K20" s="29">
        <v>101100.49430000001</v>
      </c>
      <c r="L20" s="29">
        <v>0</v>
      </c>
      <c r="M20" s="29">
        <v>101100.49430000001</v>
      </c>
      <c r="N20" s="29">
        <v>0</v>
      </c>
      <c r="O20" s="29">
        <v>0</v>
      </c>
      <c r="P20" s="29">
        <v>0</v>
      </c>
      <c r="Q20" s="98"/>
      <c r="R20" s="37"/>
      <c r="S20" s="37"/>
      <c r="T20" s="37"/>
    </row>
    <row r="21" spans="1:20" s="9" customFormat="1" ht="19.5" thickBot="1">
      <c r="A21" s="19">
        <v>17</v>
      </c>
      <c r="B21" s="88" t="s">
        <v>332</v>
      </c>
      <c r="C21" s="24">
        <v>0</v>
      </c>
      <c r="D21" s="24">
        <v>0</v>
      </c>
      <c r="E21" s="24">
        <v>0</v>
      </c>
      <c r="F21" s="24">
        <v>0</v>
      </c>
      <c r="G21" s="24">
        <v>0</v>
      </c>
      <c r="H21" s="24">
        <v>0</v>
      </c>
      <c r="I21" s="24">
        <v>0</v>
      </c>
      <c r="J21" s="24">
        <v>0</v>
      </c>
      <c r="K21" s="24">
        <v>47981</v>
      </c>
      <c r="L21" s="24">
        <v>4358.300432</v>
      </c>
      <c r="M21" s="24">
        <v>43622.699567999996</v>
      </c>
      <c r="N21" s="24">
        <v>47981</v>
      </c>
      <c r="O21" s="24">
        <v>4358.300432</v>
      </c>
      <c r="P21" s="24">
        <v>43622.699567999996</v>
      </c>
      <c r="Q21" s="99"/>
      <c r="R21" s="89"/>
      <c r="S21" s="89"/>
      <c r="T21" s="89"/>
    </row>
    <row r="22" spans="1:20">
      <c r="A22" s="395" t="s">
        <v>218</v>
      </c>
      <c r="B22" s="396"/>
      <c r="C22" s="38">
        <v>4127887.9219960002</v>
      </c>
      <c r="D22" s="38">
        <v>2871830.1683020005</v>
      </c>
      <c r="E22" s="38">
        <v>1256057.753694</v>
      </c>
      <c r="F22" s="38">
        <v>6999718.0902980017</v>
      </c>
      <c r="G22" s="38">
        <v>428633.70782999991</v>
      </c>
      <c r="H22" s="38">
        <v>1246152.4978599998</v>
      </c>
      <c r="I22" s="38">
        <v>-817518.7900299998</v>
      </c>
      <c r="J22" s="38">
        <v>1674786.2056899995</v>
      </c>
      <c r="K22" s="38">
        <v>24954117.123001002</v>
      </c>
      <c r="L22" s="38">
        <v>16337037.754039999</v>
      </c>
      <c r="M22" s="38">
        <v>8617079.368960999</v>
      </c>
      <c r="N22" s="38">
        <v>1751976.54323</v>
      </c>
      <c r="O22" s="38">
        <v>3267530.3195969998</v>
      </c>
      <c r="P22" s="102">
        <v>-1515553.7763670001</v>
      </c>
      <c r="Q22" s="96"/>
    </row>
    <row r="23" spans="1:20" s="8" customFormat="1" ht="18.75">
      <c r="A23" s="19">
        <v>18</v>
      </c>
      <c r="B23" s="20" t="s">
        <v>220</v>
      </c>
      <c r="C23" s="34">
        <v>105919.37981699999</v>
      </c>
      <c r="D23" s="34">
        <v>147204.612754</v>
      </c>
      <c r="E23" s="23">
        <v>-41285.232937000008</v>
      </c>
      <c r="F23" s="22">
        <v>253123.99257100001</v>
      </c>
      <c r="G23" s="34">
        <v>7531.0524219999998</v>
      </c>
      <c r="H23" s="34">
        <v>11610.507777999999</v>
      </c>
      <c r="I23" s="23">
        <v>-4079.4553559999995</v>
      </c>
      <c r="J23" s="22">
        <v>19141.5602</v>
      </c>
      <c r="K23" s="34">
        <v>255141</v>
      </c>
      <c r="L23" s="34">
        <v>225629</v>
      </c>
      <c r="M23" s="23">
        <v>29512</v>
      </c>
      <c r="N23" s="34">
        <v>0</v>
      </c>
      <c r="O23" s="34">
        <v>670</v>
      </c>
      <c r="P23" s="30">
        <v>-670</v>
      </c>
      <c r="Q23" s="98"/>
      <c r="R23" s="37"/>
      <c r="S23" s="37"/>
      <c r="T23" s="37"/>
    </row>
    <row r="24" spans="1:20" s="8" customFormat="1" ht="18.75">
      <c r="A24" s="31">
        <v>19</v>
      </c>
      <c r="B24" s="33" t="s">
        <v>295</v>
      </c>
      <c r="C24" s="28">
        <v>24952.762102000001</v>
      </c>
      <c r="D24" s="28">
        <v>11555.079433000001</v>
      </c>
      <c r="E24" s="26">
        <v>13397.682669</v>
      </c>
      <c r="F24" s="27">
        <v>36507.841535</v>
      </c>
      <c r="G24" s="28">
        <v>4884.296601</v>
      </c>
      <c r="H24" s="28">
        <v>5072.4639999999999</v>
      </c>
      <c r="I24" s="26">
        <v>-188.16739899999993</v>
      </c>
      <c r="J24" s="27">
        <v>9956.760601</v>
      </c>
      <c r="K24" s="28">
        <v>15470</v>
      </c>
      <c r="L24" s="28">
        <v>8920</v>
      </c>
      <c r="M24" s="26">
        <v>6550</v>
      </c>
      <c r="N24" s="28">
        <v>0</v>
      </c>
      <c r="O24" s="28">
        <v>3735</v>
      </c>
      <c r="P24" s="57">
        <v>-3735</v>
      </c>
      <c r="Q24" s="98"/>
      <c r="R24" s="37"/>
      <c r="S24" s="37"/>
      <c r="T24" s="37"/>
    </row>
    <row r="25" spans="1:20" s="8" customFormat="1" ht="18.75">
      <c r="A25" s="19">
        <v>20</v>
      </c>
      <c r="B25" s="66" t="s">
        <v>302</v>
      </c>
      <c r="C25" s="34">
        <v>4751.2344780000003</v>
      </c>
      <c r="D25" s="34">
        <v>1454.7429099999999</v>
      </c>
      <c r="E25" s="23">
        <v>3296.4915680000004</v>
      </c>
      <c r="F25" s="22">
        <v>6205.9773880000002</v>
      </c>
      <c r="G25" s="34">
        <v>3071.840197</v>
      </c>
      <c r="H25" s="34">
        <v>1451.5171600000001</v>
      </c>
      <c r="I25" s="23">
        <v>1620.3230369999999</v>
      </c>
      <c r="J25" s="22">
        <v>4523.3573569999999</v>
      </c>
      <c r="K25" s="34">
        <v>5056</v>
      </c>
      <c r="L25" s="34">
        <v>10</v>
      </c>
      <c r="M25" s="23">
        <v>5046</v>
      </c>
      <c r="N25" s="34">
        <v>0</v>
      </c>
      <c r="O25" s="34">
        <v>10</v>
      </c>
      <c r="P25" s="30">
        <v>-10</v>
      </c>
      <c r="Q25" s="98"/>
      <c r="R25" s="37"/>
      <c r="S25" s="37"/>
      <c r="T25" s="37"/>
    </row>
    <row r="26" spans="1:20">
      <c r="A26" s="397" t="s">
        <v>292</v>
      </c>
      <c r="B26" s="398"/>
      <c r="C26" s="40">
        <v>135623.37639699999</v>
      </c>
      <c r="D26" s="40">
        <v>160214.43509700001</v>
      </c>
      <c r="E26" s="40">
        <v>-24591.058700000005</v>
      </c>
      <c r="F26" s="40">
        <v>295837.81149400002</v>
      </c>
      <c r="G26" s="40">
        <v>15487.189219999998</v>
      </c>
      <c r="H26" s="40">
        <v>18134.488937999999</v>
      </c>
      <c r="I26" s="40">
        <v>-2647.2997179999993</v>
      </c>
      <c r="J26" s="40">
        <v>33621.678158000002</v>
      </c>
      <c r="K26" s="40">
        <v>275667</v>
      </c>
      <c r="L26" s="40">
        <v>234559</v>
      </c>
      <c r="M26" s="40">
        <v>41108</v>
      </c>
      <c r="N26" s="40">
        <v>0</v>
      </c>
      <c r="O26" s="40">
        <v>4415</v>
      </c>
      <c r="P26" s="40">
        <v>-4415</v>
      </c>
      <c r="Q26" s="96"/>
    </row>
    <row r="27" spans="1:20" ht="18.75">
      <c r="A27" s="19">
        <v>21</v>
      </c>
      <c r="B27" s="20" t="s">
        <v>219</v>
      </c>
      <c r="C27" s="21">
        <v>1481044.633047</v>
      </c>
      <c r="D27" s="21">
        <v>404058.6152</v>
      </c>
      <c r="E27" s="23">
        <v>1076986.0178470002</v>
      </c>
      <c r="F27" s="22">
        <v>1885103.2482469999</v>
      </c>
      <c r="G27" s="21">
        <v>14129.725965</v>
      </c>
      <c r="H27" s="21">
        <v>15451.348204</v>
      </c>
      <c r="I27" s="23">
        <v>-1321.6222390000003</v>
      </c>
      <c r="J27" s="22">
        <v>29581.074169</v>
      </c>
      <c r="K27" s="21">
        <v>1798939</v>
      </c>
      <c r="L27" s="21">
        <v>1007220</v>
      </c>
      <c r="M27" s="55">
        <v>791719</v>
      </c>
      <c r="N27" s="21">
        <v>32008</v>
      </c>
      <c r="O27" s="21">
        <v>530601</v>
      </c>
      <c r="P27" s="30">
        <v>-498593</v>
      </c>
      <c r="Q27" s="95"/>
      <c r="R27" s="25"/>
      <c r="S27" s="25"/>
      <c r="T27" s="25"/>
    </row>
    <row r="28" spans="1:20" ht="18.75">
      <c r="A28" s="31">
        <v>22</v>
      </c>
      <c r="B28" s="33" t="s">
        <v>54</v>
      </c>
      <c r="C28" s="28">
        <v>704942</v>
      </c>
      <c r="D28" s="28">
        <v>564934</v>
      </c>
      <c r="E28" s="26">
        <v>140008</v>
      </c>
      <c r="F28" s="27">
        <v>1269876</v>
      </c>
      <c r="G28" s="28">
        <v>12396</v>
      </c>
      <c r="H28" s="28">
        <v>23747</v>
      </c>
      <c r="I28" s="26">
        <v>-11351</v>
      </c>
      <c r="J28" s="27">
        <v>36143</v>
      </c>
      <c r="K28" s="28">
        <v>561205.88083799998</v>
      </c>
      <c r="L28" s="28">
        <v>433897.93572299997</v>
      </c>
      <c r="M28" s="26">
        <v>127307.94511500001</v>
      </c>
      <c r="N28" s="28">
        <v>382.094224</v>
      </c>
      <c r="O28" s="28">
        <v>19269.997426000002</v>
      </c>
      <c r="P28" s="57">
        <v>-18887.903202000001</v>
      </c>
      <c r="Q28" s="95"/>
      <c r="R28" s="25"/>
      <c r="S28" s="25"/>
      <c r="T28" s="25"/>
    </row>
    <row r="29" spans="1:20" ht="18.75">
      <c r="A29" s="19">
        <v>23</v>
      </c>
      <c r="B29" s="20" t="s">
        <v>57</v>
      </c>
      <c r="C29" s="21">
        <v>654200.36603999999</v>
      </c>
      <c r="D29" s="21">
        <v>994219.83039300004</v>
      </c>
      <c r="E29" s="23">
        <v>-340019.46435300005</v>
      </c>
      <c r="F29" s="22">
        <v>1648420.196433</v>
      </c>
      <c r="G29" s="21">
        <v>19339.763663000002</v>
      </c>
      <c r="H29" s="21">
        <v>30751.171019000001</v>
      </c>
      <c r="I29" s="23">
        <v>-11411.407356</v>
      </c>
      <c r="J29" s="22">
        <v>50090.934682000006</v>
      </c>
      <c r="K29" s="21">
        <v>373738.33433099999</v>
      </c>
      <c r="L29" s="21">
        <v>718116.50107700005</v>
      </c>
      <c r="M29" s="55">
        <v>-344378.16674600006</v>
      </c>
      <c r="N29" s="21">
        <v>413.63716399999998</v>
      </c>
      <c r="O29" s="21">
        <v>15490.061906999999</v>
      </c>
      <c r="P29" s="30">
        <v>-15076.424743</v>
      </c>
      <c r="Q29" s="95"/>
      <c r="R29" s="25"/>
      <c r="S29" s="25"/>
      <c r="T29" s="25"/>
    </row>
    <row r="30" spans="1:20" ht="18.75">
      <c r="A30" s="31">
        <v>24</v>
      </c>
      <c r="B30" s="33" t="s">
        <v>60</v>
      </c>
      <c r="C30" s="28">
        <v>284469.57450400002</v>
      </c>
      <c r="D30" s="28">
        <v>434302.462283</v>
      </c>
      <c r="E30" s="26">
        <v>-149832.88777899998</v>
      </c>
      <c r="F30" s="27">
        <v>718772.03678700002</v>
      </c>
      <c r="G30" s="28">
        <v>4569.9065600000004</v>
      </c>
      <c r="H30" s="28">
        <v>3633.7814680000001</v>
      </c>
      <c r="I30" s="26">
        <v>936.12509200000022</v>
      </c>
      <c r="J30" s="27">
        <v>8203.6880280000005</v>
      </c>
      <c r="K30" s="28">
        <v>300415</v>
      </c>
      <c r="L30" s="28">
        <v>745663</v>
      </c>
      <c r="M30" s="26">
        <v>-445248</v>
      </c>
      <c r="N30" s="28">
        <v>24795</v>
      </c>
      <c r="O30" s="28">
        <v>101357</v>
      </c>
      <c r="P30" s="57">
        <v>-76562</v>
      </c>
      <c r="Q30" s="95"/>
      <c r="R30" s="25"/>
      <c r="S30" s="25"/>
      <c r="T30" s="25"/>
    </row>
    <row r="31" spans="1:20" ht="18.75">
      <c r="A31" s="19">
        <v>25</v>
      </c>
      <c r="B31" s="50" t="s">
        <v>62</v>
      </c>
      <c r="C31" s="23">
        <v>360708.07569799997</v>
      </c>
      <c r="D31" s="23">
        <v>248454.447014</v>
      </c>
      <c r="E31" s="23">
        <v>112253.62868399997</v>
      </c>
      <c r="F31" s="22">
        <v>609162.52271199995</v>
      </c>
      <c r="G31" s="34">
        <v>32064.269571000001</v>
      </c>
      <c r="H31" s="34">
        <v>38543.204103999997</v>
      </c>
      <c r="I31" s="23">
        <v>-6478.934532999996</v>
      </c>
      <c r="J31" s="22">
        <v>70607.473675000001</v>
      </c>
      <c r="K31" s="23">
        <v>234137</v>
      </c>
      <c r="L31" s="23">
        <v>119613</v>
      </c>
      <c r="M31" s="55">
        <v>114524</v>
      </c>
      <c r="N31" s="23">
        <v>0</v>
      </c>
      <c r="O31" s="23">
        <v>4702</v>
      </c>
      <c r="P31" s="30">
        <v>-4702</v>
      </c>
      <c r="Q31" s="95"/>
      <c r="R31" s="25"/>
      <c r="S31" s="25"/>
      <c r="T31" s="25"/>
    </row>
    <row r="32" spans="1:20" ht="18.75">
      <c r="A32" s="31">
        <v>26</v>
      </c>
      <c r="B32" s="33" t="s">
        <v>65</v>
      </c>
      <c r="C32" s="28">
        <v>124582.659913</v>
      </c>
      <c r="D32" s="28">
        <v>228570.18387199999</v>
      </c>
      <c r="E32" s="26">
        <v>-103987.523959</v>
      </c>
      <c r="F32" s="27">
        <v>353152.84378499998</v>
      </c>
      <c r="G32" s="28">
        <v>411.6</v>
      </c>
      <c r="H32" s="28">
        <v>6518.1271989999996</v>
      </c>
      <c r="I32" s="26">
        <v>-6106.5271989999992</v>
      </c>
      <c r="J32" s="27">
        <v>6929.7271989999999</v>
      </c>
      <c r="K32" s="28">
        <v>390371</v>
      </c>
      <c r="L32" s="28">
        <v>989326</v>
      </c>
      <c r="M32" s="26">
        <v>-598955</v>
      </c>
      <c r="N32" s="28">
        <v>0</v>
      </c>
      <c r="O32" s="28">
        <v>48681</v>
      </c>
      <c r="P32" s="57">
        <v>-48681</v>
      </c>
      <c r="Q32" s="95"/>
      <c r="R32" s="25"/>
      <c r="S32" s="25"/>
      <c r="T32" s="25"/>
    </row>
    <row r="33" spans="1:20" ht="18.75">
      <c r="A33" s="19">
        <v>27</v>
      </c>
      <c r="B33" s="50" t="s">
        <v>67</v>
      </c>
      <c r="C33" s="34">
        <v>183428.84684799999</v>
      </c>
      <c r="D33" s="34">
        <v>141967.60705799999</v>
      </c>
      <c r="E33" s="23">
        <v>41461.239789999992</v>
      </c>
      <c r="F33" s="23">
        <v>325396.45390600001</v>
      </c>
      <c r="G33" s="36">
        <v>19442.199204</v>
      </c>
      <c r="H33" s="36">
        <v>24736.427554000002</v>
      </c>
      <c r="I33" s="23">
        <v>-5294.2283500000012</v>
      </c>
      <c r="J33" s="23">
        <v>44178.626757999999</v>
      </c>
      <c r="K33" s="36">
        <v>44247</v>
      </c>
      <c r="L33" s="36">
        <v>26871</v>
      </c>
      <c r="M33" s="23">
        <v>17376</v>
      </c>
      <c r="N33" s="36">
        <v>0</v>
      </c>
      <c r="O33" s="36">
        <v>1218</v>
      </c>
      <c r="P33" s="24">
        <v>-1218</v>
      </c>
      <c r="Q33" s="95"/>
      <c r="R33" s="25"/>
      <c r="S33" s="25"/>
      <c r="T33" s="25"/>
    </row>
    <row r="34" spans="1:20" ht="18.75">
      <c r="A34" s="31">
        <v>28</v>
      </c>
      <c r="B34" s="59" t="s">
        <v>70</v>
      </c>
      <c r="C34" s="26">
        <v>163780.57575799999</v>
      </c>
      <c r="D34" s="26">
        <v>124082.012365</v>
      </c>
      <c r="E34" s="26">
        <v>39698.563392999989</v>
      </c>
      <c r="F34" s="26">
        <v>287862.58812299999</v>
      </c>
      <c r="G34" s="26">
        <v>9181.6</v>
      </c>
      <c r="H34" s="26">
        <v>13466.894463000001</v>
      </c>
      <c r="I34" s="26">
        <v>-4285.2944630000002</v>
      </c>
      <c r="J34" s="26">
        <v>22648.494463000003</v>
      </c>
      <c r="K34" s="26">
        <v>424348</v>
      </c>
      <c r="L34" s="26">
        <v>209938</v>
      </c>
      <c r="M34" s="26">
        <v>214410</v>
      </c>
      <c r="N34" s="26">
        <v>47</v>
      </c>
      <c r="O34" s="26">
        <v>55261</v>
      </c>
      <c r="P34" s="29">
        <v>-55214</v>
      </c>
      <c r="Q34" s="95"/>
      <c r="R34" s="25"/>
      <c r="S34" s="25"/>
      <c r="T34" s="25"/>
    </row>
    <row r="35" spans="1:20" s="8" customFormat="1" ht="18.75">
      <c r="A35" s="19">
        <v>29</v>
      </c>
      <c r="B35" s="20" t="s">
        <v>72</v>
      </c>
      <c r="C35" s="34">
        <v>105257.606917</v>
      </c>
      <c r="D35" s="34">
        <v>67567.637119000006</v>
      </c>
      <c r="E35" s="23">
        <v>37689.969797999991</v>
      </c>
      <c r="F35" s="22">
        <v>172825.24403599999</v>
      </c>
      <c r="G35" s="34">
        <v>123.459436</v>
      </c>
      <c r="H35" s="34">
        <v>6348.9667330000002</v>
      </c>
      <c r="I35" s="23">
        <v>-6225.5072970000001</v>
      </c>
      <c r="J35" s="22">
        <v>6472.4261690000003</v>
      </c>
      <c r="K35" s="34">
        <v>297945.78599100001</v>
      </c>
      <c r="L35" s="34">
        <v>32578.618195999999</v>
      </c>
      <c r="M35" s="23">
        <v>265367.16779500002</v>
      </c>
      <c r="N35" s="34">
        <v>0</v>
      </c>
      <c r="O35" s="34">
        <v>331.93076100000002</v>
      </c>
      <c r="P35" s="30">
        <v>-331.93076100000002</v>
      </c>
      <c r="Q35" s="98"/>
      <c r="R35" s="37"/>
      <c r="S35" s="37"/>
      <c r="T35" s="37"/>
    </row>
    <row r="36" spans="1:20">
      <c r="A36" s="378" t="s">
        <v>221</v>
      </c>
      <c r="B36" s="379"/>
      <c r="C36" s="38">
        <v>4062414.3387250002</v>
      </c>
      <c r="D36" s="38">
        <v>3208156.795303999</v>
      </c>
      <c r="E36" s="38">
        <v>854257.54342100013</v>
      </c>
      <c r="F36" s="38">
        <v>7270571.1340289991</v>
      </c>
      <c r="G36" s="38">
        <v>111658.52439900002</v>
      </c>
      <c r="H36" s="38">
        <v>163196.92074400003</v>
      </c>
      <c r="I36" s="38">
        <v>-51538.396345000001</v>
      </c>
      <c r="J36" s="38">
        <v>274855.44514299999</v>
      </c>
      <c r="K36" s="38">
        <v>4425347.0011600005</v>
      </c>
      <c r="L36" s="38">
        <v>4283224.0549960006</v>
      </c>
      <c r="M36" s="38">
        <v>142122.94616399996</v>
      </c>
      <c r="N36" s="38">
        <v>57645.731388</v>
      </c>
      <c r="O36" s="38">
        <v>776911.99009400001</v>
      </c>
      <c r="P36" s="102">
        <v>-719266.25870600005</v>
      </c>
      <c r="Q36" s="96"/>
    </row>
    <row r="37" spans="1:20" ht="18.75">
      <c r="A37" s="19">
        <v>30</v>
      </c>
      <c r="B37" s="39" t="s">
        <v>75</v>
      </c>
      <c r="C37" s="21">
        <v>34924.728241999997</v>
      </c>
      <c r="D37" s="21">
        <v>31854.930506000001</v>
      </c>
      <c r="E37" s="23">
        <v>3069.7977359999968</v>
      </c>
      <c r="F37" s="22">
        <v>66779.658748000002</v>
      </c>
      <c r="G37" s="21">
        <v>689.76070000000004</v>
      </c>
      <c r="H37" s="21">
        <v>1221.6965359999999</v>
      </c>
      <c r="I37" s="23">
        <v>-531.93583599999988</v>
      </c>
      <c r="J37" s="22">
        <v>1911.457236</v>
      </c>
      <c r="K37" s="21">
        <v>15026</v>
      </c>
      <c r="L37" s="21">
        <v>24480</v>
      </c>
      <c r="M37" s="22">
        <v>-9454</v>
      </c>
      <c r="N37" s="21">
        <v>0</v>
      </c>
      <c r="O37" s="21">
        <v>532</v>
      </c>
      <c r="P37" s="30">
        <v>-532</v>
      </c>
      <c r="Q37" s="95"/>
      <c r="R37" s="25"/>
      <c r="S37" s="25"/>
      <c r="T37" s="25"/>
    </row>
    <row r="38" spans="1:20">
      <c r="A38" s="378" t="s">
        <v>222</v>
      </c>
      <c r="B38" s="379"/>
      <c r="C38" s="38">
        <v>34924.728241999997</v>
      </c>
      <c r="D38" s="38">
        <v>31854.930506000001</v>
      </c>
      <c r="E38" s="38">
        <v>3069.7977359999968</v>
      </c>
      <c r="F38" s="38">
        <v>66779.658748000002</v>
      </c>
      <c r="G38" s="38">
        <v>689.76070000000004</v>
      </c>
      <c r="H38" s="38">
        <v>1221.6965359999999</v>
      </c>
      <c r="I38" s="38">
        <v>-531.93583599999988</v>
      </c>
      <c r="J38" s="38">
        <v>1911.457236</v>
      </c>
      <c r="K38" s="38">
        <v>15026</v>
      </c>
      <c r="L38" s="38">
        <v>24480</v>
      </c>
      <c r="M38" s="38">
        <v>-9454</v>
      </c>
      <c r="N38" s="38">
        <v>0</v>
      </c>
      <c r="O38" s="38">
        <v>532</v>
      </c>
      <c r="P38" s="102">
        <v>-532</v>
      </c>
      <c r="Q38" s="96"/>
    </row>
    <row r="39" spans="1:20" ht="18.75">
      <c r="A39" s="19">
        <v>31</v>
      </c>
      <c r="B39" s="60" t="s">
        <v>114</v>
      </c>
      <c r="C39" s="21">
        <v>321833.88671200001</v>
      </c>
      <c r="D39" s="21">
        <v>331376.08727900003</v>
      </c>
      <c r="E39" s="23">
        <v>-9542.2005670000217</v>
      </c>
      <c r="F39" s="23">
        <v>653209.97399100009</v>
      </c>
      <c r="G39" s="61">
        <v>6447.8108309999998</v>
      </c>
      <c r="H39" s="61">
        <v>5138.6305060000004</v>
      </c>
      <c r="I39" s="23">
        <v>1309.1803249999994</v>
      </c>
      <c r="J39" s="23">
        <v>11586.441337</v>
      </c>
      <c r="K39" s="61">
        <v>4708</v>
      </c>
      <c r="L39" s="61">
        <v>8948</v>
      </c>
      <c r="M39" s="23">
        <v>-4240</v>
      </c>
      <c r="N39" s="61">
        <v>48</v>
      </c>
      <c r="O39" s="61">
        <v>248</v>
      </c>
      <c r="P39" s="24">
        <v>-200</v>
      </c>
      <c r="Q39" s="95"/>
      <c r="R39" s="25"/>
      <c r="S39" s="25"/>
      <c r="T39" s="25"/>
    </row>
    <row r="40" spans="1:20" ht="18.75">
      <c r="A40" s="31">
        <v>32</v>
      </c>
      <c r="B40" s="59" t="s">
        <v>81</v>
      </c>
      <c r="C40" s="28">
        <v>207421.12046400001</v>
      </c>
      <c r="D40" s="28">
        <v>361581.22426300001</v>
      </c>
      <c r="E40" s="26">
        <v>-154160.103799</v>
      </c>
      <c r="F40" s="26">
        <v>569002.34472699999</v>
      </c>
      <c r="G40" s="26">
        <v>6978.5858129999997</v>
      </c>
      <c r="H40" s="26">
        <v>14717.073311</v>
      </c>
      <c r="I40" s="26">
        <v>-7738.4874980000004</v>
      </c>
      <c r="J40" s="26">
        <v>21695.659123999998</v>
      </c>
      <c r="K40" s="26">
        <v>53554.74022</v>
      </c>
      <c r="L40" s="26">
        <v>190071.48707</v>
      </c>
      <c r="M40" s="26">
        <v>-136516.74685</v>
      </c>
      <c r="N40" s="26">
        <v>1510.1491719999999</v>
      </c>
      <c r="O40" s="26">
        <v>15372.809356</v>
      </c>
      <c r="P40" s="29">
        <v>-13862.660184</v>
      </c>
      <c r="Q40" s="95"/>
      <c r="R40" s="25"/>
      <c r="S40" s="25"/>
      <c r="T40" s="25"/>
    </row>
    <row r="41" spans="1:20" ht="18.75">
      <c r="A41" s="19">
        <v>33</v>
      </c>
      <c r="B41" s="60" t="s">
        <v>89</v>
      </c>
      <c r="C41" s="21">
        <v>171503.62045399999</v>
      </c>
      <c r="D41" s="21">
        <v>213106.914162</v>
      </c>
      <c r="E41" s="23">
        <v>-41603.293708000012</v>
      </c>
      <c r="F41" s="23">
        <v>384610.53461600002</v>
      </c>
      <c r="G41" s="61">
        <v>1007.2</v>
      </c>
      <c r="H41" s="61">
        <v>3296.6579240000001</v>
      </c>
      <c r="I41" s="23">
        <v>-2289.4579240000003</v>
      </c>
      <c r="J41" s="23">
        <v>4303.8579239999999</v>
      </c>
      <c r="K41" s="61">
        <v>67554</v>
      </c>
      <c r="L41" s="61">
        <v>104290</v>
      </c>
      <c r="M41" s="23">
        <v>-36736</v>
      </c>
      <c r="N41" s="61">
        <v>0</v>
      </c>
      <c r="O41" s="61">
        <v>1007</v>
      </c>
      <c r="P41" s="24">
        <v>-1007</v>
      </c>
      <c r="Q41" s="95"/>
      <c r="R41" s="25"/>
      <c r="S41" s="25"/>
      <c r="T41" s="25"/>
    </row>
    <row r="42" spans="1:20" ht="18.75">
      <c r="A42" s="31">
        <v>34</v>
      </c>
      <c r="B42" s="59" t="s">
        <v>83</v>
      </c>
      <c r="C42" s="26">
        <v>273950.88114700001</v>
      </c>
      <c r="D42" s="26">
        <v>206074.36978099999</v>
      </c>
      <c r="E42" s="26">
        <v>67876.511366000021</v>
      </c>
      <c r="F42" s="26">
        <v>480025.25092799996</v>
      </c>
      <c r="G42" s="26">
        <v>43394.118359</v>
      </c>
      <c r="H42" s="26">
        <v>19850.832463999999</v>
      </c>
      <c r="I42" s="26">
        <v>23543.285895000001</v>
      </c>
      <c r="J42" s="26">
        <v>63244.950822999999</v>
      </c>
      <c r="K42" s="26">
        <v>114338</v>
      </c>
      <c r="L42" s="26">
        <v>92091</v>
      </c>
      <c r="M42" s="26">
        <v>22247</v>
      </c>
      <c r="N42" s="26">
        <v>10290</v>
      </c>
      <c r="O42" s="26">
        <v>3753</v>
      </c>
      <c r="P42" s="29">
        <v>6537</v>
      </c>
      <c r="Q42" s="95"/>
      <c r="R42" s="25"/>
      <c r="S42" s="25"/>
      <c r="T42" s="25"/>
    </row>
    <row r="43" spans="1:20" ht="18.75">
      <c r="A43" s="19">
        <v>35</v>
      </c>
      <c r="B43" s="60" t="s">
        <v>94</v>
      </c>
      <c r="C43" s="21">
        <v>176265.571922</v>
      </c>
      <c r="D43" s="21">
        <v>167466.492088</v>
      </c>
      <c r="E43" s="23">
        <v>8799.0798340000038</v>
      </c>
      <c r="F43" s="23">
        <v>343732.06400999997</v>
      </c>
      <c r="G43" s="61">
        <v>490</v>
      </c>
      <c r="H43" s="61">
        <v>18509.832183999999</v>
      </c>
      <c r="I43" s="23">
        <v>-18019.832183999999</v>
      </c>
      <c r="J43" s="23">
        <v>18999.832183999999</v>
      </c>
      <c r="K43" s="61">
        <v>121012</v>
      </c>
      <c r="L43" s="61">
        <v>110969</v>
      </c>
      <c r="M43" s="23">
        <v>10043</v>
      </c>
      <c r="N43" s="61">
        <v>0</v>
      </c>
      <c r="O43" s="61">
        <v>655</v>
      </c>
      <c r="P43" s="24">
        <v>-655</v>
      </c>
      <c r="Q43" s="95"/>
      <c r="R43" s="25"/>
      <c r="S43" s="25"/>
      <c r="T43" s="25"/>
    </row>
    <row r="44" spans="1:20" ht="19.5" thickBot="1">
      <c r="A44" s="31">
        <v>36</v>
      </c>
      <c r="B44" s="59" t="s">
        <v>99</v>
      </c>
      <c r="C44" s="26">
        <v>236634.13777</v>
      </c>
      <c r="D44" s="26">
        <v>241466.97381299999</v>
      </c>
      <c r="E44" s="26">
        <v>-4832.8360429999884</v>
      </c>
      <c r="F44" s="26">
        <v>478101.11158299999</v>
      </c>
      <c r="G44" s="26">
        <v>12187.512215999999</v>
      </c>
      <c r="H44" s="26">
        <v>15986.344551</v>
      </c>
      <c r="I44" s="26">
        <v>-3798.832335000001</v>
      </c>
      <c r="J44" s="26">
        <v>28173.856766999997</v>
      </c>
      <c r="K44" s="26">
        <v>44006.192001000003</v>
      </c>
      <c r="L44" s="26">
        <v>54203.428746999998</v>
      </c>
      <c r="M44" s="26">
        <v>-10197.236745999995</v>
      </c>
      <c r="N44" s="26">
        <v>21.002220000000001</v>
      </c>
      <c r="O44" s="26">
        <v>1952.8432270000001</v>
      </c>
      <c r="P44" s="29">
        <v>-1931.841007</v>
      </c>
      <c r="Q44" s="95"/>
      <c r="R44" s="25"/>
      <c r="S44" s="25"/>
      <c r="T44" s="25"/>
    </row>
    <row r="45" spans="1:20" ht="18.75">
      <c r="A45" s="19">
        <v>37</v>
      </c>
      <c r="B45" s="60" t="s">
        <v>78</v>
      </c>
      <c r="C45" s="21">
        <v>249909.22684399999</v>
      </c>
      <c r="D45" s="21">
        <v>434819.59806699998</v>
      </c>
      <c r="E45" s="23">
        <v>-184910.37122299999</v>
      </c>
      <c r="F45" s="23">
        <v>684728.82491099997</v>
      </c>
      <c r="G45" s="61">
        <v>20379.996665999999</v>
      </c>
      <c r="H45" s="61">
        <v>21998.848506999999</v>
      </c>
      <c r="I45" s="23">
        <v>-1618.8518409999997</v>
      </c>
      <c r="J45" s="23">
        <v>42378.845172999994</v>
      </c>
      <c r="K45" s="61">
        <v>26751</v>
      </c>
      <c r="L45" s="61">
        <v>198085</v>
      </c>
      <c r="M45" s="23">
        <v>-171334</v>
      </c>
      <c r="N45" s="61">
        <v>48</v>
      </c>
      <c r="O45" s="61">
        <v>3915</v>
      </c>
      <c r="P45" s="24">
        <v>-3867</v>
      </c>
      <c r="Q45" s="100"/>
      <c r="R45" s="25"/>
      <c r="S45" s="25"/>
      <c r="T45" s="25"/>
    </row>
    <row r="46" spans="1:20" ht="18.75">
      <c r="A46" s="31">
        <v>38</v>
      </c>
      <c r="B46" s="59" t="s">
        <v>86</v>
      </c>
      <c r="C46" s="28">
        <v>122674.14045399999</v>
      </c>
      <c r="D46" s="28">
        <v>167172.42973</v>
      </c>
      <c r="E46" s="26">
        <v>-44498.28927600001</v>
      </c>
      <c r="F46" s="26">
        <v>289846.57018400001</v>
      </c>
      <c r="G46" s="62">
        <v>3133.2467700000002</v>
      </c>
      <c r="H46" s="62">
        <v>5339.7698570000002</v>
      </c>
      <c r="I46" s="26">
        <v>-2206.523087</v>
      </c>
      <c r="J46" s="26">
        <v>8473.0166270000009</v>
      </c>
      <c r="K46" s="62">
        <v>71826</v>
      </c>
      <c r="L46" s="62">
        <v>119319</v>
      </c>
      <c r="M46" s="26">
        <v>-47493</v>
      </c>
      <c r="N46" s="62">
        <v>167</v>
      </c>
      <c r="O46" s="62">
        <v>1275</v>
      </c>
      <c r="P46" s="29">
        <v>-1108</v>
      </c>
      <c r="Q46" s="95"/>
      <c r="R46" s="25"/>
      <c r="S46" s="25"/>
      <c r="T46" s="25"/>
    </row>
    <row r="47" spans="1:20" ht="18.75">
      <c r="A47" s="19">
        <v>39</v>
      </c>
      <c r="B47" s="35" t="s">
        <v>105</v>
      </c>
      <c r="C47" s="23">
        <v>235156.583579</v>
      </c>
      <c r="D47" s="23">
        <v>248863.50032600001</v>
      </c>
      <c r="E47" s="23">
        <v>-13706.91674700001</v>
      </c>
      <c r="F47" s="23">
        <v>484020.08390500001</v>
      </c>
      <c r="G47" s="23">
        <v>28436.753392999999</v>
      </c>
      <c r="H47" s="23">
        <v>28890.725108999999</v>
      </c>
      <c r="I47" s="23">
        <v>-453.97171600000001</v>
      </c>
      <c r="J47" s="23">
        <v>57327.478501999998</v>
      </c>
      <c r="K47" s="23">
        <v>18968</v>
      </c>
      <c r="L47" s="23">
        <v>39665</v>
      </c>
      <c r="M47" s="23">
        <v>-20697</v>
      </c>
      <c r="N47" s="23">
        <v>0</v>
      </c>
      <c r="O47" s="23">
        <v>4092</v>
      </c>
      <c r="P47" s="103">
        <v>-4092</v>
      </c>
      <c r="Q47" s="95"/>
      <c r="R47" s="25"/>
      <c r="S47" s="25"/>
      <c r="T47" s="25"/>
    </row>
    <row r="48" spans="1:20" s="8" customFormat="1" ht="18.75">
      <c r="A48" s="31">
        <v>40</v>
      </c>
      <c r="B48" s="59" t="s">
        <v>124</v>
      </c>
      <c r="C48" s="28">
        <v>145676.94055199999</v>
      </c>
      <c r="D48" s="28">
        <v>139314.486393</v>
      </c>
      <c r="E48" s="26">
        <v>6362.4541589999862</v>
      </c>
      <c r="F48" s="26">
        <v>284991.42694499996</v>
      </c>
      <c r="G48" s="62">
        <v>3062.7852600000001</v>
      </c>
      <c r="H48" s="62">
        <v>4302.7547370000002</v>
      </c>
      <c r="I48" s="26">
        <v>-1239.9694770000001</v>
      </c>
      <c r="J48" s="26">
        <v>7365.5399969999999</v>
      </c>
      <c r="K48" s="62">
        <v>16073</v>
      </c>
      <c r="L48" s="62">
        <v>2785</v>
      </c>
      <c r="M48" s="26">
        <v>13288</v>
      </c>
      <c r="N48" s="62">
        <v>0</v>
      </c>
      <c r="O48" s="62">
        <v>149</v>
      </c>
      <c r="P48" s="29">
        <v>-149</v>
      </c>
      <c r="Q48" s="98"/>
      <c r="R48" s="37"/>
      <c r="S48" s="37"/>
      <c r="T48" s="37"/>
    </row>
    <row r="49" spans="1:20" s="8" customFormat="1" ht="18.75">
      <c r="A49" s="19">
        <v>41</v>
      </c>
      <c r="B49" s="35" t="s">
        <v>203</v>
      </c>
      <c r="C49" s="34">
        <v>115618.479179</v>
      </c>
      <c r="D49" s="34">
        <v>143530.52364</v>
      </c>
      <c r="E49" s="23">
        <v>-27912.044460999998</v>
      </c>
      <c r="F49" s="23">
        <v>259149.00281899999</v>
      </c>
      <c r="G49" s="36">
        <v>6630.004312</v>
      </c>
      <c r="H49" s="36">
        <v>7778.0367850000002</v>
      </c>
      <c r="I49" s="23">
        <v>-1148.0324730000002</v>
      </c>
      <c r="J49" s="23">
        <v>14408.041097000001</v>
      </c>
      <c r="K49" s="36">
        <v>9206.4740600000005</v>
      </c>
      <c r="L49" s="36">
        <v>16172.911137999999</v>
      </c>
      <c r="M49" s="23">
        <v>-6966.437077999999</v>
      </c>
      <c r="N49" s="36">
        <v>1543.475794</v>
      </c>
      <c r="O49" s="36">
        <v>1167.9266029999999</v>
      </c>
      <c r="P49" s="24">
        <v>375.54919100000006</v>
      </c>
      <c r="Q49" s="98"/>
      <c r="R49" s="37"/>
      <c r="S49" s="37"/>
      <c r="T49" s="37"/>
    </row>
    <row r="50" spans="1:20" s="8" customFormat="1" ht="18.75">
      <c r="A50" s="31">
        <v>42</v>
      </c>
      <c r="B50" s="59" t="s">
        <v>223</v>
      </c>
      <c r="C50" s="28">
        <v>133496.787927</v>
      </c>
      <c r="D50" s="28">
        <v>106320.84492800001</v>
      </c>
      <c r="E50" s="26">
        <v>27175.942998999992</v>
      </c>
      <c r="F50" s="26">
        <v>239817.632855</v>
      </c>
      <c r="G50" s="62">
        <v>13730.690573</v>
      </c>
      <c r="H50" s="62">
        <v>11752.137554999999</v>
      </c>
      <c r="I50" s="26">
        <v>1978.5530180000005</v>
      </c>
      <c r="J50" s="26">
        <v>25482.828128000001</v>
      </c>
      <c r="K50" s="62">
        <v>50593</v>
      </c>
      <c r="L50" s="62">
        <v>24847</v>
      </c>
      <c r="M50" s="26">
        <v>25746</v>
      </c>
      <c r="N50" s="62">
        <v>0</v>
      </c>
      <c r="O50" s="62">
        <v>898</v>
      </c>
      <c r="P50" s="29">
        <v>-898</v>
      </c>
      <c r="Q50" s="98"/>
      <c r="R50" s="37"/>
      <c r="S50" s="37"/>
      <c r="T50" s="37"/>
    </row>
    <row r="51" spans="1:20" s="8" customFormat="1" ht="18.75">
      <c r="A51" s="19">
        <v>43</v>
      </c>
      <c r="B51" s="35" t="s">
        <v>119</v>
      </c>
      <c r="C51" s="34">
        <v>102851.03279300001</v>
      </c>
      <c r="D51" s="34">
        <v>106986.252729</v>
      </c>
      <c r="E51" s="23">
        <v>-4135.219935999994</v>
      </c>
      <c r="F51" s="23">
        <v>209837.28552199999</v>
      </c>
      <c r="G51" s="36">
        <v>2279</v>
      </c>
      <c r="H51" s="36">
        <v>5909.1905900000002</v>
      </c>
      <c r="I51" s="23">
        <v>-3630.1905900000002</v>
      </c>
      <c r="J51" s="23">
        <v>8188.1905900000002</v>
      </c>
      <c r="K51" s="36">
        <v>882.40219300000001</v>
      </c>
      <c r="L51" s="36">
        <v>20570.107188000002</v>
      </c>
      <c r="M51" s="23">
        <v>-19687.704995</v>
      </c>
      <c r="N51" s="36">
        <v>0</v>
      </c>
      <c r="O51" s="36">
        <v>967.60868000000005</v>
      </c>
      <c r="P51" s="24">
        <v>-967.60868000000005</v>
      </c>
      <c r="Q51" s="98"/>
      <c r="R51" s="37"/>
      <c r="S51" s="37"/>
      <c r="T51" s="37"/>
    </row>
    <row r="52" spans="1:20" s="8" customFormat="1" ht="18.75">
      <c r="A52" s="31">
        <v>44</v>
      </c>
      <c r="B52" s="59" t="s">
        <v>224</v>
      </c>
      <c r="C52" s="28">
        <v>92255.277254000001</v>
      </c>
      <c r="D52" s="28">
        <v>92021.749943000003</v>
      </c>
      <c r="E52" s="26">
        <v>233.52731099999801</v>
      </c>
      <c r="F52" s="26">
        <v>184277.02719699999</v>
      </c>
      <c r="G52" s="62">
        <v>4846.4441610000003</v>
      </c>
      <c r="H52" s="62">
        <v>6426.6050869999999</v>
      </c>
      <c r="I52" s="26">
        <v>-1580.1609259999996</v>
      </c>
      <c r="J52" s="26">
        <v>11273.049247999999</v>
      </c>
      <c r="K52" s="62">
        <v>6703.3452850000003</v>
      </c>
      <c r="L52" s="62">
        <v>6084.0599929999998</v>
      </c>
      <c r="M52" s="26">
        <v>619.28529200000048</v>
      </c>
      <c r="N52" s="62">
        <v>0</v>
      </c>
      <c r="O52" s="62">
        <v>13.118880000000001</v>
      </c>
      <c r="P52" s="29">
        <v>-13.118880000000001</v>
      </c>
      <c r="Q52" s="98"/>
      <c r="R52" s="37"/>
      <c r="S52" s="37"/>
      <c r="T52" s="37"/>
    </row>
    <row r="53" spans="1:20" s="8" customFormat="1" ht="18.75">
      <c r="A53" s="19">
        <v>45</v>
      </c>
      <c r="B53" s="35" t="s">
        <v>136</v>
      </c>
      <c r="C53" s="34">
        <v>76157.635983</v>
      </c>
      <c r="D53" s="34">
        <v>87188.314994</v>
      </c>
      <c r="E53" s="23">
        <v>-11030.679011</v>
      </c>
      <c r="F53" s="23">
        <v>163345.950977</v>
      </c>
      <c r="G53" s="36">
        <v>3846.6790540000002</v>
      </c>
      <c r="H53" s="36">
        <v>6059.7587110000004</v>
      </c>
      <c r="I53" s="23">
        <v>-2213.0796570000002</v>
      </c>
      <c r="J53" s="23">
        <v>9906.4377650000006</v>
      </c>
      <c r="K53" s="36">
        <v>7953</v>
      </c>
      <c r="L53" s="36">
        <v>18972</v>
      </c>
      <c r="M53" s="23">
        <v>-11019</v>
      </c>
      <c r="N53" s="36">
        <v>507</v>
      </c>
      <c r="O53" s="36">
        <v>136</v>
      </c>
      <c r="P53" s="24">
        <v>371</v>
      </c>
      <c r="Q53" s="98"/>
      <c r="R53" s="37"/>
      <c r="S53" s="37"/>
      <c r="T53" s="37"/>
    </row>
    <row r="54" spans="1:20" s="8" customFormat="1" ht="18.75">
      <c r="A54" s="31">
        <v>46</v>
      </c>
      <c r="B54" s="59" t="s">
        <v>108</v>
      </c>
      <c r="C54" s="28">
        <v>103989.191247</v>
      </c>
      <c r="D54" s="28">
        <v>96103.744663000005</v>
      </c>
      <c r="E54" s="26">
        <v>7885.4465839999903</v>
      </c>
      <c r="F54" s="26">
        <v>200092.93591</v>
      </c>
      <c r="G54" s="62">
        <v>6093.2365849999996</v>
      </c>
      <c r="H54" s="62">
        <v>7465.9965389999998</v>
      </c>
      <c r="I54" s="26">
        <v>-1372.7599540000001</v>
      </c>
      <c r="J54" s="26">
        <v>13559.233123999998</v>
      </c>
      <c r="K54" s="62">
        <v>33683</v>
      </c>
      <c r="L54" s="62">
        <v>33703</v>
      </c>
      <c r="M54" s="26">
        <v>-20</v>
      </c>
      <c r="N54" s="62">
        <v>0</v>
      </c>
      <c r="O54" s="62">
        <v>371</v>
      </c>
      <c r="P54" s="29">
        <v>-371</v>
      </c>
      <c r="Q54" s="98"/>
      <c r="R54" s="37"/>
      <c r="S54" s="37"/>
      <c r="T54" s="37"/>
    </row>
    <row r="55" spans="1:20" s="8" customFormat="1" ht="18.75">
      <c r="A55" s="19">
        <v>47</v>
      </c>
      <c r="B55" s="35" t="s">
        <v>96</v>
      </c>
      <c r="C55" s="34">
        <v>138774.48425899999</v>
      </c>
      <c r="D55" s="34">
        <v>186312.124255</v>
      </c>
      <c r="E55" s="23">
        <v>-47537.639996000013</v>
      </c>
      <c r="F55" s="23">
        <v>325086.60851399996</v>
      </c>
      <c r="G55" s="36">
        <v>7619.0792019999999</v>
      </c>
      <c r="H55" s="36">
        <v>13945.047388000001</v>
      </c>
      <c r="I55" s="23">
        <v>-6325.968186000001</v>
      </c>
      <c r="J55" s="23">
        <v>21564.12659</v>
      </c>
      <c r="K55" s="36">
        <v>38261</v>
      </c>
      <c r="L55" s="36">
        <v>68119</v>
      </c>
      <c r="M55" s="23">
        <v>-29858</v>
      </c>
      <c r="N55" s="36">
        <v>66</v>
      </c>
      <c r="O55" s="36">
        <v>733</v>
      </c>
      <c r="P55" s="24">
        <v>-667</v>
      </c>
      <c r="Q55" s="98"/>
      <c r="R55" s="37"/>
      <c r="S55" s="37"/>
      <c r="T55" s="37"/>
    </row>
    <row r="56" spans="1:20" s="8" customFormat="1" ht="18.75">
      <c r="A56" s="31">
        <v>48</v>
      </c>
      <c r="B56" s="59" t="s">
        <v>138</v>
      </c>
      <c r="C56" s="28">
        <v>120029.88697799999</v>
      </c>
      <c r="D56" s="28">
        <v>125950.463257</v>
      </c>
      <c r="E56" s="26">
        <v>-5920.5762790000008</v>
      </c>
      <c r="F56" s="26">
        <v>245980.35023499999</v>
      </c>
      <c r="G56" s="62">
        <v>7336.5833009999997</v>
      </c>
      <c r="H56" s="62">
        <v>12496.523633000001</v>
      </c>
      <c r="I56" s="26">
        <v>-5159.940332000001</v>
      </c>
      <c r="J56" s="26">
        <v>19833.106933999999</v>
      </c>
      <c r="K56" s="62">
        <v>6610</v>
      </c>
      <c r="L56" s="62">
        <v>10939</v>
      </c>
      <c r="M56" s="26">
        <v>-4329</v>
      </c>
      <c r="N56" s="62">
        <v>0</v>
      </c>
      <c r="O56" s="62">
        <v>4825</v>
      </c>
      <c r="P56" s="29">
        <v>-4825</v>
      </c>
      <c r="Q56" s="98"/>
      <c r="R56" s="37"/>
      <c r="S56" s="37"/>
      <c r="T56" s="37"/>
    </row>
    <row r="57" spans="1:20" s="8" customFormat="1" ht="18.75">
      <c r="A57" s="19">
        <v>49</v>
      </c>
      <c r="B57" s="35" t="s">
        <v>92</v>
      </c>
      <c r="C57" s="34">
        <v>87186.732185000001</v>
      </c>
      <c r="D57" s="34">
        <v>178472.79971200001</v>
      </c>
      <c r="E57" s="23">
        <v>-91286.067527000007</v>
      </c>
      <c r="F57" s="23">
        <v>265659.53189700004</v>
      </c>
      <c r="G57" s="36">
        <v>6219.5601100000003</v>
      </c>
      <c r="H57" s="36">
        <v>7976.29306</v>
      </c>
      <c r="I57" s="23">
        <v>-1756.7329499999996</v>
      </c>
      <c r="J57" s="23">
        <v>14195.85317</v>
      </c>
      <c r="K57" s="36">
        <v>8923</v>
      </c>
      <c r="L57" s="36">
        <v>100337</v>
      </c>
      <c r="M57" s="23">
        <v>-91414</v>
      </c>
      <c r="N57" s="36">
        <v>27</v>
      </c>
      <c r="O57" s="36">
        <v>1334</v>
      </c>
      <c r="P57" s="24">
        <v>-1307</v>
      </c>
      <c r="Q57" s="98"/>
      <c r="R57" s="37"/>
      <c r="S57" s="37"/>
      <c r="T57" s="37"/>
    </row>
    <row r="58" spans="1:20" s="8" customFormat="1" ht="18.75">
      <c r="A58" s="31">
        <v>50</v>
      </c>
      <c r="B58" s="59" t="s">
        <v>116</v>
      </c>
      <c r="C58" s="28">
        <v>91909.480937999993</v>
      </c>
      <c r="D58" s="28">
        <v>108565.26335199999</v>
      </c>
      <c r="E58" s="26">
        <v>-16655.782414000001</v>
      </c>
      <c r="F58" s="26">
        <v>200474.74429</v>
      </c>
      <c r="G58" s="62">
        <v>9688.6629869999997</v>
      </c>
      <c r="H58" s="62">
        <v>11731.405549999999</v>
      </c>
      <c r="I58" s="26">
        <v>-2042.7425629999998</v>
      </c>
      <c r="J58" s="26">
        <v>21420.068536999999</v>
      </c>
      <c r="K58" s="62">
        <v>5643</v>
      </c>
      <c r="L58" s="62">
        <v>18916</v>
      </c>
      <c r="M58" s="26">
        <v>-13273</v>
      </c>
      <c r="N58" s="62">
        <v>0</v>
      </c>
      <c r="O58" s="62">
        <v>894</v>
      </c>
      <c r="P58" s="29">
        <v>-894</v>
      </c>
      <c r="Q58" s="98"/>
      <c r="R58" s="37"/>
      <c r="S58" s="37"/>
      <c r="T58" s="37"/>
    </row>
    <row r="59" spans="1:20" s="8" customFormat="1" ht="18.75">
      <c r="A59" s="19">
        <v>51</v>
      </c>
      <c r="B59" s="35" t="s">
        <v>130</v>
      </c>
      <c r="C59" s="34">
        <v>77429.283456999998</v>
      </c>
      <c r="D59" s="34">
        <v>84222.025225000005</v>
      </c>
      <c r="E59" s="23">
        <v>-6792.7417680000071</v>
      </c>
      <c r="F59" s="23">
        <v>161651.308682</v>
      </c>
      <c r="G59" s="36">
        <v>2098.033743</v>
      </c>
      <c r="H59" s="36">
        <v>1767.9484500000001</v>
      </c>
      <c r="I59" s="23">
        <v>330.08529299999987</v>
      </c>
      <c r="J59" s="23">
        <v>3865.9821929999998</v>
      </c>
      <c r="K59" s="36">
        <v>15984</v>
      </c>
      <c r="L59" s="36">
        <v>22043</v>
      </c>
      <c r="M59" s="23">
        <v>-6059</v>
      </c>
      <c r="N59" s="36">
        <v>849</v>
      </c>
      <c r="O59" s="36">
        <v>0</v>
      </c>
      <c r="P59" s="24">
        <v>849</v>
      </c>
      <c r="Q59" s="98"/>
      <c r="R59" s="37"/>
      <c r="S59" s="37"/>
      <c r="T59" s="37"/>
    </row>
    <row r="60" spans="1:20" s="8" customFormat="1" ht="18.75">
      <c r="A60" s="31">
        <v>52</v>
      </c>
      <c r="B60" s="59" t="s">
        <v>150</v>
      </c>
      <c r="C60" s="28">
        <v>95422.371666999999</v>
      </c>
      <c r="D60" s="28">
        <v>98797.254501999996</v>
      </c>
      <c r="E60" s="26">
        <v>-3374.8828349999967</v>
      </c>
      <c r="F60" s="26">
        <v>194219.626169</v>
      </c>
      <c r="G60" s="62">
        <v>2135.3505719999998</v>
      </c>
      <c r="H60" s="62">
        <v>7007.3767790000002</v>
      </c>
      <c r="I60" s="26">
        <v>-4872.0262070000008</v>
      </c>
      <c r="J60" s="26">
        <v>9142.7273509999995</v>
      </c>
      <c r="K60" s="62">
        <v>2934</v>
      </c>
      <c r="L60" s="62">
        <v>3157</v>
      </c>
      <c r="M60" s="26">
        <v>-223</v>
      </c>
      <c r="N60" s="62">
        <v>0</v>
      </c>
      <c r="O60" s="62">
        <v>430</v>
      </c>
      <c r="P60" s="29">
        <v>-430</v>
      </c>
      <c r="Q60" s="98"/>
      <c r="R60" s="37"/>
      <c r="S60" s="37"/>
      <c r="T60" s="37"/>
    </row>
    <row r="61" spans="1:20" s="8" customFormat="1" ht="18.75">
      <c r="A61" s="19">
        <v>53</v>
      </c>
      <c r="B61" s="35" t="s">
        <v>178</v>
      </c>
      <c r="C61" s="34">
        <v>71017.043764999995</v>
      </c>
      <c r="D61" s="34">
        <v>77496.051846999995</v>
      </c>
      <c r="E61" s="23">
        <v>-6479.0080820000003</v>
      </c>
      <c r="F61" s="23">
        <v>148513.09561199998</v>
      </c>
      <c r="G61" s="36">
        <v>5082.3052719999996</v>
      </c>
      <c r="H61" s="36">
        <v>5977.3895380000004</v>
      </c>
      <c r="I61" s="23">
        <v>-895.08426600000075</v>
      </c>
      <c r="J61" s="23">
        <v>11059.694810000001</v>
      </c>
      <c r="K61" s="36">
        <v>748</v>
      </c>
      <c r="L61" s="36">
        <v>7144</v>
      </c>
      <c r="M61" s="23">
        <v>-6396</v>
      </c>
      <c r="N61" s="51">
        <v>0</v>
      </c>
      <c r="O61" s="36">
        <v>185</v>
      </c>
      <c r="P61" s="24">
        <v>-185</v>
      </c>
      <c r="Q61" s="98"/>
      <c r="R61" s="37"/>
      <c r="S61" s="37"/>
      <c r="T61" s="37"/>
    </row>
    <row r="62" spans="1:20" s="8" customFormat="1" ht="18.75">
      <c r="A62" s="31">
        <v>54</v>
      </c>
      <c r="B62" s="59" t="s">
        <v>202</v>
      </c>
      <c r="C62" s="28">
        <v>84830.306521999999</v>
      </c>
      <c r="D62" s="28">
        <v>106797.62261999999</v>
      </c>
      <c r="E62" s="26">
        <v>-21967.316097999996</v>
      </c>
      <c r="F62" s="26">
        <v>191627.92914199998</v>
      </c>
      <c r="G62" s="62">
        <v>4235.9744419999997</v>
      </c>
      <c r="H62" s="62">
        <v>10865.878294</v>
      </c>
      <c r="I62" s="26">
        <v>-6629.9038520000004</v>
      </c>
      <c r="J62" s="26">
        <v>15101.852736000001</v>
      </c>
      <c r="K62" s="62">
        <v>4883.0438610000001</v>
      </c>
      <c r="L62" s="62">
        <v>39736.254041</v>
      </c>
      <c r="M62" s="26">
        <v>-34853.210180000002</v>
      </c>
      <c r="N62" s="62">
        <v>30.981200000000001</v>
      </c>
      <c r="O62" s="62">
        <v>799.48434199999997</v>
      </c>
      <c r="P62" s="29">
        <v>-768.50314200000003</v>
      </c>
      <c r="Q62" s="98"/>
      <c r="R62" s="37"/>
      <c r="S62" s="37"/>
      <c r="T62" s="37"/>
    </row>
    <row r="63" spans="1:20" s="8" customFormat="1" ht="18.75">
      <c r="A63" s="19">
        <v>55</v>
      </c>
      <c r="B63" s="35" t="s">
        <v>122</v>
      </c>
      <c r="C63" s="34">
        <v>89901.054392000005</v>
      </c>
      <c r="D63" s="34">
        <v>93550.823583999998</v>
      </c>
      <c r="E63" s="23">
        <v>-3649.7691919999925</v>
      </c>
      <c r="F63" s="23">
        <v>183451.87797600002</v>
      </c>
      <c r="G63" s="36">
        <v>15821.434289999999</v>
      </c>
      <c r="H63" s="36">
        <v>14023.733845000001</v>
      </c>
      <c r="I63" s="23">
        <v>1797.7004449999986</v>
      </c>
      <c r="J63" s="23">
        <v>29845.168135</v>
      </c>
      <c r="K63" s="36">
        <v>4233</v>
      </c>
      <c r="L63" s="36">
        <v>12092</v>
      </c>
      <c r="M63" s="23">
        <v>-7859</v>
      </c>
      <c r="N63" s="36">
        <v>0</v>
      </c>
      <c r="O63" s="36">
        <v>76</v>
      </c>
      <c r="P63" s="24">
        <v>-76</v>
      </c>
      <c r="Q63" s="98"/>
      <c r="R63" s="37"/>
      <c r="S63" s="37"/>
      <c r="T63" s="37"/>
    </row>
    <row r="64" spans="1:20" s="8" customFormat="1" ht="18.75">
      <c r="A64" s="31">
        <v>56</v>
      </c>
      <c r="B64" s="59" t="s">
        <v>143</v>
      </c>
      <c r="C64" s="28">
        <v>49958.380208000002</v>
      </c>
      <c r="D64" s="28">
        <v>56379.018154999998</v>
      </c>
      <c r="E64" s="26">
        <v>-6420.6379469999956</v>
      </c>
      <c r="F64" s="26">
        <v>106337.398363</v>
      </c>
      <c r="G64" s="62">
        <v>2173.5396949999999</v>
      </c>
      <c r="H64" s="62">
        <v>4364.497719</v>
      </c>
      <c r="I64" s="26">
        <v>-2190.958024</v>
      </c>
      <c r="J64" s="26">
        <v>6538.0374140000004</v>
      </c>
      <c r="K64" s="62">
        <v>7395</v>
      </c>
      <c r="L64" s="62">
        <v>13034</v>
      </c>
      <c r="M64" s="26">
        <v>-5639</v>
      </c>
      <c r="N64" s="62">
        <v>15</v>
      </c>
      <c r="O64" s="62">
        <v>1459</v>
      </c>
      <c r="P64" s="29">
        <v>-1444</v>
      </c>
      <c r="Q64" s="98"/>
      <c r="R64" s="37"/>
      <c r="S64" s="37"/>
      <c r="T64" s="37"/>
    </row>
    <row r="65" spans="1:20" s="8" customFormat="1" ht="18.75">
      <c r="A65" s="19">
        <v>57</v>
      </c>
      <c r="B65" s="35" t="s">
        <v>127</v>
      </c>
      <c r="C65" s="34">
        <v>55557.721802</v>
      </c>
      <c r="D65" s="34">
        <v>57446.731921999999</v>
      </c>
      <c r="E65" s="23">
        <v>-1889.010119999999</v>
      </c>
      <c r="F65" s="23">
        <v>113004.45372399999</v>
      </c>
      <c r="G65" s="36">
        <v>4027.8938119999998</v>
      </c>
      <c r="H65" s="36">
        <v>1301.554232</v>
      </c>
      <c r="I65" s="23">
        <v>2726.3395799999998</v>
      </c>
      <c r="J65" s="23">
        <v>5329.4480439999998</v>
      </c>
      <c r="K65" s="36">
        <v>5799</v>
      </c>
      <c r="L65" s="36">
        <v>14788</v>
      </c>
      <c r="M65" s="23">
        <v>-8989</v>
      </c>
      <c r="N65" s="36">
        <v>0</v>
      </c>
      <c r="O65" s="36">
        <v>41</v>
      </c>
      <c r="P65" s="24">
        <v>-41</v>
      </c>
      <c r="Q65" s="98"/>
      <c r="R65" s="37"/>
      <c r="S65" s="37"/>
      <c r="T65" s="37"/>
    </row>
    <row r="66" spans="1:20" s="8" customFormat="1" ht="18.75">
      <c r="A66" s="31">
        <v>58</v>
      </c>
      <c r="B66" s="59" t="s">
        <v>167</v>
      </c>
      <c r="C66" s="28">
        <v>92054.703271999999</v>
      </c>
      <c r="D66" s="28">
        <v>84749.437642000004</v>
      </c>
      <c r="E66" s="26">
        <v>7305.2656299999944</v>
      </c>
      <c r="F66" s="26">
        <v>176804.14091399999</v>
      </c>
      <c r="G66" s="62">
        <v>9485.6536469999992</v>
      </c>
      <c r="H66" s="62">
        <v>9796.7274359999992</v>
      </c>
      <c r="I66" s="26">
        <v>-311.07378900000003</v>
      </c>
      <c r="J66" s="26">
        <v>19282.381083</v>
      </c>
      <c r="K66" s="62">
        <v>7536</v>
      </c>
      <c r="L66" s="62">
        <v>4686</v>
      </c>
      <c r="M66" s="26">
        <v>2850</v>
      </c>
      <c r="N66" s="62">
        <v>99</v>
      </c>
      <c r="O66" s="62">
        <v>0</v>
      </c>
      <c r="P66" s="29">
        <v>99</v>
      </c>
      <c r="Q66" s="98"/>
      <c r="R66" s="37"/>
      <c r="S66" s="37"/>
      <c r="T66" s="37"/>
    </row>
    <row r="67" spans="1:20" s="8" customFormat="1" ht="18.75">
      <c r="A67" s="19">
        <v>59</v>
      </c>
      <c r="B67" s="35" t="s">
        <v>175</v>
      </c>
      <c r="C67" s="34">
        <v>53564.823770000003</v>
      </c>
      <c r="D67" s="34">
        <v>52288.978007999998</v>
      </c>
      <c r="E67" s="23">
        <v>1275.8457620000045</v>
      </c>
      <c r="F67" s="23">
        <v>105853.80177799999</v>
      </c>
      <c r="G67" s="36">
        <v>2089.8552460000001</v>
      </c>
      <c r="H67" s="36">
        <v>1789.5412940000001</v>
      </c>
      <c r="I67" s="23">
        <v>300.31395199999997</v>
      </c>
      <c r="J67" s="23">
        <v>3879.3965400000002</v>
      </c>
      <c r="K67" s="36">
        <v>5153</v>
      </c>
      <c r="L67" s="36">
        <v>4250</v>
      </c>
      <c r="M67" s="23">
        <v>903</v>
      </c>
      <c r="N67" s="51">
        <v>390</v>
      </c>
      <c r="O67" s="36">
        <v>139</v>
      </c>
      <c r="P67" s="24">
        <v>251</v>
      </c>
      <c r="Q67" s="98"/>
      <c r="R67" s="37"/>
      <c r="S67" s="37"/>
      <c r="T67" s="37"/>
    </row>
    <row r="68" spans="1:20" s="8" customFormat="1" ht="18.75">
      <c r="A68" s="31">
        <v>60</v>
      </c>
      <c r="B68" s="59" t="s">
        <v>112</v>
      </c>
      <c r="C68" s="28">
        <v>80598.188731000002</v>
      </c>
      <c r="D68" s="28">
        <v>85749.223142000003</v>
      </c>
      <c r="E68" s="26">
        <v>-5151.0344110000005</v>
      </c>
      <c r="F68" s="26">
        <v>166347.411873</v>
      </c>
      <c r="G68" s="62">
        <v>746.39849000000004</v>
      </c>
      <c r="H68" s="62">
        <v>11219.070301</v>
      </c>
      <c r="I68" s="26">
        <v>-10472.671811</v>
      </c>
      <c r="J68" s="26">
        <v>11965.468790999999</v>
      </c>
      <c r="K68" s="62">
        <v>45351</v>
      </c>
      <c r="L68" s="62">
        <v>64282</v>
      </c>
      <c r="M68" s="26">
        <v>-18931</v>
      </c>
      <c r="N68" s="62">
        <v>0</v>
      </c>
      <c r="O68" s="62">
        <v>4556</v>
      </c>
      <c r="P68" s="29">
        <v>-4556</v>
      </c>
      <c r="Q68" s="98"/>
      <c r="R68" s="37"/>
      <c r="S68" s="37"/>
      <c r="T68" s="37"/>
    </row>
    <row r="69" spans="1:20" s="8" customFormat="1" ht="18.75">
      <c r="A69" s="19">
        <v>61</v>
      </c>
      <c r="B69" s="35" t="s">
        <v>145</v>
      </c>
      <c r="C69" s="34">
        <v>69630.457918</v>
      </c>
      <c r="D69" s="34">
        <v>63129.655427999998</v>
      </c>
      <c r="E69" s="23">
        <v>6500.8024900000019</v>
      </c>
      <c r="F69" s="23">
        <v>132760.113346</v>
      </c>
      <c r="G69" s="36">
        <v>6726.2296919999999</v>
      </c>
      <c r="H69" s="36">
        <v>11100.061947</v>
      </c>
      <c r="I69" s="23">
        <v>-4373.8322550000003</v>
      </c>
      <c r="J69" s="23">
        <v>17826.291638999999</v>
      </c>
      <c r="K69" s="36">
        <v>8128</v>
      </c>
      <c r="L69" s="36">
        <v>3238</v>
      </c>
      <c r="M69" s="23">
        <v>4890</v>
      </c>
      <c r="N69" s="36">
        <v>398</v>
      </c>
      <c r="O69" s="36">
        <v>73</v>
      </c>
      <c r="P69" s="24">
        <v>325</v>
      </c>
      <c r="Q69" s="98"/>
      <c r="R69" s="37"/>
      <c r="S69" s="37"/>
      <c r="T69" s="37"/>
    </row>
    <row r="70" spans="1:20" s="8" customFormat="1" ht="18.75">
      <c r="A70" s="31">
        <v>62</v>
      </c>
      <c r="B70" s="59" t="s">
        <v>180</v>
      </c>
      <c r="C70" s="28">
        <v>81998.972005000003</v>
      </c>
      <c r="D70" s="28">
        <v>79345.174201000002</v>
      </c>
      <c r="E70" s="26">
        <v>2653.7978040000016</v>
      </c>
      <c r="F70" s="26">
        <v>161344.146206</v>
      </c>
      <c r="G70" s="62">
        <v>9799.554408</v>
      </c>
      <c r="H70" s="62">
        <v>15433.755999999999</v>
      </c>
      <c r="I70" s="26">
        <v>-5634.2015919999994</v>
      </c>
      <c r="J70" s="26">
        <v>25233.310407999998</v>
      </c>
      <c r="K70" s="62">
        <v>9293.9211369999994</v>
      </c>
      <c r="L70" s="62">
        <v>5396.5309180000004</v>
      </c>
      <c r="M70" s="26">
        <v>3897.390218999999</v>
      </c>
      <c r="N70" s="62">
        <v>0</v>
      </c>
      <c r="O70" s="62">
        <v>64.966740000000001</v>
      </c>
      <c r="P70" s="29">
        <v>-64.966740000000001</v>
      </c>
      <c r="Q70" s="98"/>
      <c r="R70" s="37"/>
      <c r="S70" s="37"/>
      <c r="T70" s="37"/>
    </row>
    <row r="71" spans="1:20" s="8" customFormat="1" ht="18.75">
      <c r="A71" s="19">
        <v>63</v>
      </c>
      <c r="B71" s="35" t="s">
        <v>185</v>
      </c>
      <c r="C71" s="34">
        <v>38941.864062000001</v>
      </c>
      <c r="D71" s="34">
        <v>31655.211708999999</v>
      </c>
      <c r="E71" s="23">
        <v>7286.6523530000013</v>
      </c>
      <c r="F71" s="23">
        <v>70597.075771000003</v>
      </c>
      <c r="G71" s="36">
        <v>1263.344912</v>
      </c>
      <c r="H71" s="36">
        <v>933.41614900000002</v>
      </c>
      <c r="I71" s="23">
        <v>329.928763</v>
      </c>
      <c r="J71" s="23">
        <v>2196.7610610000002</v>
      </c>
      <c r="K71" s="36">
        <v>1672</v>
      </c>
      <c r="L71" s="36">
        <v>959</v>
      </c>
      <c r="M71" s="23">
        <v>713</v>
      </c>
      <c r="N71" s="36">
        <v>0</v>
      </c>
      <c r="O71" s="36">
        <v>0</v>
      </c>
      <c r="P71" s="24">
        <v>0</v>
      </c>
      <c r="Q71" s="98"/>
      <c r="R71" s="37"/>
      <c r="S71" s="37"/>
      <c r="T71" s="37"/>
    </row>
    <row r="72" spans="1:20" s="8" customFormat="1" ht="18.75">
      <c r="A72" s="31">
        <v>64</v>
      </c>
      <c r="B72" s="59" t="s">
        <v>133</v>
      </c>
      <c r="C72" s="28">
        <v>63879.523523999997</v>
      </c>
      <c r="D72" s="28">
        <v>60896.068149999999</v>
      </c>
      <c r="E72" s="26">
        <v>2983.4553739999974</v>
      </c>
      <c r="F72" s="26">
        <v>124775.591674</v>
      </c>
      <c r="G72" s="62">
        <v>5133.83788</v>
      </c>
      <c r="H72" s="62">
        <v>14581.152952</v>
      </c>
      <c r="I72" s="26">
        <v>-9447.3150720000012</v>
      </c>
      <c r="J72" s="26">
        <v>19714.990832</v>
      </c>
      <c r="K72" s="62">
        <v>12283.723333</v>
      </c>
      <c r="L72" s="62">
        <v>10393.244385</v>
      </c>
      <c r="M72" s="26">
        <v>1890.4789479999999</v>
      </c>
      <c r="N72" s="62">
        <v>0</v>
      </c>
      <c r="O72" s="62">
        <v>244.16118499999999</v>
      </c>
      <c r="P72" s="29">
        <v>-244.16118499999999</v>
      </c>
      <c r="Q72" s="98"/>
      <c r="R72" s="37"/>
      <c r="S72" s="37"/>
      <c r="T72" s="37"/>
    </row>
    <row r="73" spans="1:20" s="8" customFormat="1" ht="18.75">
      <c r="A73" s="19">
        <v>65</v>
      </c>
      <c r="B73" s="35" t="s">
        <v>153</v>
      </c>
      <c r="C73" s="34">
        <v>78978.155885</v>
      </c>
      <c r="D73" s="34">
        <v>84290.176378999997</v>
      </c>
      <c r="E73" s="23">
        <v>-5312.0204939999967</v>
      </c>
      <c r="F73" s="23">
        <v>163268.332264</v>
      </c>
      <c r="G73" s="36">
        <v>9201.0897389999991</v>
      </c>
      <c r="H73" s="36">
        <v>9678.0719700000009</v>
      </c>
      <c r="I73" s="23">
        <v>-476.98223100000178</v>
      </c>
      <c r="J73" s="23">
        <v>18879.161709</v>
      </c>
      <c r="K73" s="36">
        <v>2713.5470340000002</v>
      </c>
      <c r="L73" s="36">
        <v>11991.565982</v>
      </c>
      <c r="M73" s="23">
        <v>-9278.0189480000008</v>
      </c>
      <c r="N73" s="36">
        <v>45.390597</v>
      </c>
      <c r="O73" s="36">
        <v>69.749123999999995</v>
      </c>
      <c r="P73" s="24">
        <v>-24.358526999999995</v>
      </c>
      <c r="Q73" s="98"/>
      <c r="R73" s="37"/>
      <c r="S73" s="37"/>
      <c r="T73" s="37"/>
    </row>
    <row r="74" spans="1:20" s="8" customFormat="1" ht="18.75">
      <c r="A74" s="31">
        <v>66</v>
      </c>
      <c r="B74" s="59" t="s">
        <v>164</v>
      </c>
      <c r="C74" s="28">
        <v>75384.087952000002</v>
      </c>
      <c r="D74" s="28">
        <v>77455.288977999997</v>
      </c>
      <c r="E74" s="26">
        <v>-2071.2010259999952</v>
      </c>
      <c r="F74" s="26">
        <v>152839.37693</v>
      </c>
      <c r="G74" s="62">
        <v>17473.529411</v>
      </c>
      <c r="H74" s="62">
        <v>17443.16776</v>
      </c>
      <c r="I74" s="26">
        <v>30.361650999999256</v>
      </c>
      <c r="J74" s="26">
        <v>34916.697171</v>
      </c>
      <c r="K74" s="62">
        <v>11097</v>
      </c>
      <c r="L74" s="62">
        <v>12191</v>
      </c>
      <c r="M74" s="26">
        <v>-1094</v>
      </c>
      <c r="N74" s="62">
        <v>1383</v>
      </c>
      <c r="O74" s="62">
        <v>203</v>
      </c>
      <c r="P74" s="29">
        <v>1180</v>
      </c>
      <c r="Q74" s="98"/>
      <c r="R74" s="37"/>
      <c r="S74" s="37"/>
      <c r="T74" s="37"/>
    </row>
    <row r="75" spans="1:20" s="8" customFormat="1" ht="18.75">
      <c r="A75" s="19">
        <v>67</v>
      </c>
      <c r="B75" s="35" t="s">
        <v>183</v>
      </c>
      <c r="C75" s="34">
        <v>76798.764681000001</v>
      </c>
      <c r="D75" s="34">
        <v>73952.764347999997</v>
      </c>
      <c r="E75" s="23">
        <v>2846.0003330000036</v>
      </c>
      <c r="F75" s="23">
        <v>150751.529029</v>
      </c>
      <c r="G75" s="36">
        <v>15016.051788000001</v>
      </c>
      <c r="H75" s="36">
        <v>14938.932510000001</v>
      </c>
      <c r="I75" s="23">
        <v>77.119278000000122</v>
      </c>
      <c r="J75" s="23">
        <v>29954.984298000003</v>
      </c>
      <c r="K75" s="36">
        <v>1321.481927</v>
      </c>
      <c r="L75" s="36">
        <v>630.30966899999999</v>
      </c>
      <c r="M75" s="23">
        <v>691.17225800000006</v>
      </c>
      <c r="N75" s="36">
        <v>0</v>
      </c>
      <c r="O75" s="36">
        <v>0</v>
      </c>
      <c r="P75" s="24">
        <v>0</v>
      </c>
      <c r="Q75" s="98"/>
      <c r="R75" s="37"/>
      <c r="S75" s="37"/>
      <c r="T75" s="37"/>
    </row>
    <row r="76" spans="1:20" s="8" customFormat="1" ht="18.75">
      <c r="A76" s="31">
        <v>68</v>
      </c>
      <c r="B76" s="59" t="s">
        <v>157</v>
      </c>
      <c r="C76" s="28">
        <v>52749.780533999998</v>
      </c>
      <c r="D76" s="28">
        <v>60388.505400000002</v>
      </c>
      <c r="E76" s="26">
        <v>-7638.7248660000041</v>
      </c>
      <c r="F76" s="26">
        <v>113138.285934</v>
      </c>
      <c r="G76" s="62">
        <v>3234.580406</v>
      </c>
      <c r="H76" s="62">
        <v>4667.4277959999999</v>
      </c>
      <c r="I76" s="26">
        <v>-1432.8473899999999</v>
      </c>
      <c r="J76" s="26">
        <v>7902.008202</v>
      </c>
      <c r="K76" s="62">
        <v>3853</v>
      </c>
      <c r="L76" s="62">
        <v>6053</v>
      </c>
      <c r="M76" s="26">
        <v>-2200</v>
      </c>
      <c r="N76" s="62">
        <v>0</v>
      </c>
      <c r="O76" s="62">
        <v>0</v>
      </c>
      <c r="P76" s="29">
        <v>0</v>
      </c>
      <c r="Q76" s="98"/>
      <c r="R76" s="37"/>
      <c r="S76" s="37"/>
      <c r="T76" s="37"/>
    </row>
    <row r="77" spans="1:20" s="8" customFormat="1" ht="18.75">
      <c r="A77" s="19">
        <v>69</v>
      </c>
      <c r="B77" s="35" t="s">
        <v>188</v>
      </c>
      <c r="C77" s="23">
        <v>33699.015127999999</v>
      </c>
      <c r="D77" s="23">
        <v>32208.708342000002</v>
      </c>
      <c r="E77" s="23">
        <v>1490.3067859999974</v>
      </c>
      <c r="F77" s="23">
        <v>65907.723469999997</v>
      </c>
      <c r="G77" s="23">
        <v>2135.4188920000001</v>
      </c>
      <c r="H77" s="23">
        <v>2982.8760600000001</v>
      </c>
      <c r="I77" s="23">
        <v>-847.45716799999991</v>
      </c>
      <c r="J77" s="23">
        <v>5118.2949520000002</v>
      </c>
      <c r="K77" s="23">
        <v>1284</v>
      </c>
      <c r="L77" s="23">
        <v>1834</v>
      </c>
      <c r="M77" s="23">
        <v>-550</v>
      </c>
      <c r="N77" s="23">
        <v>0</v>
      </c>
      <c r="O77" s="23">
        <v>16</v>
      </c>
      <c r="P77" s="24">
        <v>-16</v>
      </c>
      <c r="Q77" s="98"/>
      <c r="R77" s="37"/>
      <c r="S77" s="37"/>
      <c r="T77" s="37"/>
    </row>
    <row r="78" spans="1:20" s="8" customFormat="1" ht="18.75">
      <c r="A78" s="31">
        <v>70</v>
      </c>
      <c r="B78" s="59" t="s">
        <v>162</v>
      </c>
      <c r="C78" s="28">
        <v>30250.466069999999</v>
      </c>
      <c r="D78" s="28">
        <v>32991.465133999998</v>
      </c>
      <c r="E78" s="26">
        <v>-2740.9990639999996</v>
      </c>
      <c r="F78" s="26">
        <v>63241.931203999993</v>
      </c>
      <c r="G78" s="62">
        <v>832.33140000000003</v>
      </c>
      <c r="H78" s="62">
        <v>3140.7064420000002</v>
      </c>
      <c r="I78" s="26">
        <v>-2308.3750420000001</v>
      </c>
      <c r="J78" s="26">
        <v>3973.0378420000002</v>
      </c>
      <c r="K78" s="62">
        <v>3921</v>
      </c>
      <c r="L78" s="62">
        <v>8122</v>
      </c>
      <c r="M78" s="26">
        <v>-4201</v>
      </c>
      <c r="N78" s="62">
        <v>0</v>
      </c>
      <c r="O78" s="62">
        <v>401</v>
      </c>
      <c r="P78" s="29">
        <v>-401</v>
      </c>
      <c r="Q78" s="98"/>
      <c r="R78" s="37"/>
      <c r="S78" s="37"/>
      <c r="T78" s="37"/>
    </row>
    <row r="79" spans="1:20" s="8" customFormat="1" ht="18.75">
      <c r="A79" s="19">
        <v>71</v>
      </c>
      <c r="B79" s="35" t="s">
        <v>225</v>
      </c>
      <c r="C79" s="23">
        <v>35314.126912</v>
      </c>
      <c r="D79" s="23">
        <v>35144.158509000001</v>
      </c>
      <c r="E79" s="23">
        <v>169.96840299999894</v>
      </c>
      <c r="F79" s="23">
        <v>70458.285421000008</v>
      </c>
      <c r="G79" s="23">
        <v>2025.5171009999999</v>
      </c>
      <c r="H79" s="23">
        <v>1918.434704</v>
      </c>
      <c r="I79" s="23">
        <v>107.0823969999999</v>
      </c>
      <c r="J79" s="23">
        <v>3943.9518049999997</v>
      </c>
      <c r="K79" s="23">
        <v>7391.2959090000004</v>
      </c>
      <c r="L79" s="23">
        <v>5884.2383069999996</v>
      </c>
      <c r="M79" s="23">
        <v>1507.0576020000008</v>
      </c>
      <c r="N79" s="23">
        <v>292.207471</v>
      </c>
      <c r="O79" s="23">
        <v>223.18863099999999</v>
      </c>
      <c r="P79" s="24">
        <v>69.018840000000012</v>
      </c>
      <c r="Q79" s="98"/>
      <c r="R79" s="37"/>
      <c r="S79" s="37"/>
      <c r="T79" s="37"/>
    </row>
    <row r="80" spans="1:20" s="8" customFormat="1" ht="18.75">
      <c r="A80" s="31">
        <v>72</v>
      </c>
      <c r="B80" s="59" t="s">
        <v>169</v>
      </c>
      <c r="C80" s="28">
        <v>81100.040250000005</v>
      </c>
      <c r="D80" s="28">
        <v>83033.868147000001</v>
      </c>
      <c r="E80" s="26">
        <v>-1933.8278969999956</v>
      </c>
      <c r="F80" s="26">
        <v>164133.90839699999</v>
      </c>
      <c r="G80" s="62">
        <v>11649.659073999999</v>
      </c>
      <c r="H80" s="62">
        <v>10256.197241</v>
      </c>
      <c r="I80" s="26">
        <v>1393.4618329999994</v>
      </c>
      <c r="J80" s="26">
        <v>21905.856314999997</v>
      </c>
      <c r="K80" s="62">
        <v>15356</v>
      </c>
      <c r="L80" s="62">
        <v>14069</v>
      </c>
      <c r="M80" s="26">
        <v>1287</v>
      </c>
      <c r="N80" s="62">
        <v>3173</v>
      </c>
      <c r="O80" s="62">
        <v>0</v>
      </c>
      <c r="P80" s="29">
        <v>3173</v>
      </c>
      <c r="Q80" s="98"/>
      <c r="R80" s="37"/>
      <c r="S80" s="37"/>
      <c r="T80" s="37"/>
    </row>
    <row r="81" spans="1:20" s="8" customFormat="1" ht="18.75">
      <c r="A81" s="19">
        <v>73</v>
      </c>
      <c r="B81" s="35" t="s">
        <v>148</v>
      </c>
      <c r="C81" s="23">
        <v>25470.576228999998</v>
      </c>
      <c r="D81" s="23">
        <v>31030.477881999999</v>
      </c>
      <c r="E81" s="23">
        <v>-5559.9016530000008</v>
      </c>
      <c r="F81" s="23">
        <v>56501.054110999998</v>
      </c>
      <c r="G81" s="23">
        <v>3819.6996810000001</v>
      </c>
      <c r="H81" s="23">
        <v>2181.020145</v>
      </c>
      <c r="I81" s="23">
        <v>1638.6795360000001</v>
      </c>
      <c r="J81" s="23">
        <v>6000.7198260000005</v>
      </c>
      <c r="K81" s="23">
        <v>776</v>
      </c>
      <c r="L81" s="23">
        <v>6443</v>
      </c>
      <c r="M81" s="23">
        <v>-5667</v>
      </c>
      <c r="N81" s="23">
        <v>74</v>
      </c>
      <c r="O81" s="23">
        <v>234</v>
      </c>
      <c r="P81" s="24">
        <v>-160</v>
      </c>
      <c r="Q81" s="98"/>
      <c r="R81" s="37"/>
      <c r="S81" s="37"/>
      <c r="T81" s="37"/>
    </row>
    <row r="82" spans="1:20" s="8" customFormat="1" ht="18.75">
      <c r="A82" s="31">
        <v>74</v>
      </c>
      <c r="B82" s="59" t="s">
        <v>190</v>
      </c>
      <c r="C82" s="28">
        <v>21113.787055000001</v>
      </c>
      <c r="D82" s="28">
        <v>15435.251231</v>
      </c>
      <c r="E82" s="26">
        <v>5678.5358240000005</v>
      </c>
      <c r="F82" s="26">
        <v>36549.038286000003</v>
      </c>
      <c r="G82" s="62">
        <v>4505.8338720000002</v>
      </c>
      <c r="H82" s="62">
        <v>4576.8251410000003</v>
      </c>
      <c r="I82" s="26">
        <v>-70.991269000000102</v>
      </c>
      <c r="J82" s="26">
        <v>9082.6590130000004</v>
      </c>
      <c r="K82" s="62">
        <v>4844</v>
      </c>
      <c r="L82" s="62">
        <v>195</v>
      </c>
      <c r="M82" s="26">
        <v>4649</v>
      </c>
      <c r="N82" s="62">
        <v>0</v>
      </c>
      <c r="O82" s="62">
        <v>72</v>
      </c>
      <c r="P82" s="29">
        <v>-72</v>
      </c>
      <c r="Q82" s="98"/>
      <c r="R82" s="37"/>
      <c r="S82" s="37"/>
      <c r="T82" s="37"/>
    </row>
    <row r="83" spans="1:20" s="8" customFormat="1" ht="18.75">
      <c r="A83" s="19">
        <v>75</v>
      </c>
      <c r="B83" s="35" t="s">
        <v>192</v>
      </c>
      <c r="C83" s="23">
        <v>17784.773891000001</v>
      </c>
      <c r="D83" s="23">
        <v>17637.809628999999</v>
      </c>
      <c r="E83" s="23">
        <v>146.96426200000133</v>
      </c>
      <c r="F83" s="23">
        <v>35422.58352</v>
      </c>
      <c r="G83" s="23">
        <v>2818.2691989999998</v>
      </c>
      <c r="H83" s="23">
        <v>4138.3000840000004</v>
      </c>
      <c r="I83" s="23">
        <v>-1320.0308850000006</v>
      </c>
      <c r="J83" s="23">
        <v>6956.5692830000007</v>
      </c>
      <c r="K83" s="23">
        <v>5914</v>
      </c>
      <c r="L83" s="23">
        <v>894</v>
      </c>
      <c r="M83" s="23">
        <v>5020</v>
      </c>
      <c r="N83" s="23">
        <v>82</v>
      </c>
      <c r="O83" s="23">
        <v>0</v>
      </c>
      <c r="P83" s="24">
        <v>82</v>
      </c>
      <c r="Q83" s="98"/>
      <c r="R83" s="37"/>
      <c r="S83" s="37"/>
      <c r="T83" s="37"/>
    </row>
    <row r="84" spans="1:20" s="8" customFormat="1" ht="18.75">
      <c r="A84" s="31">
        <v>76</v>
      </c>
      <c r="B84" s="59" t="s">
        <v>159</v>
      </c>
      <c r="C84" s="28">
        <v>16218.025738</v>
      </c>
      <c r="D84" s="28">
        <v>14668.152434</v>
      </c>
      <c r="E84" s="26">
        <v>1549.8733040000006</v>
      </c>
      <c r="F84" s="26">
        <v>30886.178172</v>
      </c>
      <c r="G84" s="62">
        <v>1308.176686</v>
      </c>
      <c r="H84" s="62">
        <v>1216.3017649999999</v>
      </c>
      <c r="I84" s="26">
        <v>91.874921000000086</v>
      </c>
      <c r="J84" s="26">
        <v>2524.4784509999999</v>
      </c>
      <c r="K84" s="62">
        <v>9513</v>
      </c>
      <c r="L84" s="62">
        <v>8257</v>
      </c>
      <c r="M84" s="26">
        <v>1256</v>
      </c>
      <c r="N84" s="62">
        <v>0</v>
      </c>
      <c r="O84" s="62">
        <v>57</v>
      </c>
      <c r="P84" s="29">
        <v>-57</v>
      </c>
      <c r="Q84" s="98"/>
      <c r="R84" s="37"/>
      <c r="S84" s="37"/>
      <c r="T84" s="37"/>
    </row>
    <row r="85" spans="1:20" s="8" customFormat="1" ht="18.75">
      <c r="A85" s="19">
        <v>77</v>
      </c>
      <c r="B85" s="35" t="s">
        <v>195</v>
      </c>
      <c r="C85" s="23">
        <v>10465.876652000001</v>
      </c>
      <c r="D85" s="23">
        <v>5299.0493610000003</v>
      </c>
      <c r="E85" s="23">
        <v>5166.8272910000005</v>
      </c>
      <c r="F85" s="23">
        <v>15764.926013</v>
      </c>
      <c r="G85" s="23">
        <v>900.837762</v>
      </c>
      <c r="H85" s="23">
        <v>1244.8423600000001</v>
      </c>
      <c r="I85" s="23">
        <v>-344.0045980000001</v>
      </c>
      <c r="J85" s="23">
        <v>2145.6801220000002</v>
      </c>
      <c r="K85" s="23">
        <v>5233</v>
      </c>
      <c r="L85" s="23">
        <v>1206</v>
      </c>
      <c r="M85" s="23">
        <v>4027</v>
      </c>
      <c r="N85" s="23">
        <v>0</v>
      </c>
      <c r="O85" s="23">
        <v>21</v>
      </c>
      <c r="P85" s="24">
        <v>-21</v>
      </c>
      <c r="Q85" s="98"/>
      <c r="R85" s="37"/>
      <c r="S85" s="37"/>
      <c r="T85" s="37"/>
    </row>
    <row r="86" spans="1:20" s="8" customFormat="1" ht="18.75">
      <c r="A86" s="31">
        <v>78</v>
      </c>
      <c r="B86" s="59" t="s">
        <v>198</v>
      </c>
      <c r="C86" s="28">
        <v>38741.510876</v>
      </c>
      <c r="D86" s="28">
        <v>19270.538292000001</v>
      </c>
      <c r="E86" s="26">
        <v>19470.972583999999</v>
      </c>
      <c r="F86" s="26">
        <v>58012.049167999998</v>
      </c>
      <c r="G86" s="62">
        <v>4271.6094970000004</v>
      </c>
      <c r="H86" s="62">
        <v>9006.8001330000006</v>
      </c>
      <c r="I86" s="26">
        <v>-4735.1906360000003</v>
      </c>
      <c r="J86" s="26">
        <v>13278.409630000002</v>
      </c>
      <c r="K86" s="62">
        <v>28928</v>
      </c>
      <c r="L86" s="62">
        <v>4391</v>
      </c>
      <c r="M86" s="26">
        <v>24537</v>
      </c>
      <c r="N86" s="62">
        <v>0</v>
      </c>
      <c r="O86" s="62">
        <v>2672</v>
      </c>
      <c r="P86" s="29">
        <v>-2672</v>
      </c>
      <c r="Q86" s="98"/>
      <c r="R86" s="37"/>
      <c r="S86" s="37"/>
      <c r="T86" s="37"/>
    </row>
    <row r="87" spans="1:20" s="8" customFormat="1" ht="18.75">
      <c r="A87" s="19">
        <v>79</v>
      </c>
      <c r="B87" s="35" t="s">
        <v>289</v>
      </c>
      <c r="C87" s="23">
        <v>11691</v>
      </c>
      <c r="D87" s="23">
        <v>6807</v>
      </c>
      <c r="E87" s="23">
        <v>4884</v>
      </c>
      <c r="F87" s="23">
        <v>18498</v>
      </c>
      <c r="G87" s="23">
        <v>5474</v>
      </c>
      <c r="H87" s="23">
        <v>4288</v>
      </c>
      <c r="I87" s="23">
        <v>1186</v>
      </c>
      <c r="J87" s="23">
        <v>9762</v>
      </c>
      <c r="K87" s="23">
        <v>6376.8751039999997</v>
      </c>
      <c r="L87" s="23">
        <v>404.70148999999998</v>
      </c>
      <c r="M87" s="23">
        <v>5972.1736139999994</v>
      </c>
      <c r="N87" s="23">
        <v>33.965490000000003</v>
      </c>
      <c r="O87" s="23">
        <v>22.429880000000001</v>
      </c>
      <c r="P87" s="24">
        <v>11.535610000000002</v>
      </c>
      <c r="Q87" s="98"/>
      <c r="R87" s="37"/>
      <c r="S87" s="37"/>
      <c r="T87" s="37"/>
    </row>
    <row r="88" spans="1:20">
      <c r="A88" s="41" t="s">
        <v>226</v>
      </c>
      <c r="B88" s="42"/>
      <c r="C88" s="38">
        <v>4813839.7815889986</v>
      </c>
      <c r="D88" s="38">
        <v>5364810.6475759987</v>
      </c>
      <c r="E88" s="38">
        <v>-550970.86598699994</v>
      </c>
      <c r="F88" s="38">
        <v>10178650.429165004</v>
      </c>
      <c r="G88" s="38">
        <v>349293.96020200005</v>
      </c>
      <c r="H88" s="38">
        <v>431412.47309499991</v>
      </c>
      <c r="I88" s="38">
        <v>-82118.512893000021</v>
      </c>
      <c r="J88" s="38">
        <v>780706.43329700001</v>
      </c>
      <c r="K88" s="38">
        <v>947165.04206400004</v>
      </c>
      <c r="L88" s="38">
        <v>1526851.8389280001</v>
      </c>
      <c r="M88" s="38">
        <v>-579686.79686400003</v>
      </c>
      <c r="N88" s="38">
        <v>21093.171943999998</v>
      </c>
      <c r="O88" s="38">
        <v>55818.286648000008</v>
      </c>
      <c r="P88" s="102">
        <v>-34725.114704000007</v>
      </c>
      <c r="Q88" s="96"/>
    </row>
    <row r="89" spans="1:20" ht="19.5" thickBot="1">
      <c r="A89" s="43" t="s">
        <v>227</v>
      </c>
      <c r="B89" s="44"/>
      <c r="C89" s="38">
        <v>13174690.146948999</v>
      </c>
      <c r="D89" s="38">
        <v>11636866.976784999</v>
      </c>
      <c r="E89" s="38">
        <v>1537823.1701640002</v>
      </c>
      <c r="F89" s="38">
        <v>24811557.123734005</v>
      </c>
      <c r="G89" s="38">
        <v>905763.14235099987</v>
      </c>
      <c r="H89" s="38">
        <v>1860118.0771729997</v>
      </c>
      <c r="I89" s="38">
        <v>-954354.93482199986</v>
      </c>
      <c r="J89" s="38">
        <v>2765881.2195239998</v>
      </c>
      <c r="K89" s="38">
        <v>30617322.166225001</v>
      </c>
      <c r="L89" s="38">
        <v>22406152.647964001</v>
      </c>
      <c r="M89" s="38">
        <v>8211169.5182609996</v>
      </c>
      <c r="N89" s="38">
        <v>1830715.4465620001</v>
      </c>
      <c r="O89" s="38">
        <v>4105207.5963389999</v>
      </c>
      <c r="P89" s="102">
        <v>-2274492.1497769998</v>
      </c>
      <c r="Q89" s="96"/>
    </row>
    <row r="90" spans="1:20" ht="20.25" thickBot="1">
      <c r="A90" s="104"/>
      <c r="B90" s="105" t="s">
        <v>339</v>
      </c>
      <c r="C90" s="106"/>
      <c r="D90" s="106"/>
      <c r="E90" s="106"/>
      <c r="F90" s="106"/>
      <c r="G90" s="106"/>
      <c r="H90" s="106"/>
      <c r="I90" s="106"/>
      <c r="J90" s="106"/>
      <c r="K90" s="106"/>
      <c r="L90" s="106"/>
      <c r="M90" s="107"/>
      <c r="N90" s="107"/>
      <c r="O90" s="107"/>
      <c r="P90" s="108"/>
      <c r="Q90" s="96"/>
    </row>
  </sheetData>
  <sortState ref="A36:P85">
    <sortCondition descending="1" ref="C36:C85"/>
  </sortState>
  <mergeCells count="14">
    <mergeCell ref="A38:B38"/>
    <mergeCell ref="B1:N1"/>
    <mergeCell ref="C2:J2"/>
    <mergeCell ref="G3:J3"/>
    <mergeCell ref="K3:M3"/>
    <mergeCell ref="N3:P3"/>
    <mergeCell ref="K2:P2"/>
    <mergeCell ref="C3:F3"/>
    <mergeCell ref="A2:A4"/>
    <mergeCell ref="B2:B4"/>
    <mergeCell ref="A22:B22"/>
    <mergeCell ref="A26:B26"/>
    <mergeCell ref="A36:B36"/>
    <mergeCell ref="O1:P1"/>
  </mergeCells>
  <printOptions horizontalCentered="1" verticalCentered="1"/>
  <pageMargins left="0" right="0" top="0" bottom="0" header="0.31496062992125984" footer="0.31496062992125984"/>
  <pageSetup scale="45" orientation="portrait" r:id="rId1"/>
</worksheet>
</file>

<file path=xl/worksheets/sheet4.xml><?xml version="1.0" encoding="utf-8"?>
<worksheet xmlns="http://schemas.openxmlformats.org/spreadsheetml/2006/main" xmlns:r="http://schemas.openxmlformats.org/officeDocument/2006/relationships">
  <dimension ref="B1:L101"/>
  <sheetViews>
    <sheetView rightToLeft="1" topLeftCell="B1" workbookViewId="0">
      <selection activeCell="D3" sqref="D3:D86"/>
    </sheetView>
  </sheetViews>
  <sheetFormatPr defaultColWidth="14" defaultRowHeight="14.25"/>
  <cols>
    <col min="3" max="3" width="36.625" customWidth="1"/>
    <col min="6" max="6" width="14" style="25"/>
    <col min="7" max="8" width="14" style="48"/>
    <col min="12" max="12" width="14" style="90"/>
  </cols>
  <sheetData>
    <row r="1" spans="2:12" ht="24.75" thickBot="1">
      <c r="B1" s="412" t="s">
        <v>340</v>
      </c>
      <c r="C1" s="412"/>
      <c r="D1" s="412"/>
      <c r="E1" s="412"/>
      <c r="F1" s="412"/>
      <c r="G1" s="412"/>
      <c r="H1" s="412"/>
      <c r="I1" s="412"/>
      <c r="J1" s="402" t="s">
        <v>350</v>
      </c>
      <c r="K1" s="402"/>
    </row>
    <row r="2" spans="2:12" ht="21.75" thickBot="1">
      <c r="B2" s="403" t="s">
        <v>201</v>
      </c>
      <c r="C2" s="404" t="s">
        <v>204</v>
      </c>
      <c r="D2" s="405" t="s">
        <v>228</v>
      </c>
      <c r="E2" s="405"/>
      <c r="F2" s="405"/>
      <c r="G2" s="405" t="s">
        <v>341</v>
      </c>
      <c r="H2" s="405"/>
      <c r="I2" s="405"/>
      <c r="J2" s="405"/>
      <c r="K2" s="406"/>
    </row>
    <row r="3" spans="2:12" ht="63.75" thickBot="1">
      <c r="B3" s="403"/>
      <c r="C3" s="404"/>
      <c r="D3" s="256" t="s">
        <v>330</v>
      </c>
      <c r="E3" s="256" t="s">
        <v>342</v>
      </c>
      <c r="F3" s="257" t="s">
        <v>343</v>
      </c>
      <c r="G3" s="258" t="s">
        <v>348</v>
      </c>
      <c r="H3" s="258" t="s">
        <v>349</v>
      </c>
      <c r="I3" s="256" t="s">
        <v>330</v>
      </c>
      <c r="J3" s="256" t="s">
        <v>342</v>
      </c>
      <c r="K3" s="259" t="s">
        <v>343</v>
      </c>
    </row>
    <row r="4" spans="2:12" ht="20.25" customHeight="1" thickBot="1">
      <c r="B4" s="281">
        <v>1</v>
      </c>
      <c r="C4" s="283" t="s">
        <v>217</v>
      </c>
      <c r="D4" s="260">
        <v>1.6312512662095475</v>
      </c>
      <c r="E4" s="260">
        <v>0.25326145376960535</v>
      </c>
      <c r="F4" s="261">
        <v>0.2694995032492386</v>
      </c>
      <c r="G4" s="262">
        <v>15871</v>
      </c>
      <c r="H4" s="262">
        <v>16645</v>
      </c>
      <c r="I4" s="260">
        <v>0.33274215567939086</v>
      </c>
      <c r="J4" s="260">
        <v>9.1891752222145656E-2</v>
      </c>
      <c r="K4" s="263">
        <v>0.18378350444429131</v>
      </c>
    </row>
    <row r="5" spans="2:12" ht="20.25" customHeight="1" thickBot="1">
      <c r="B5" s="282">
        <v>2</v>
      </c>
      <c r="C5" s="284" t="s">
        <v>294</v>
      </c>
      <c r="D5" s="264">
        <v>0.99853349146622172</v>
      </c>
      <c r="E5" s="264">
        <v>0.46550066288844533</v>
      </c>
      <c r="F5" s="265">
        <v>0.41947362286746603</v>
      </c>
      <c r="G5" s="266">
        <v>7618</v>
      </c>
      <c r="H5" s="266">
        <v>6074</v>
      </c>
      <c r="I5" s="264">
        <v>7.0093877922585049E-2</v>
      </c>
      <c r="J5" s="264">
        <v>5.123004832332699E-2</v>
      </c>
      <c r="K5" s="267">
        <v>1.2642163323082932E-3</v>
      </c>
      <c r="L5" s="254"/>
    </row>
    <row r="6" spans="2:12" ht="20.25" customHeight="1" thickBot="1">
      <c r="B6" s="281">
        <v>3</v>
      </c>
      <c r="C6" s="285" t="s">
        <v>42</v>
      </c>
      <c r="D6" s="261">
        <v>0.82669611354884931</v>
      </c>
      <c r="E6" s="261">
        <v>0.8957344556878899</v>
      </c>
      <c r="F6" s="261">
        <v>0.89003313333930334</v>
      </c>
      <c r="G6" s="262">
        <v>514</v>
      </c>
      <c r="H6" s="262">
        <v>458</v>
      </c>
      <c r="I6" s="261">
        <v>2.2622217995054213E-2</v>
      </c>
      <c r="J6" s="261">
        <v>2.3777820049457866E-3</v>
      </c>
      <c r="K6" s="268">
        <v>4.7555640098915731E-3</v>
      </c>
      <c r="L6" s="254"/>
    </row>
    <row r="7" spans="2:12" ht="20.25" customHeight="1" thickBot="1">
      <c r="B7" s="282">
        <v>4</v>
      </c>
      <c r="C7" s="284" t="s">
        <v>216</v>
      </c>
      <c r="D7" s="264">
        <v>0.60878967466384848</v>
      </c>
      <c r="E7" s="264">
        <v>3.3895970680456418</v>
      </c>
      <c r="F7" s="265">
        <v>2.3571750953295472</v>
      </c>
      <c r="G7" s="266">
        <v>1338</v>
      </c>
      <c r="H7" s="266">
        <v>0</v>
      </c>
      <c r="I7" s="264">
        <v>0.17846475657148081</v>
      </c>
      <c r="J7" s="264">
        <v>0.38795761787861965</v>
      </c>
      <c r="K7" s="267">
        <v>0.36037623943401315</v>
      </c>
      <c r="L7" s="254"/>
    </row>
    <row r="8" spans="2:12" ht="20.25" customHeight="1" thickBot="1">
      <c r="B8" s="281">
        <v>5</v>
      </c>
      <c r="C8" s="285" t="s">
        <v>20</v>
      </c>
      <c r="D8" s="261">
        <v>0.39113204527768147</v>
      </c>
      <c r="E8" s="261">
        <v>1.5520761966968442</v>
      </c>
      <c r="F8" s="261">
        <v>1.3979157767441199</v>
      </c>
      <c r="G8" s="262">
        <v>0</v>
      </c>
      <c r="H8" s="262">
        <v>0</v>
      </c>
      <c r="I8" s="261">
        <v>0.17915386697344293</v>
      </c>
      <c r="J8" s="261">
        <v>0.4475569171036346</v>
      </c>
      <c r="K8" s="268">
        <v>0.66918387575559923</v>
      </c>
      <c r="L8" s="254"/>
    </row>
    <row r="9" spans="2:12" ht="20.25" customHeight="1" thickBot="1">
      <c r="B9" s="282">
        <v>6</v>
      </c>
      <c r="C9" s="284" t="s">
        <v>33</v>
      </c>
      <c r="D9" s="264">
        <v>0.27705884694731581</v>
      </c>
      <c r="E9" s="264">
        <v>1.1709288105253723</v>
      </c>
      <c r="F9" s="265">
        <v>1.250556161280074</v>
      </c>
      <c r="G9" s="266">
        <v>10892.088322</v>
      </c>
      <c r="H9" s="266">
        <v>5526.1867650000004</v>
      </c>
      <c r="I9" s="264">
        <v>3.6851922058189268E-2</v>
      </c>
      <c r="J9" s="264">
        <v>0.17051544762469509</v>
      </c>
      <c r="K9" s="267">
        <v>0.33191415812505504</v>
      </c>
      <c r="L9" s="254"/>
    </row>
    <row r="10" spans="2:12" ht="20.25" customHeight="1" thickBot="1">
      <c r="B10" s="281">
        <v>7</v>
      </c>
      <c r="C10" s="285" t="s">
        <v>28</v>
      </c>
      <c r="D10" s="261">
        <v>0.27090090164829689</v>
      </c>
      <c r="E10" s="261">
        <v>1.469883172590017</v>
      </c>
      <c r="F10" s="261">
        <v>1.3443614977821332</v>
      </c>
      <c r="G10" s="262">
        <v>15027</v>
      </c>
      <c r="H10" s="262">
        <v>9410</v>
      </c>
      <c r="I10" s="261">
        <v>0.1169418934932184</v>
      </c>
      <c r="J10" s="261">
        <v>7.8930931623790765E-2</v>
      </c>
      <c r="K10" s="268">
        <v>0.14204255178892203</v>
      </c>
      <c r="L10" s="254"/>
    </row>
    <row r="11" spans="2:12" ht="20.25" customHeight="1" thickBot="1">
      <c r="B11" s="282">
        <v>8</v>
      </c>
      <c r="C11" s="284" t="s">
        <v>235</v>
      </c>
      <c r="D11" s="264">
        <v>0.25078761121783416</v>
      </c>
      <c r="E11" s="264">
        <v>1.963328448980121</v>
      </c>
      <c r="F11" s="265">
        <v>0.73969793578958876</v>
      </c>
      <c r="G11" s="266">
        <v>514</v>
      </c>
      <c r="H11" s="266">
        <v>458</v>
      </c>
      <c r="I11" s="264">
        <v>8.3569812109363178E-2</v>
      </c>
      <c r="J11" s="264">
        <v>0.17662902254522655</v>
      </c>
      <c r="K11" s="267">
        <v>0.10943192848441852</v>
      </c>
      <c r="L11" s="254"/>
    </row>
    <row r="12" spans="2:12" ht="20.25" customHeight="1" thickBot="1">
      <c r="B12" s="281">
        <v>9</v>
      </c>
      <c r="C12" s="283" t="s">
        <v>215</v>
      </c>
      <c r="D12" s="260">
        <v>0.1599081980004656</v>
      </c>
      <c r="E12" s="260">
        <v>2.3497223863692325</v>
      </c>
      <c r="F12" s="261">
        <v>1.2617203763144818</v>
      </c>
      <c r="G12" s="262">
        <v>144561</v>
      </c>
      <c r="H12" s="262">
        <v>143850</v>
      </c>
      <c r="I12" s="260">
        <v>2.1627320777460961E-3</v>
      </c>
      <c r="J12" s="260">
        <v>0.14510824119469207</v>
      </c>
      <c r="K12" s="263">
        <v>0.18348600546157734</v>
      </c>
      <c r="L12" s="254"/>
    </row>
    <row r="13" spans="2:12" ht="20.25" customHeight="1" thickBot="1">
      <c r="B13" s="282">
        <v>10</v>
      </c>
      <c r="C13" s="284" t="s">
        <v>285</v>
      </c>
      <c r="D13" s="264">
        <v>0.10796695010787211</v>
      </c>
      <c r="E13" s="264">
        <v>1.1666981932700076</v>
      </c>
      <c r="F13" s="265">
        <v>0.59701460107769855</v>
      </c>
      <c r="G13" s="266">
        <v>514</v>
      </c>
      <c r="H13" s="266">
        <v>458</v>
      </c>
      <c r="I13" s="264">
        <v>1.1505585357104125E-2</v>
      </c>
      <c r="J13" s="264">
        <v>6.5080464181134084E-2</v>
      </c>
      <c r="K13" s="267">
        <v>0.1263416953790451</v>
      </c>
      <c r="L13" s="254"/>
    </row>
    <row r="14" spans="2:12" ht="20.25" customHeight="1" thickBot="1">
      <c r="B14" s="281">
        <v>11</v>
      </c>
      <c r="C14" s="285" t="s">
        <v>233</v>
      </c>
      <c r="D14" s="261">
        <v>9.4142165259028049E-2</v>
      </c>
      <c r="E14" s="261">
        <v>1.2779647381695545</v>
      </c>
      <c r="F14" s="261">
        <v>0.64535600050249797</v>
      </c>
      <c r="G14" s="262">
        <v>514</v>
      </c>
      <c r="H14" s="262">
        <v>458</v>
      </c>
      <c r="I14" s="261">
        <v>6.9732942035316504E-4</v>
      </c>
      <c r="J14" s="261">
        <v>6.3729341780835974E-2</v>
      </c>
      <c r="K14" s="268">
        <v>0.1075605344091097</v>
      </c>
      <c r="L14" s="254"/>
    </row>
    <row r="15" spans="2:12" ht="20.25" customHeight="1" thickBot="1">
      <c r="B15" s="282">
        <v>12</v>
      </c>
      <c r="C15" s="284" t="s">
        <v>287</v>
      </c>
      <c r="D15" s="264">
        <v>7.918314665906509E-2</v>
      </c>
      <c r="E15" s="264">
        <v>2.5778350535871946</v>
      </c>
      <c r="F15" s="265">
        <v>0.14520605434339356</v>
      </c>
      <c r="G15" s="266">
        <v>0</v>
      </c>
      <c r="H15" s="266">
        <v>0</v>
      </c>
      <c r="I15" s="264">
        <v>3.1444365484148896E-2</v>
      </c>
      <c r="J15" s="264">
        <v>9.9648766437542058E-2</v>
      </c>
      <c r="K15" s="267">
        <v>2.9747941966279064E-2</v>
      </c>
      <c r="L15" s="254"/>
    </row>
    <row r="16" spans="2:12" ht="20.25" customHeight="1" thickBot="1">
      <c r="B16" s="281">
        <v>13</v>
      </c>
      <c r="C16" s="285" t="s">
        <v>237</v>
      </c>
      <c r="D16" s="261">
        <v>7.755430686792128E-2</v>
      </c>
      <c r="E16" s="261">
        <v>1.7546797429633716</v>
      </c>
      <c r="F16" s="261">
        <v>1.0556267954237737</v>
      </c>
      <c r="G16" s="262">
        <v>514</v>
      </c>
      <c r="H16" s="262">
        <v>458</v>
      </c>
      <c r="I16" s="261">
        <v>5.5728178278313001E-2</v>
      </c>
      <c r="J16" s="261">
        <v>9.9345571742511782E-2</v>
      </c>
      <c r="K16" s="268">
        <v>0.12737497179188545</v>
      </c>
      <c r="L16" s="254"/>
    </row>
    <row r="17" spans="2:12" ht="20.25" customHeight="1" thickBot="1">
      <c r="B17" s="282">
        <v>14</v>
      </c>
      <c r="C17" s="284" t="s">
        <v>31</v>
      </c>
      <c r="D17" s="264">
        <v>6.6743035561070529E-2</v>
      </c>
      <c r="E17" s="264">
        <v>1.0295091084907946</v>
      </c>
      <c r="F17" s="265">
        <v>0.78261040547022087</v>
      </c>
      <c r="G17" s="266">
        <v>13304</v>
      </c>
      <c r="H17" s="266">
        <v>12266</v>
      </c>
      <c r="I17" s="264">
        <v>9.9619638299458199E-4</v>
      </c>
      <c r="J17" s="264">
        <v>5.0675560772247268E-2</v>
      </c>
      <c r="K17" s="267">
        <v>0.10135112154449454</v>
      </c>
      <c r="L17" s="254"/>
    </row>
    <row r="18" spans="2:12" ht="20.25" customHeight="1" thickBot="1">
      <c r="B18" s="281">
        <v>15</v>
      </c>
      <c r="C18" s="285" t="s">
        <v>231</v>
      </c>
      <c r="D18" s="261">
        <v>5.849321747110614E-2</v>
      </c>
      <c r="E18" s="261">
        <v>1.4248759643236113</v>
      </c>
      <c r="F18" s="261">
        <v>0.45716825833835212</v>
      </c>
      <c r="G18" s="262">
        <v>4110</v>
      </c>
      <c r="H18" s="262">
        <v>0</v>
      </c>
      <c r="I18" s="261">
        <v>2.3879408544475286E-2</v>
      </c>
      <c r="J18" s="261">
        <v>4.7759923026730516E-2</v>
      </c>
      <c r="K18" s="268">
        <v>5.008792205350527E-2</v>
      </c>
      <c r="L18" s="254"/>
    </row>
    <row r="19" spans="2:12" ht="20.25" customHeight="1" thickBot="1">
      <c r="B19" s="282">
        <v>16</v>
      </c>
      <c r="C19" s="284" t="s">
        <v>328</v>
      </c>
      <c r="D19" s="264">
        <v>0</v>
      </c>
      <c r="E19" s="264">
        <v>0.80710437514005107</v>
      </c>
      <c r="F19" s="265">
        <v>0</v>
      </c>
      <c r="G19" s="266">
        <v>0</v>
      </c>
      <c r="H19" s="266">
        <v>7134.3181800000002</v>
      </c>
      <c r="I19" s="264">
        <v>0</v>
      </c>
      <c r="J19" s="264">
        <v>0</v>
      </c>
      <c r="K19" s="267">
        <v>0</v>
      </c>
      <c r="L19" s="254"/>
    </row>
    <row r="20" spans="2:12" ht="20.25" customHeight="1" thickBot="1">
      <c r="B20" s="281">
        <v>17</v>
      </c>
      <c r="C20" s="285" t="s">
        <v>344</v>
      </c>
      <c r="D20" s="261">
        <v>0</v>
      </c>
      <c r="E20" s="261">
        <v>0.74347624123763789</v>
      </c>
      <c r="F20" s="261">
        <v>6.7532832232919976E-2</v>
      </c>
      <c r="G20" s="262" t="e">
        <v>#N/A</v>
      </c>
      <c r="H20" s="262">
        <v>1600.9298349999999</v>
      </c>
      <c r="I20" s="261">
        <v>0</v>
      </c>
      <c r="J20" s="261">
        <v>0.43819693030468804</v>
      </c>
      <c r="K20" s="268">
        <v>7.2977432059078751E-2</v>
      </c>
      <c r="L20" s="254"/>
    </row>
    <row r="21" spans="2:12" ht="20.25" customHeight="1" thickBot="1">
      <c r="B21" s="407" t="s">
        <v>218</v>
      </c>
      <c r="C21" s="408"/>
      <c r="D21" s="269">
        <v>0.23742334307172172</v>
      </c>
      <c r="E21" s="269">
        <v>1.8999323041977325</v>
      </c>
      <c r="F21" s="269">
        <v>1.1423766533214919</v>
      </c>
      <c r="G21" s="270">
        <v>215291.088322</v>
      </c>
      <c r="H21" s="270">
        <v>204796.43477999998</v>
      </c>
      <c r="I21" s="269">
        <v>6.019231134417799E-2</v>
      </c>
      <c r="J21" s="269">
        <v>0.17812555302210897</v>
      </c>
      <c r="K21" s="271">
        <v>0.22860908978906117</v>
      </c>
      <c r="L21" s="254"/>
    </row>
    <row r="22" spans="2:12" ht="20.25" customHeight="1" thickBot="1">
      <c r="B22" s="281">
        <v>18</v>
      </c>
      <c r="C22" s="285" t="s">
        <v>295</v>
      </c>
      <c r="D22" s="261">
        <v>0.97787115055981144</v>
      </c>
      <c r="E22" s="261">
        <v>0.82873520115712218</v>
      </c>
      <c r="F22" s="261">
        <v>0.47784860984625277</v>
      </c>
      <c r="G22" s="262">
        <v>9161</v>
      </c>
      <c r="H22" s="262">
        <v>9179</v>
      </c>
      <c r="I22" s="261">
        <v>0.33763175995252626</v>
      </c>
      <c r="J22" s="261">
        <v>0.12665310274669381</v>
      </c>
      <c r="K22" s="268">
        <v>0.25330620549338762</v>
      </c>
      <c r="L22" s="254"/>
    </row>
    <row r="23" spans="2:12" ht="20.25" customHeight="1" thickBot="1">
      <c r="B23" s="282">
        <v>19</v>
      </c>
      <c r="C23" s="284" t="s">
        <v>302</v>
      </c>
      <c r="D23" s="264">
        <v>0.66190031868600685</v>
      </c>
      <c r="E23" s="264">
        <v>1.0784982935153584</v>
      </c>
      <c r="F23" s="265">
        <v>2.1331058020477816E-3</v>
      </c>
      <c r="G23" s="266">
        <v>1693</v>
      </c>
      <c r="H23" s="266">
        <v>2628</v>
      </c>
      <c r="I23" s="264">
        <v>0.42321831558757483</v>
      </c>
      <c r="J23" s="264">
        <v>9.3562874251497006E-4</v>
      </c>
      <c r="K23" s="267">
        <v>1.8712574850299401E-3</v>
      </c>
      <c r="L23" s="254"/>
    </row>
    <row r="24" spans="2:12" ht="20.25" customHeight="1" thickBot="1">
      <c r="B24" s="281">
        <v>20</v>
      </c>
      <c r="C24" s="286" t="s">
        <v>220</v>
      </c>
      <c r="D24" s="260">
        <v>0.630088001262048</v>
      </c>
      <c r="E24" s="260">
        <v>1.2702176597100525</v>
      </c>
      <c r="F24" s="261">
        <v>1.1232923769316552</v>
      </c>
      <c r="G24" s="262">
        <v>20534</v>
      </c>
      <c r="H24" s="262">
        <v>19522</v>
      </c>
      <c r="I24" s="260">
        <v>0.15819471239669422</v>
      </c>
      <c r="J24" s="260">
        <v>5.5371900826446281E-3</v>
      </c>
      <c r="K24" s="263">
        <v>1.1074380165289256E-2</v>
      </c>
      <c r="L24" s="254"/>
    </row>
    <row r="25" spans="2:12" ht="20.25" customHeight="1" thickBot="1">
      <c r="B25" s="409" t="s">
        <v>292</v>
      </c>
      <c r="C25" s="410"/>
      <c r="D25" s="269">
        <v>0.69130857835242832</v>
      </c>
      <c r="E25" s="269">
        <v>1.1821878634790353</v>
      </c>
      <c r="F25" s="269">
        <v>0.93727908241229163</v>
      </c>
      <c r="G25" s="270">
        <v>31388</v>
      </c>
      <c r="H25" s="270">
        <v>31329</v>
      </c>
      <c r="I25" s="269">
        <v>0.20672672549832363</v>
      </c>
      <c r="J25" s="269">
        <v>2.5788549106480031E-2</v>
      </c>
      <c r="K25" s="271">
        <v>5.1577098212960061E-2</v>
      </c>
      <c r="L25" s="254"/>
    </row>
    <row r="26" spans="2:12" ht="20.25" customHeight="1" thickBot="1">
      <c r="B26" s="281">
        <v>21</v>
      </c>
      <c r="C26" s="283" t="s">
        <v>67</v>
      </c>
      <c r="D26" s="260">
        <v>2.8782901134522167</v>
      </c>
      <c r="E26" s="260">
        <v>0.78277252945547182</v>
      </c>
      <c r="F26" s="261">
        <v>0.47537416410147543</v>
      </c>
      <c r="G26" s="262">
        <v>28496</v>
      </c>
      <c r="H26" s="262">
        <v>40893</v>
      </c>
      <c r="I26" s="260">
        <v>0.44736037788849059</v>
      </c>
      <c r="J26" s="260">
        <v>1.2333677623184883E-2</v>
      </c>
      <c r="K26" s="263">
        <v>2.4667355246369767E-2</v>
      </c>
      <c r="L26" s="255"/>
    </row>
    <row r="27" spans="2:12" ht="20.25" customHeight="1" thickBot="1">
      <c r="B27" s="282">
        <v>22</v>
      </c>
      <c r="C27" s="284" t="s">
        <v>54</v>
      </c>
      <c r="D27" s="264">
        <v>1.8772276726564954</v>
      </c>
      <c r="E27" s="264">
        <v>1.6592347749963889</v>
      </c>
      <c r="F27" s="265">
        <v>1.2828421232431275</v>
      </c>
      <c r="G27" s="266">
        <v>141411.98601299999</v>
      </c>
      <c r="H27" s="266">
        <v>139996.526147</v>
      </c>
      <c r="I27" s="264">
        <v>0.12552598417333122</v>
      </c>
      <c r="J27" s="264">
        <v>6.8252445713713708E-2</v>
      </c>
      <c r="K27" s="267">
        <v>0.133850836505891</v>
      </c>
      <c r="L27" s="255"/>
    </row>
    <row r="28" spans="2:12" ht="20.25" customHeight="1" thickBot="1">
      <c r="B28" s="281">
        <v>23</v>
      </c>
      <c r="C28" s="283" t="s">
        <v>62</v>
      </c>
      <c r="D28" s="260">
        <v>1.6525308246668691</v>
      </c>
      <c r="E28" s="260">
        <v>1.2703296584053128</v>
      </c>
      <c r="F28" s="261">
        <v>0.64897022440210084</v>
      </c>
      <c r="G28" s="262">
        <v>117160</v>
      </c>
      <c r="H28" s="262">
        <v>117649</v>
      </c>
      <c r="I28" s="260">
        <v>0.29345682848723642</v>
      </c>
      <c r="J28" s="260">
        <v>1.9542322302851967E-2</v>
      </c>
      <c r="K28" s="263">
        <v>3.9084644605703933E-2</v>
      </c>
      <c r="L28" s="255"/>
    </row>
    <row r="29" spans="2:12" ht="20.25" customHeight="1" thickBot="1">
      <c r="B29" s="282">
        <v>24</v>
      </c>
      <c r="C29" s="284" t="s">
        <v>57</v>
      </c>
      <c r="D29" s="264">
        <v>1.6343168384900091</v>
      </c>
      <c r="E29" s="264">
        <v>0.74108149646319632</v>
      </c>
      <c r="F29" s="265">
        <v>1.4239450502332789</v>
      </c>
      <c r="G29" s="266">
        <v>215773.958652</v>
      </c>
      <c r="H29" s="266">
        <v>222388.488327</v>
      </c>
      <c r="I29" s="264">
        <v>0.10720251619121519</v>
      </c>
      <c r="J29" s="264">
        <v>3.4036429305675284E-2</v>
      </c>
      <c r="K29" s="267">
        <v>6.6302360813595043E-2</v>
      </c>
      <c r="L29" s="255"/>
    </row>
    <row r="30" spans="2:12" ht="20.25" customHeight="1" thickBot="1">
      <c r="B30" s="281">
        <v>25</v>
      </c>
      <c r="C30" s="283" t="s">
        <v>219</v>
      </c>
      <c r="D30" s="260">
        <v>0.68970505957737482</v>
      </c>
      <c r="E30" s="260">
        <v>1.3163600787647602</v>
      </c>
      <c r="F30" s="261">
        <v>0.73702565708645029</v>
      </c>
      <c r="G30" s="262">
        <v>1081818</v>
      </c>
      <c r="H30" s="262">
        <v>1156186</v>
      </c>
      <c r="I30" s="260">
        <v>1.0225023286835017E-2</v>
      </c>
      <c r="J30" s="260">
        <v>0.19447198210305675</v>
      </c>
      <c r="K30" s="263">
        <v>0.36681613047734402</v>
      </c>
      <c r="L30" s="255"/>
    </row>
    <row r="31" spans="2:12" ht="20.25" customHeight="1" thickBot="1">
      <c r="B31" s="282">
        <v>26</v>
      </c>
      <c r="C31" s="284" t="s">
        <v>70</v>
      </c>
      <c r="D31" s="264">
        <v>0.48487346530489178</v>
      </c>
      <c r="E31" s="264">
        <v>1.4295368258641774</v>
      </c>
      <c r="F31" s="265">
        <v>0.70723581152326309</v>
      </c>
      <c r="G31" s="266">
        <v>41197</v>
      </c>
      <c r="H31" s="266">
        <v>39184</v>
      </c>
      <c r="I31" s="264">
        <v>3.609482887363899E-2</v>
      </c>
      <c r="J31" s="264">
        <v>8.8144172170232293E-2</v>
      </c>
      <c r="K31" s="267">
        <v>0.17613853685901523</v>
      </c>
      <c r="L31" s="255"/>
    </row>
    <row r="32" spans="2:12" ht="20.25" customHeight="1" thickBot="1">
      <c r="B32" s="281">
        <v>27</v>
      </c>
      <c r="C32" s="283" t="s">
        <v>60</v>
      </c>
      <c r="D32" s="260">
        <v>0.48066822490035843</v>
      </c>
      <c r="E32" s="260">
        <v>0.40179622298309436</v>
      </c>
      <c r="F32" s="261">
        <v>0.99730232184891932</v>
      </c>
      <c r="G32" s="262">
        <v>65121</v>
      </c>
      <c r="H32" s="262">
        <v>68432</v>
      </c>
      <c r="I32" s="260">
        <v>7.3087726675005616E-3</v>
      </c>
      <c r="J32" s="260">
        <v>4.4180377818403414E-2</v>
      </c>
      <c r="K32" s="263">
        <v>0.18060054666424338</v>
      </c>
      <c r="L32" s="255"/>
    </row>
    <row r="33" spans="2:12" ht="20.25" customHeight="1" thickBot="1">
      <c r="B33" s="282">
        <v>28</v>
      </c>
      <c r="C33" s="284" t="s">
        <v>65</v>
      </c>
      <c r="D33" s="264">
        <v>0.33216656049304916</v>
      </c>
      <c r="E33" s="264">
        <v>0.7343460185481292</v>
      </c>
      <c r="F33" s="265">
        <v>1.8610696213247051</v>
      </c>
      <c r="G33" s="266">
        <v>27296</v>
      </c>
      <c r="H33" s="266">
        <v>22581</v>
      </c>
      <c r="I33" s="264">
        <v>1.7202011694353148E-2</v>
      </c>
      <c r="J33" s="264">
        <v>0.12084330410779359</v>
      </c>
      <c r="K33" s="267">
        <v>0.24168660821558718</v>
      </c>
      <c r="L33" s="255"/>
    </row>
    <row r="34" spans="2:12" s="8" customFormat="1" ht="20.25" customHeight="1" thickBot="1">
      <c r="B34" s="281">
        <v>29</v>
      </c>
      <c r="C34" s="283" t="s">
        <v>72</v>
      </c>
      <c r="D34" s="260">
        <v>0.31628607060070302</v>
      </c>
      <c r="E34" s="260">
        <v>1.0905363094236595</v>
      </c>
      <c r="F34" s="261">
        <v>0.1192437272956145</v>
      </c>
      <c r="G34" s="262">
        <v>35704.253872000001</v>
      </c>
      <c r="H34" s="262">
        <v>29647.571832000001</v>
      </c>
      <c r="I34" s="260">
        <v>2.2095608106118776E-2</v>
      </c>
      <c r="J34" s="260">
        <v>1.1331472653252253E-3</v>
      </c>
      <c r="K34" s="263">
        <v>2.2662945306504505E-3</v>
      </c>
      <c r="L34" s="255"/>
    </row>
    <row r="35" spans="2:12" ht="20.25" customHeight="1" thickBot="1">
      <c r="B35" s="287" t="s">
        <v>221</v>
      </c>
      <c r="C35" s="288"/>
      <c r="D35" s="269">
        <v>0.78144019391150177</v>
      </c>
      <c r="E35" s="269">
        <v>1.0581864640582221</v>
      </c>
      <c r="F35" s="269">
        <v>0.86914730943957352</v>
      </c>
      <c r="G35" s="270">
        <v>1753978.1985369998</v>
      </c>
      <c r="H35" s="270">
        <v>1836957.5863059999</v>
      </c>
      <c r="I35" s="269">
        <v>4.6878035966773882E-2</v>
      </c>
      <c r="J35" s="269">
        <v>0.10232685806360187</v>
      </c>
      <c r="K35" s="271">
        <v>0.2134998254547332</v>
      </c>
      <c r="L35" s="254"/>
    </row>
    <row r="36" spans="2:12" ht="20.25" customHeight="1" thickBot="1">
      <c r="B36" s="289">
        <v>30</v>
      </c>
      <c r="C36" s="290" t="s">
        <v>75</v>
      </c>
      <c r="D36" s="272">
        <v>0.61989138151641177</v>
      </c>
      <c r="E36" s="272">
        <v>0.27896182979355416</v>
      </c>
      <c r="F36" s="273">
        <v>0.45447794445269568</v>
      </c>
      <c r="G36" s="274">
        <v>42841</v>
      </c>
      <c r="H36" s="274">
        <v>43658</v>
      </c>
      <c r="I36" s="272">
        <v>2.2377162678529617E-2</v>
      </c>
      <c r="J36" s="272">
        <v>6.2280496370873328E-3</v>
      </c>
      <c r="K36" s="275">
        <v>1.2456099274174666E-2</v>
      </c>
      <c r="L36" s="254"/>
    </row>
    <row r="37" spans="2:12" ht="20.25" customHeight="1" thickBot="1">
      <c r="B37" s="287" t="s">
        <v>229</v>
      </c>
      <c r="C37" s="288"/>
      <c r="D37" s="269">
        <v>0.61989138151641177</v>
      </c>
      <c r="E37" s="269">
        <v>0.27896182979355416</v>
      </c>
      <c r="F37" s="269">
        <v>0.45447794445269568</v>
      </c>
      <c r="G37" s="270">
        <v>42841</v>
      </c>
      <c r="H37" s="270">
        <v>43658</v>
      </c>
      <c r="I37" s="269">
        <v>2.2377162678529617E-2</v>
      </c>
      <c r="J37" s="269">
        <v>6.2280496370873328E-3</v>
      </c>
      <c r="K37" s="271">
        <v>1.2456099274174666E-2</v>
      </c>
      <c r="L37" s="254"/>
    </row>
    <row r="38" spans="2:12" ht="20.25" customHeight="1" thickBot="1">
      <c r="B38" s="281">
        <v>31</v>
      </c>
      <c r="C38" s="283" t="s">
        <v>114</v>
      </c>
      <c r="D38" s="276">
        <v>11.477947179599369</v>
      </c>
      <c r="E38" s="276">
        <v>0.16545422597083115</v>
      </c>
      <c r="F38" s="261">
        <v>0.31446143032858898</v>
      </c>
      <c r="G38" s="262">
        <v>21441</v>
      </c>
      <c r="H38" s="262">
        <v>22275</v>
      </c>
      <c r="I38" s="276">
        <v>0.23910275572660861</v>
      </c>
      <c r="J38" s="276">
        <v>6.1083825168186884E-3</v>
      </c>
      <c r="K38" s="277">
        <v>1.023566800115564E-2</v>
      </c>
      <c r="L38" s="255"/>
    </row>
    <row r="39" spans="2:12" ht="20.25" customHeight="1" thickBot="1">
      <c r="B39" s="282">
        <v>32</v>
      </c>
      <c r="C39" s="284" t="s">
        <v>224</v>
      </c>
      <c r="D39" s="264">
        <v>10.348138573259277</v>
      </c>
      <c r="E39" s="264">
        <v>0.75285722771539809</v>
      </c>
      <c r="F39" s="265">
        <v>0.6833048791077071</v>
      </c>
      <c r="G39" s="266">
        <v>8322.4945380000008</v>
      </c>
      <c r="H39" s="266">
        <v>8057.12896</v>
      </c>
      <c r="I39" s="264">
        <v>0.7986924807265835</v>
      </c>
      <c r="J39" s="264">
        <v>9.2946908871291423E-4</v>
      </c>
      <c r="K39" s="267">
        <v>1.8589381774258285E-3</v>
      </c>
      <c r="L39" s="255"/>
    </row>
    <row r="40" spans="2:12" ht="20.25" customHeight="1" thickBot="1">
      <c r="B40" s="281">
        <v>33</v>
      </c>
      <c r="C40" s="283" t="s">
        <v>203</v>
      </c>
      <c r="D40" s="276">
        <v>9.5249726469574725</v>
      </c>
      <c r="E40" s="276">
        <v>0.67676443005779729</v>
      </c>
      <c r="F40" s="261">
        <v>1.1888645878272286</v>
      </c>
      <c r="G40" s="262">
        <v>7520.7113909999998</v>
      </c>
      <c r="H40" s="262">
        <v>6819.4548210000003</v>
      </c>
      <c r="I40" s="276">
        <v>1.02044545674794</v>
      </c>
      <c r="J40" s="276">
        <v>0.19203431186840705</v>
      </c>
      <c r="K40" s="277">
        <v>0.16543614608297569</v>
      </c>
      <c r="L40" s="255"/>
    </row>
    <row r="41" spans="2:12" ht="20.25" customHeight="1" thickBot="1">
      <c r="B41" s="282">
        <v>34</v>
      </c>
      <c r="C41" s="284" t="s">
        <v>164</v>
      </c>
      <c r="D41" s="264">
        <v>9.1192945662291169</v>
      </c>
      <c r="E41" s="264">
        <v>1.3242243436754177</v>
      </c>
      <c r="F41" s="265">
        <v>1.4547732696897375</v>
      </c>
      <c r="G41" s="266">
        <v>5361</v>
      </c>
      <c r="H41" s="266">
        <v>6032</v>
      </c>
      <c r="I41" s="264">
        <v>2.7724866738923297</v>
      </c>
      <c r="J41" s="264">
        <v>0.12593298396061617</v>
      </c>
      <c r="K41" s="267">
        <v>3.2237573447673494E-2</v>
      </c>
      <c r="L41" s="255"/>
    </row>
    <row r="42" spans="2:12" ht="20.25" customHeight="1" thickBot="1">
      <c r="B42" s="281">
        <v>35</v>
      </c>
      <c r="C42" s="283" t="s">
        <v>183</v>
      </c>
      <c r="D42" s="276">
        <v>8.0992501602214215</v>
      </c>
      <c r="E42" s="276">
        <v>0.14199541162763968</v>
      </c>
      <c r="F42" s="261">
        <v>6.772781305130654E-2</v>
      </c>
      <c r="G42" s="262">
        <v>8671.1862860000001</v>
      </c>
      <c r="H42" s="262">
        <v>9436.1842519999991</v>
      </c>
      <c r="I42" s="276">
        <v>1.4501299950508701</v>
      </c>
      <c r="J42" s="276">
        <v>0</v>
      </c>
      <c r="K42" s="277">
        <v>0</v>
      </c>
      <c r="L42" s="255"/>
    </row>
    <row r="43" spans="2:12" ht="20.25" customHeight="1" thickBot="1">
      <c r="B43" s="282">
        <v>36</v>
      </c>
      <c r="C43" s="284" t="s">
        <v>178</v>
      </c>
      <c r="D43" s="264">
        <v>8.0871866484426036</v>
      </c>
      <c r="E43" s="264">
        <v>8.1463733391417992E-2</v>
      </c>
      <c r="F43" s="265">
        <v>0.77804399912873012</v>
      </c>
      <c r="G43" s="266">
        <v>6573</v>
      </c>
      <c r="H43" s="266">
        <v>6438</v>
      </c>
      <c r="I43" s="264">
        <v>0.73301264647401909</v>
      </c>
      <c r="J43" s="264">
        <v>1.2261399787910923E-2</v>
      </c>
      <c r="K43" s="267">
        <v>2.4522799575821846E-2</v>
      </c>
      <c r="L43" s="255"/>
    </row>
    <row r="44" spans="2:12" ht="20.25" customHeight="1" thickBot="1">
      <c r="B44" s="281">
        <v>37</v>
      </c>
      <c r="C44" s="283" t="s">
        <v>167</v>
      </c>
      <c r="D44" s="276">
        <v>7.6551844870973325</v>
      </c>
      <c r="E44" s="276">
        <v>0.65258053342570144</v>
      </c>
      <c r="F44" s="261">
        <v>0.40578455143747832</v>
      </c>
      <c r="G44" s="262">
        <v>10981</v>
      </c>
      <c r="H44" s="262">
        <v>11853</v>
      </c>
      <c r="I44" s="276">
        <v>0.88981915473004158</v>
      </c>
      <c r="J44" s="276">
        <v>4.5685279187817262E-3</v>
      </c>
      <c r="K44" s="277">
        <v>0</v>
      </c>
      <c r="L44" s="255"/>
    </row>
    <row r="45" spans="2:12" ht="20.25" customHeight="1" thickBot="1">
      <c r="B45" s="282">
        <v>38</v>
      </c>
      <c r="C45" s="284" t="s">
        <v>169</v>
      </c>
      <c r="D45" s="264">
        <v>7.3287153240310765</v>
      </c>
      <c r="E45" s="264">
        <v>1.3713163064833005</v>
      </c>
      <c r="F45" s="265">
        <v>1.2563850687622791</v>
      </c>
      <c r="G45" s="266">
        <v>9516</v>
      </c>
      <c r="H45" s="266">
        <v>12656</v>
      </c>
      <c r="I45" s="264">
        <v>1.0064254486354864</v>
      </c>
      <c r="J45" s="264">
        <v>0.14577781861619038</v>
      </c>
      <c r="K45" s="267">
        <v>0</v>
      </c>
      <c r="L45" s="255"/>
    </row>
    <row r="46" spans="2:12" ht="20.25" customHeight="1" thickBot="1">
      <c r="B46" s="281">
        <v>39</v>
      </c>
      <c r="C46" s="283" t="s">
        <v>153</v>
      </c>
      <c r="D46" s="276">
        <v>7.3179092686913423</v>
      </c>
      <c r="E46" s="276">
        <v>0.24324975597875936</v>
      </c>
      <c r="F46" s="261">
        <v>1.0749566756633162</v>
      </c>
      <c r="G46" s="262">
        <v>7870.8669650000002</v>
      </c>
      <c r="H46" s="262">
        <v>7895.1226960000004</v>
      </c>
      <c r="I46" s="276">
        <v>1.2059195593719916</v>
      </c>
      <c r="J46" s="276">
        <v>7.3546296045730866E-3</v>
      </c>
      <c r="K46" s="277">
        <v>8.9105474254786363E-3</v>
      </c>
      <c r="L46" s="255"/>
    </row>
    <row r="47" spans="2:12" ht="20.25" customHeight="1" thickBot="1">
      <c r="B47" s="282">
        <v>40</v>
      </c>
      <c r="C47" s="284" t="s">
        <v>138</v>
      </c>
      <c r="D47" s="264">
        <v>6.9126672165861063</v>
      </c>
      <c r="E47" s="264">
        <v>0.37151528776978415</v>
      </c>
      <c r="F47" s="265">
        <v>0.61482688848920863</v>
      </c>
      <c r="G47" s="266">
        <v>15061</v>
      </c>
      <c r="H47" s="266">
        <v>10840</v>
      </c>
      <c r="I47" s="264">
        <v>0.69923519017063884</v>
      </c>
      <c r="J47" s="264">
        <v>0.17010999858976167</v>
      </c>
      <c r="K47" s="267">
        <v>0.34021999717952334</v>
      </c>
      <c r="L47" s="255"/>
    </row>
    <row r="48" spans="2:12" ht="20.25" customHeight="1" thickBot="1">
      <c r="B48" s="281">
        <v>41</v>
      </c>
      <c r="C48" s="283" t="s">
        <v>150</v>
      </c>
      <c r="D48" s="276">
        <v>6.7120412693184957</v>
      </c>
      <c r="E48" s="276">
        <v>0.20279236936687864</v>
      </c>
      <c r="F48" s="261">
        <v>0.21820569532761958</v>
      </c>
      <c r="G48" s="262">
        <v>16782</v>
      </c>
      <c r="H48" s="262">
        <v>12840</v>
      </c>
      <c r="I48" s="276">
        <v>0.34623673979398623</v>
      </c>
      <c r="J48" s="276">
        <v>1.6284177838370068E-2</v>
      </c>
      <c r="K48" s="277">
        <v>3.2568355676740136E-2</v>
      </c>
      <c r="L48" s="255"/>
    </row>
    <row r="49" spans="2:12" ht="20.25" customHeight="1" thickBot="1">
      <c r="B49" s="282">
        <v>42</v>
      </c>
      <c r="C49" s="284" t="s">
        <v>136</v>
      </c>
      <c r="D49" s="264">
        <v>6.690119224156291</v>
      </c>
      <c r="E49" s="264">
        <v>0.65145806028833553</v>
      </c>
      <c r="F49" s="265">
        <v>1.5540629095674967</v>
      </c>
      <c r="G49" s="266">
        <v>7005</v>
      </c>
      <c r="H49" s="266">
        <v>5665</v>
      </c>
      <c r="I49" s="264">
        <v>0.77297423259987519</v>
      </c>
      <c r="J49" s="264">
        <v>5.0171660424469411E-2</v>
      </c>
      <c r="K49" s="267">
        <v>2.1223470661672909E-2</v>
      </c>
      <c r="L49" s="255"/>
    </row>
    <row r="50" spans="2:12" ht="20.25" customHeight="1" thickBot="1">
      <c r="B50" s="281">
        <v>43</v>
      </c>
      <c r="C50" s="283" t="s">
        <v>180</v>
      </c>
      <c r="D50" s="276">
        <v>6.3515640751059053</v>
      </c>
      <c r="E50" s="276">
        <v>0.73173941538935616</v>
      </c>
      <c r="F50" s="261">
        <v>0.42488572055417323</v>
      </c>
      <c r="G50" s="262">
        <v>17432.199712000001</v>
      </c>
      <c r="H50" s="262">
        <v>12375.513175</v>
      </c>
      <c r="I50" s="276">
        <v>0.94810056883415839</v>
      </c>
      <c r="J50" s="276">
        <v>2.4410195156071442E-3</v>
      </c>
      <c r="K50" s="277">
        <v>4.8820390312142884E-3</v>
      </c>
      <c r="L50" s="255"/>
    </row>
    <row r="51" spans="2:12" ht="20.25" customHeight="1" thickBot="1">
      <c r="B51" s="282">
        <v>44</v>
      </c>
      <c r="C51" s="284" t="s">
        <v>124</v>
      </c>
      <c r="D51" s="264">
        <v>6.2336809778424245</v>
      </c>
      <c r="E51" s="264">
        <v>0.70313662014961287</v>
      </c>
      <c r="F51" s="265">
        <v>0.12183385099960628</v>
      </c>
      <c r="G51" s="266">
        <v>18733</v>
      </c>
      <c r="H51" s="266">
        <v>18539</v>
      </c>
      <c r="I51" s="264">
        <v>0.1800689418394289</v>
      </c>
      <c r="J51" s="264">
        <v>3.6426755329552122E-3</v>
      </c>
      <c r="K51" s="267">
        <v>7.2853510659104245E-3</v>
      </c>
      <c r="L51" s="255"/>
    </row>
    <row r="52" spans="2:12" ht="20.25" customHeight="1" thickBot="1">
      <c r="B52" s="281">
        <v>45</v>
      </c>
      <c r="C52" s="283" t="s">
        <v>105</v>
      </c>
      <c r="D52" s="276">
        <v>6.1931581736699339</v>
      </c>
      <c r="E52" s="276">
        <v>0.48540061929011952</v>
      </c>
      <c r="F52" s="261">
        <v>1.0150472144739873</v>
      </c>
      <c r="G52" s="262">
        <v>24777</v>
      </c>
      <c r="H52" s="262">
        <v>26501</v>
      </c>
      <c r="I52" s="276">
        <v>1.3919166343417666</v>
      </c>
      <c r="J52" s="276">
        <v>9.9354149468265915E-2</v>
      </c>
      <c r="K52" s="277">
        <v>0.19870829893653183</v>
      </c>
      <c r="L52" s="255"/>
    </row>
    <row r="53" spans="2:12" ht="20.25" customHeight="1" thickBot="1">
      <c r="B53" s="282">
        <v>46</v>
      </c>
      <c r="C53" s="284" t="s">
        <v>188</v>
      </c>
      <c r="D53" s="264">
        <v>5.9839952306155801</v>
      </c>
      <c r="E53" s="264">
        <v>0.23315779916469948</v>
      </c>
      <c r="F53" s="265">
        <v>0.33303068821499909</v>
      </c>
      <c r="G53" s="266">
        <v>5622</v>
      </c>
      <c r="H53" s="266">
        <v>5225</v>
      </c>
      <c r="I53" s="264">
        <v>0.48222111852270588</v>
      </c>
      <c r="J53" s="264">
        <v>1.5074429998115696E-3</v>
      </c>
      <c r="K53" s="267">
        <v>3.0148859996231392E-3</v>
      </c>
      <c r="L53" s="255"/>
    </row>
    <row r="54" spans="2:12" ht="20.25" customHeight="1" thickBot="1">
      <c r="B54" s="281">
        <v>47</v>
      </c>
      <c r="C54" s="283" t="s">
        <v>130</v>
      </c>
      <c r="D54" s="276">
        <v>5.7778007249267285</v>
      </c>
      <c r="E54" s="276">
        <v>1.1426120523268282</v>
      </c>
      <c r="F54" s="261">
        <v>1.5757380799199372</v>
      </c>
      <c r="G54" s="262">
        <v>4647</v>
      </c>
      <c r="H54" s="262">
        <v>5190</v>
      </c>
      <c r="I54" s="276">
        <v>0.33687540894039736</v>
      </c>
      <c r="J54" s="276">
        <v>7.3980481003834087E-2</v>
      </c>
      <c r="K54" s="277">
        <v>0</v>
      </c>
      <c r="L54" s="255"/>
    </row>
    <row r="55" spans="2:12" ht="20.25" customHeight="1" thickBot="1">
      <c r="B55" s="282">
        <v>48</v>
      </c>
      <c r="C55" s="284" t="s">
        <v>175</v>
      </c>
      <c r="D55" s="264">
        <v>5.493761769669919</v>
      </c>
      <c r="E55" s="264">
        <v>0.53487647913639191</v>
      </c>
      <c r="F55" s="265">
        <v>0.4411459414573386</v>
      </c>
      <c r="G55" s="266">
        <v>8103</v>
      </c>
      <c r="H55" s="266">
        <v>8686</v>
      </c>
      <c r="I55" s="264">
        <v>0.27513450638297876</v>
      </c>
      <c r="J55" s="264">
        <v>3.7517730496453898E-2</v>
      </c>
      <c r="K55" s="267">
        <v>1.971631205673759E-2</v>
      </c>
      <c r="L55" s="255"/>
    </row>
    <row r="56" spans="2:12" ht="20.25" customHeight="1" thickBot="1">
      <c r="B56" s="281">
        <v>49</v>
      </c>
      <c r="C56" s="283" t="s">
        <v>99</v>
      </c>
      <c r="D56" s="276">
        <v>5.2005789009976082</v>
      </c>
      <c r="E56" s="276">
        <v>0.95736097695275846</v>
      </c>
      <c r="F56" s="261">
        <v>1.1792033152570425</v>
      </c>
      <c r="G56" s="262">
        <v>27622.919676000001</v>
      </c>
      <c r="H56" s="262">
        <v>26440.639781000002</v>
      </c>
      <c r="I56" s="276">
        <v>0.47022441331875503</v>
      </c>
      <c r="J56" s="276">
        <v>3.2943672745032626E-2</v>
      </c>
      <c r="K56" s="277">
        <v>6.5186287295614653E-2</v>
      </c>
      <c r="L56" s="255"/>
    </row>
    <row r="57" spans="2:12" ht="20.25" customHeight="1" thickBot="1">
      <c r="B57" s="282">
        <v>50</v>
      </c>
      <c r="C57" s="284" t="s">
        <v>185</v>
      </c>
      <c r="D57" s="264">
        <v>4.9272107601200448</v>
      </c>
      <c r="E57" s="264">
        <v>0.2333891680625349</v>
      </c>
      <c r="F57" s="265">
        <v>0.1338637632607482</v>
      </c>
      <c r="G57" s="266">
        <v>6220</v>
      </c>
      <c r="H57" s="266">
        <v>7351</v>
      </c>
      <c r="I57" s="264">
        <v>0.15555594540433368</v>
      </c>
      <c r="J57" s="264">
        <v>0</v>
      </c>
      <c r="K57" s="267">
        <v>0</v>
      </c>
      <c r="L57" s="255"/>
    </row>
    <row r="58" spans="2:12" ht="20.25" customHeight="1" thickBot="1">
      <c r="B58" s="281">
        <v>51</v>
      </c>
      <c r="C58" s="283" t="s">
        <v>157</v>
      </c>
      <c r="D58" s="276">
        <v>4.4946085306689971</v>
      </c>
      <c r="E58" s="276">
        <v>0.30613379945971714</v>
      </c>
      <c r="F58" s="261">
        <v>0.48093119338948037</v>
      </c>
      <c r="G58" s="262">
        <v>6333</v>
      </c>
      <c r="H58" s="262">
        <v>5316</v>
      </c>
      <c r="I58" s="276">
        <v>0.37718416238663482</v>
      </c>
      <c r="J58" s="276">
        <v>0</v>
      </c>
      <c r="K58" s="277">
        <v>0</v>
      </c>
      <c r="L58" s="255"/>
    </row>
    <row r="59" spans="2:12" ht="20.25" customHeight="1" thickBot="1">
      <c r="B59" s="282">
        <v>52</v>
      </c>
      <c r="C59" s="284" t="s">
        <v>122</v>
      </c>
      <c r="D59" s="264">
        <v>4.2698975415696863</v>
      </c>
      <c r="E59" s="264">
        <v>0.19704869192812588</v>
      </c>
      <c r="F59" s="265">
        <v>0.56288986127921048</v>
      </c>
      <c r="G59" s="266">
        <v>17389</v>
      </c>
      <c r="H59" s="266">
        <v>20740</v>
      </c>
      <c r="I59" s="264">
        <v>0.78280354967738552</v>
      </c>
      <c r="J59" s="264">
        <v>1.9933903373026279E-3</v>
      </c>
      <c r="K59" s="267">
        <v>3.9867806746052559E-3</v>
      </c>
      <c r="L59" s="255"/>
    </row>
    <row r="60" spans="2:12" ht="20.25" customHeight="1" thickBot="1">
      <c r="B60" s="281">
        <v>53</v>
      </c>
      <c r="C60" s="283" t="s">
        <v>116</v>
      </c>
      <c r="D60" s="276">
        <v>4.2616118423961566</v>
      </c>
      <c r="E60" s="276">
        <v>0.23991326899366525</v>
      </c>
      <c r="F60" s="261">
        <v>0.8042175077590239</v>
      </c>
      <c r="G60" s="262">
        <v>14527</v>
      </c>
      <c r="H60" s="262">
        <v>12943</v>
      </c>
      <c r="I60" s="276">
        <v>0.77569597077569341</v>
      </c>
      <c r="J60" s="276">
        <v>3.237488230607663E-2</v>
      </c>
      <c r="K60" s="277">
        <v>6.474976461215326E-2</v>
      </c>
      <c r="L60" s="255"/>
    </row>
    <row r="61" spans="2:12" ht="20.25" customHeight="1" thickBot="1">
      <c r="B61" s="282">
        <v>54</v>
      </c>
      <c r="C61" s="284" t="s">
        <v>108</v>
      </c>
      <c r="D61" s="264">
        <v>4.1086845156057494</v>
      </c>
      <c r="E61" s="264">
        <v>1.3832854209445584</v>
      </c>
      <c r="F61" s="265">
        <v>1.3841067761806982</v>
      </c>
      <c r="G61" s="266">
        <v>9513</v>
      </c>
      <c r="H61" s="266">
        <v>9282</v>
      </c>
      <c r="I61" s="264">
        <v>0.61688958707916286</v>
      </c>
      <c r="J61" s="264">
        <v>1.6878980891719745E-2</v>
      </c>
      <c r="K61" s="267">
        <v>3.375796178343949E-2</v>
      </c>
      <c r="L61" s="255"/>
    </row>
    <row r="62" spans="2:12" ht="20.25" customHeight="1" thickBot="1">
      <c r="B62" s="281">
        <v>55</v>
      </c>
      <c r="C62" s="283" t="s">
        <v>119</v>
      </c>
      <c r="D62" s="276">
        <v>3.9690253928248782</v>
      </c>
      <c r="E62" s="276">
        <v>3.3380880828580574E-2</v>
      </c>
      <c r="F62" s="261">
        <v>0.77815796710486729</v>
      </c>
      <c r="G62" s="262">
        <v>8738.4948669999994</v>
      </c>
      <c r="H62" s="262">
        <v>9322.7999889999992</v>
      </c>
      <c r="I62" s="276">
        <v>0.29014303520897344</v>
      </c>
      <c r="J62" s="276">
        <v>3.4286563829207146E-2</v>
      </c>
      <c r="K62" s="277">
        <v>6.8573127658414293E-2</v>
      </c>
      <c r="L62" s="255"/>
    </row>
    <row r="63" spans="2:12" ht="20.25" customHeight="1" thickBot="1">
      <c r="B63" s="282">
        <v>56</v>
      </c>
      <c r="C63" s="284" t="s">
        <v>223</v>
      </c>
      <c r="D63" s="264">
        <v>3.9120686577110044</v>
      </c>
      <c r="E63" s="264">
        <v>1.6506149880917425</v>
      </c>
      <c r="F63" s="265">
        <v>0.81064239339662658</v>
      </c>
      <c r="G63" s="266">
        <v>14170</v>
      </c>
      <c r="H63" s="266">
        <v>16708</v>
      </c>
      <c r="I63" s="264">
        <v>0.74729701255131964</v>
      </c>
      <c r="J63" s="264">
        <v>2.6334310850439881E-2</v>
      </c>
      <c r="K63" s="267">
        <v>5.2668621700879763E-2</v>
      </c>
      <c r="L63" s="255"/>
    </row>
    <row r="64" spans="2:12" ht="20.25" customHeight="1" thickBot="1">
      <c r="B64" s="281">
        <v>57</v>
      </c>
      <c r="C64" s="283" t="s">
        <v>133</v>
      </c>
      <c r="D64" s="276">
        <v>3.7777784025316783</v>
      </c>
      <c r="E64" s="276">
        <v>0.74381830753123945</v>
      </c>
      <c r="F64" s="261">
        <v>0.62934382667516708</v>
      </c>
      <c r="G64" s="262">
        <v>13129.085864000001</v>
      </c>
      <c r="H64" s="262">
        <v>4254.3257480000002</v>
      </c>
      <c r="I64" s="276">
        <v>0.7959297294026666</v>
      </c>
      <c r="J64" s="276">
        <v>9.8572273030050391E-3</v>
      </c>
      <c r="K64" s="277">
        <v>1.9714454606010078E-2</v>
      </c>
      <c r="L64" s="255"/>
    </row>
    <row r="65" spans="2:12" ht="20.25" customHeight="1" thickBot="1">
      <c r="B65" s="282">
        <v>58</v>
      </c>
      <c r="C65" s="284" t="s">
        <v>145</v>
      </c>
      <c r="D65" s="264">
        <v>3.6730885719898185</v>
      </c>
      <c r="E65" s="264">
        <v>0.44975652943780436</v>
      </c>
      <c r="F65" s="265">
        <v>0.17917220008853474</v>
      </c>
      <c r="G65" s="266">
        <v>15791</v>
      </c>
      <c r="H65" s="266">
        <v>15078</v>
      </c>
      <c r="I65" s="264">
        <v>0.46434726853347225</v>
      </c>
      <c r="J65" s="264">
        <v>1.226882000520969E-2</v>
      </c>
      <c r="K65" s="267">
        <v>3.8030737171138316E-3</v>
      </c>
      <c r="L65" s="255"/>
    </row>
    <row r="66" spans="2:12" ht="20.25" customHeight="1" thickBot="1">
      <c r="B66" s="281">
        <v>59</v>
      </c>
      <c r="C66" s="283" t="s">
        <v>225</v>
      </c>
      <c r="D66" s="276">
        <v>3.5040374215688028</v>
      </c>
      <c r="E66" s="276">
        <v>0.73516910904860377</v>
      </c>
      <c r="F66" s="261">
        <v>0.58527087629104602</v>
      </c>
      <c r="G66" s="262">
        <v>7483.7144500000004</v>
      </c>
      <c r="H66" s="262">
        <v>7611.2999470000004</v>
      </c>
      <c r="I66" s="276">
        <v>0.24997079669707048</v>
      </c>
      <c r="J66" s="276">
        <v>3.2666214142924747E-2</v>
      </c>
      <c r="K66" s="277">
        <v>2.8291745266293123E-2</v>
      </c>
      <c r="L66" s="255"/>
    </row>
    <row r="67" spans="2:12" ht="20.25" customHeight="1" thickBot="1">
      <c r="B67" s="282">
        <v>60</v>
      </c>
      <c r="C67" s="284" t="s">
        <v>143</v>
      </c>
      <c r="D67" s="264">
        <v>3.4525129338636362</v>
      </c>
      <c r="E67" s="264">
        <v>0.48019480519480517</v>
      </c>
      <c r="F67" s="265">
        <v>0.84636363636363632</v>
      </c>
      <c r="G67" s="266">
        <v>10956</v>
      </c>
      <c r="H67" s="266">
        <v>9737</v>
      </c>
      <c r="I67" s="264">
        <v>0.27937942970686269</v>
      </c>
      <c r="J67" s="264">
        <v>6.2986069566703703E-2</v>
      </c>
      <c r="K67" s="267">
        <v>0.12469019741902401</v>
      </c>
      <c r="L67" s="255"/>
    </row>
    <row r="68" spans="2:12" ht="20.25" customHeight="1" thickBot="1">
      <c r="B68" s="281">
        <v>61</v>
      </c>
      <c r="C68" s="283" t="s">
        <v>192</v>
      </c>
      <c r="D68" s="276">
        <v>3.2994209687034277</v>
      </c>
      <c r="E68" s="276">
        <v>1.1017138599105811</v>
      </c>
      <c r="F68" s="261">
        <v>0.16654247391952309</v>
      </c>
      <c r="G68" s="262">
        <v>3465</v>
      </c>
      <c r="H68" s="262">
        <v>3212</v>
      </c>
      <c r="I68" s="276">
        <v>0.59478191544117653</v>
      </c>
      <c r="J68" s="276">
        <v>7.0109439124487003E-3</v>
      </c>
      <c r="K68" s="277">
        <v>0</v>
      </c>
      <c r="L68" s="255"/>
    </row>
    <row r="69" spans="2:12" ht="20.25" customHeight="1" thickBot="1">
      <c r="B69" s="282">
        <v>62</v>
      </c>
      <c r="C69" s="284" t="s">
        <v>190</v>
      </c>
      <c r="D69" s="264">
        <v>3.2173449195422537</v>
      </c>
      <c r="E69" s="264">
        <v>0.85281690140845068</v>
      </c>
      <c r="F69" s="265">
        <v>3.4330985915492961E-2</v>
      </c>
      <c r="G69" s="266">
        <v>5227</v>
      </c>
      <c r="H69" s="266">
        <v>4877</v>
      </c>
      <c r="I69" s="264">
        <v>0.77949356445245455</v>
      </c>
      <c r="J69" s="264">
        <v>6.1791967044284241E-3</v>
      </c>
      <c r="K69" s="267">
        <v>1.2358393408856848E-2</v>
      </c>
      <c r="L69" s="255"/>
    </row>
    <row r="70" spans="2:12" ht="20.25" customHeight="1" thickBot="1">
      <c r="B70" s="281">
        <v>63</v>
      </c>
      <c r="C70" s="283" t="s">
        <v>162</v>
      </c>
      <c r="D70" s="276">
        <v>2.9371136542819984</v>
      </c>
      <c r="E70" s="276">
        <v>0.36420211777819061</v>
      </c>
      <c r="F70" s="261">
        <v>0.75441203789708344</v>
      </c>
      <c r="G70" s="262">
        <v>10925</v>
      </c>
      <c r="H70" s="262">
        <v>9126</v>
      </c>
      <c r="I70" s="276">
        <v>0.21517752610485269</v>
      </c>
      <c r="J70" s="276">
        <v>2.1717937608318891E-2</v>
      </c>
      <c r="K70" s="277">
        <v>4.3435875216637783E-2</v>
      </c>
      <c r="L70" s="255"/>
    </row>
    <row r="71" spans="2:12" ht="20.25" customHeight="1" thickBot="1">
      <c r="B71" s="282">
        <v>64</v>
      </c>
      <c r="C71" s="284" t="s">
        <v>78</v>
      </c>
      <c r="D71" s="264">
        <v>2.844125178237356</v>
      </c>
      <c r="E71" s="264">
        <v>0.22222868345849672</v>
      </c>
      <c r="F71" s="265">
        <v>1.645552269555393</v>
      </c>
      <c r="G71" s="266">
        <v>47384</v>
      </c>
      <c r="H71" s="266">
        <v>47420</v>
      </c>
      <c r="I71" s="264">
        <v>0.4434510722746583</v>
      </c>
      <c r="J71" s="264">
        <v>4.146872318607036E-2</v>
      </c>
      <c r="K71" s="267">
        <v>8.1932905008057264E-2</v>
      </c>
      <c r="L71" s="255"/>
    </row>
    <row r="72" spans="2:12" ht="20.25" customHeight="1" thickBot="1">
      <c r="B72" s="281">
        <v>65</v>
      </c>
      <c r="C72" s="283" t="s">
        <v>127</v>
      </c>
      <c r="D72" s="276">
        <v>2.7202458650040922</v>
      </c>
      <c r="E72" s="276">
        <v>0.27918732848683259</v>
      </c>
      <c r="F72" s="261">
        <v>0.71195416686726687</v>
      </c>
      <c r="G72" s="262">
        <v>10281</v>
      </c>
      <c r="H72" s="262">
        <v>14435</v>
      </c>
      <c r="I72" s="276">
        <v>0.16799420136174503</v>
      </c>
      <c r="J72" s="276">
        <v>1.2923969234648845E-3</v>
      </c>
      <c r="K72" s="277">
        <v>2.5847938469297691E-3</v>
      </c>
      <c r="L72" s="255"/>
    </row>
    <row r="73" spans="2:12" ht="20.25" customHeight="1" thickBot="1">
      <c r="B73" s="282">
        <v>66</v>
      </c>
      <c r="C73" s="284" t="s">
        <v>89</v>
      </c>
      <c r="D73" s="264">
        <v>2.6856027051923026</v>
      </c>
      <c r="E73" s="264">
        <v>0.94341256319302846</v>
      </c>
      <c r="F73" s="265">
        <v>1.4564421975812083</v>
      </c>
      <c r="G73" s="266">
        <v>27308</v>
      </c>
      <c r="H73" s="266">
        <v>27015</v>
      </c>
      <c r="I73" s="264">
        <v>7.8761765683332111E-2</v>
      </c>
      <c r="J73" s="264">
        <v>1.842837273991655E-2</v>
      </c>
      <c r="K73" s="267">
        <v>3.68567454798331E-2</v>
      </c>
      <c r="L73" s="255"/>
    </row>
    <row r="74" spans="2:12" ht="20.25" customHeight="1" thickBot="1">
      <c r="B74" s="281">
        <v>67</v>
      </c>
      <c r="C74" s="283" t="s">
        <v>202</v>
      </c>
      <c r="D74" s="276">
        <v>2.4828109294058307</v>
      </c>
      <c r="E74" s="276">
        <v>0.12653348310073287</v>
      </c>
      <c r="F74" s="261">
        <v>1.0296787766623958</v>
      </c>
      <c r="G74" s="262">
        <v>23668.746507</v>
      </c>
      <c r="H74" s="262">
        <v>20676.900676000001</v>
      </c>
      <c r="I74" s="276">
        <v>0.28585992256786685</v>
      </c>
      <c r="J74" s="276">
        <v>1.5719714639084767E-2</v>
      </c>
      <c r="K74" s="277">
        <v>3.026655551388658E-2</v>
      </c>
      <c r="L74" s="255"/>
    </row>
    <row r="75" spans="2:12" ht="20.25" customHeight="1" thickBot="1">
      <c r="B75" s="282">
        <v>68</v>
      </c>
      <c r="C75" s="284" t="s">
        <v>94</v>
      </c>
      <c r="D75" s="264">
        <v>2.429476576927426</v>
      </c>
      <c r="E75" s="264">
        <v>1.7106103870402307</v>
      </c>
      <c r="F75" s="265">
        <v>1.5686438042464166</v>
      </c>
      <c r="G75" s="266">
        <v>50814</v>
      </c>
      <c r="H75" s="266">
        <v>35020</v>
      </c>
      <c r="I75" s="264">
        <v>0.29384213090009276</v>
      </c>
      <c r="J75" s="264">
        <v>1.0129910300030931E-2</v>
      </c>
      <c r="K75" s="267">
        <v>2.0259820600061863E-2</v>
      </c>
      <c r="L75" s="255"/>
    </row>
    <row r="76" spans="2:12" ht="20.25" customHeight="1" thickBot="1">
      <c r="B76" s="281">
        <v>69</v>
      </c>
      <c r="C76" s="283" t="s">
        <v>112</v>
      </c>
      <c r="D76" s="276">
        <v>2.4105525717742871</v>
      </c>
      <c r="E76" s="276">
        <v>1.3143693484813355</v>
      </c>
      <c r="F76" s="261">
        <v>1.8630303732900533</v>
      </c>
      <c r="G76" s="262">
        <v>25501</v>
      </c>
      <c r="H76" s="262">
        <v>15446</v>
      </c>
      <c r="I76" s="276">
        <v>0.32075565062727857</v>
      </c>
      <c r="J76" s="276">
        <v>0.12213167488741154</v>
      </c>
      <c r="K76" s="277">
        <v>0.24426334977482309</v>
      </c>
      <c r="L76" s="255"/>
    </row>
    <row r="77" spans="2:12" ht="20.25" customHeight="1" thickBot="1">
      <c r="B77" s="282">
        <v>70</v>
      </c>
      <c r="C77" s="284" t="s">
        <v>96</v>
      </c>
      <c r="D77" s="264">
        <v>2.1929453765734404</v>
      </c>
      <c r="E77" s="264">
        <v>0.51619648952388664</v>
      </c>
      <c r="F77" s="265">
        <v>0.91902429810714914</v>
      </c>
      <c r="G77" s="266">
        <v>47711</v>
      </c>
      <c r="H77" s="266">
        <v>51110</v>
      </c>
      <c r="I77" s="264">
        <v>0.18420486383749338</v>
      </c>
      <c r="J77" s="264">
        <v>6.825209710761451E-3</v>
      </c>
      <c r="K77" s="267">
        <v>1.2522850357917756E-2</v>
      </c>
      <c r="L77" s="255"/>
    </row>
    <row r="78" spans="2:12" ht="20.25" customHeight="1" thickBot="1">
      <c r="B78" s="281">
        <v>71</v>
      </c>
      <c r="C78" s="283" t="s">
        <v>81</v>
      </c>
      <c r="D78" s="276">
        <v>2.0588258953509699</v>
      </c>
      <c r="E78" s="276">
        <v>0.38755511995871084</v>
      </c>
      <c r="F78" s="261">
        <v>1.3754744709719442</v>
      </c>
      <c r="G78" s="262">
        <v>75310.923926000003</v>
      </c>
      <c r="H78" s="262">
        <v>71553.811723000006</v>
      </c>
      <c r="I78" s="276">
        <v>0.13447763833476947</v>
      </c>
      <c r="J78" s="276">
        <v>0.10464675804376802</v>
      </c>
      <c r="K78" s="277">
        <v>0.19057260117796165</v>
      </c>
      <c r="L78" s="255"/>
    </row>
    <row r="79" spans="2:12" ht="20.25" customHeight="1" thickBot="1">
      <c r="B79" s="282">
        <v>72</v>
      </c>
      <c r="C79" s="284" t="s">
        <v>92</v>
      </c>
      <c r="D79" s="264">
        <v>2.0006893292640684</v>
      </c>
      <c r="E79" s="264">
        <v>0.13439872273767925</v>
      </c>
      <c r="F79" s="265">
        <v>1.511281479696349</v>
      </c>
      <c r="G79" s="266">
        <v>23892</v>
      </c>
      <c r="H79" s="266">
        <v>21457</v>
      </c>
      <c r="I79" s="264">
        <v>0.29585788774957278</v>
      </c>
      <c r="J79" s="264">
        <v>2.8364803467967156E-2</v>
      </c>
      <c r="K79" s="267">
        <v>5.5604184902671834E-2</v>
      </c>
      <c r="L79" s="255"/>
    </row>
    <row r="80" spans="2:12" ht="20.25" customHeight="1" thickBot="1">
      <c r="B80" s="281">
        <v>73</v>
      </c>
      <c r="C80" s="283" t="s">
        <v>86</v>
      </c>
      <c r="D80" s="276">
        <v>1.796562226089975</v>
      </c>
      <c r="E80" s="276">
        <v>0.89040127933355651</v>
      </c>
      <c r="F80" s="261">
        <v>1.4791550448138644</v>
      </c>
      <c r="G80" s="262">
        <v>39040</v>
      </c>
      <c r="H80" s="262">
        <v>36683</v>
      </c>
      <c r="I80" s="276">
        <v>0.11089174729085961</v>
      </c>
      <c r="J80" s="276">
        <v>1.887236938540467E-2</v>
      </c>
      <c r="K80" s="277">
        <v>3.3373468746728092E-2</v>
      </c>
      <c r="L80" s="255"/>
    </row>
    <row r="81" spans="2:12" ht="20.25" customHeight="1" thickBot="1">
      <c r="B81" s="282">
        <v>74</v>
      </c>
      <c r="C81" s="284" t="s">
        <v>148</v>
      </c>
      <c r="D81" s="264">
        <v>1.7315677018387985</v>
      </c>
      <c r="E81" s="264">
        <v>4.7563591786699354E-2</v>
      </c>
      <c r="F81" s="265">
        <v>0.39491265706405149</v>
      </c>
      <c r="G81" s="266">
        <v>7786</v>
      </c>
      <c r="H81" s="266">
        <v>9893</v>
      </c>
      <c r="I81" s="264">
        <v>0.18879687345834384</v>
      </c>
      <c r="J81" s="264">
        <v>9.6904102693178961E-3</v>
      </c>
      <c r="K81" s="267">
        <v>1.4724389630002516E-2</v>
      </c>
      <c r="L81" s="255"/>
    </row>
    <row r="82" spans="2:12" ht="20.25" customHeight="1" thickBot="1">
      <c r="B82" s="281">
        <v>75</v>
      </c>
      <c r="C82" s="283" t="s">
        <v>83</v>
      </c>
      <c r="D82" s="276">
        <v>1.5445623034905271</v>
      </c>
      <c r="E82" s="276">
        <v>0.73580364497528827</v>
      </c>
      <c r="F82" s="261">
        <v>0.59263668657331137</v>
      </c>
      <c r="G82" s="262">
        <v>169397</v>
      </c>
      <c r="H82" s="262">
        <v>214587</v>
      </c>
      <c r="I82" s="276">
        <v>0.18628412533136185</v>
      </c>
      <c r="J82" s="276">
        <v>4.1362795574772904E-2</v>
      </c>
      <c r="K82" s="277">
        <v>2.2108462834454563E-2</v>
      </c>
      <c r="L82" s="255"/>
    </row>
    <row r="83" spans="2:12" ht="20.25" customHeight="1" thickBot="1">
      <c r="B83" s="282">
        <v>76</v>
      </c>
      <c r="C83" s="284" t="s">
        <v>195</v>
      </c>
      <c r="D83" s="264">
        <v>1.4670506246975619</v>
      </c>
      <c r="E83" s="264">
        <v>0.97394379303927048</v>
      </c>
      <c r="F83" s="265">
        <v>0.22445561139028475</v>
      </c>
      <c r="G83" s="266">
        <v>1648</v>
      </c>
      <c r="H83" s="266">
        <v>2664</v>
      </c>
      <c r="I83" s="264">
        <v>0.19685138733944957</v>
      </c>
      <c r="J83" s="264">
        <v>1.926605504587156E-3</v>
      </c>
      <c r="K83" s="267">
        <v>3.853211009174312E-3</v>
      </c>
      <c r="L83" s="255"/>
    </row>
    <row r="84" spans="2:12" ht="20.25" customHeight="1" thickBot="1">
      <c r="B84" s="281">
        <v>77</v>
      </c>
      <c r="C84" s="283" t="s">
        <v>289</v>
      </c>
      <c r="D84" s="276">
        <v>1.336098703726182</v>
      </c>
      <c r="E84" s="276">
        <v>0.92119521681026717</v>
      </c>
      <c r="F84" s="261">
        <v>5.846265933452853E-2</v>
      </c>
      <c r="G84" s="262">
        <v>3912.7877960000001</v>
      </c>
      <c r="H84" s="262">
        <v>5526.5647120000003</v>
      </c>
      <c r="I84" s="276">
        <v>0.74273553563112549</v>
      </c>
      <c r="J84" s="276">
        <v>4.290805710311975E-3</v>
      </c>
      <c r="K84" s="277">
        <v>3.4131261905228165E-3</v>
      </c>
      <c r="L84" s="255"/>
    </row>
    <row r="85" spans="2:12" ht="20.25" customHeight="1" thickBot="1">
      <c r="B85" s="282">
        <v>78</v>
      </c>
      <c r="C85" s="284" t="s">
        <v>159</v>
      </c>
      <c r="D85" s="264">
        <v>0.95676160622018458</v>
      </c>
      <c r="E85" s="264">
        <v>0.58936868843318257</v>
      </c>
      <c r="F85" s="265">
        <v>0.51155442661545136</v>
      </c>
      <c r="G85" s="266">
        <v>12071</v>
      </c>
      <c r="H85" s="266">
        <v>12468</v>
      </c>
      <c r="I85" s="264">
        <v>7.6979888119778003E-2</v>
      </c>
      <c r="J85" s="264">
        <v>1.7381228273464658E-3</v>
      </c>
      <c r="K85" s="267">
        <v>3.4762456546929316E-3</v>
      </c>
      <c r="L85" s="255"/>
    </row>
    <row r="86" spans="2:12" ht="20.25" customHeight="1" thickBot="1">
      <c r="B86" s="281">
        <v>79</v>
      </c>
      <c r="C86" s="283" t="s">
        <v>198</v>
      </c>
      <c r="D86" s="276">
        <v>0.84788145524700376</v>
      </c>
      <c r="E86" s="276">
        <v>0.8456007015492546</v>
      </c>
      <c r="F86" s="261">
        <v>0.12835428237357499</v>
      </c>
      <c r="G86" s="262">
        <v>23252</v>
      </c>
      <c r="H86" s="262">
        <v>20142</v>
      </c>
      <c r="I86" s="276">
        <v>0.19702658441404283</v>
      </c>
      <c r="J86" s="276">
        <v>3.9647446360210108E-2</v>
      </c>
      <c r="K86" s="277">
        <v>7.9294892720420215E-2</v>
      </c>
      <c r="L86" s="255"/>
    </row>
    <row r="87" spans="2:12" ht="20.25" customHeight="1" thickBot="1">
      <c r="B87" s="291" t="s">
        <v>226</v>
      </c>
      <c r="C87" s="292"/>
      <c r="D87" s="269">
        <v>3.4687919603299049</v>
      </c>
      <c r="E87" s="269">
        <v>0.63061846129858801</v>
      </c>
      <c r="F87" s="269">
        <v>0.86991053717740829</v>
      </c>
      <c r="G87" s="270">
        <v>964887.13197800005</v>
      </c>
      <c r="H87" s="270">
        <v>965419.74647999997</v>
      </c>
      <c r="I87" s="269">
        <v>0.38763122433298919</v>
      </c>
      <c r="J87" s="269">
        <v>3.7195703372699472E-2</v>
      </c>
      <c r="K87" s="271">
        <v>5.1970106763217595E-2</v>
      </c>
      <c r="L87" s="254"/>
    </row>
    <row r="88" spans="2:12" ht="20.25" customHeight="1" thickBot="1">
      <c r="B88" s="291" t="s">
        <v>227</v>
      </c>
      <c r="C88" s="292"/>
      <c r="D88" s="269">
        <v>0.51190679867861344</v>
      </c>
      <c r="E88" s="269">
        <v>1.6849810424717024</v>
      </c>
      <c r="F88" s="269">
        <v>1.0802814638069109</v>
      </c>
      <c r="G88" s="270">
        <v>3008385.4188370002</v>
      </c>
      <c r="H88" s="270">
        <v>3082160.7675659996</v>
      </c>
      <c r="I88" s="269">
        <v>7.7240899762740262E-2</v>
      </c>
      <c r="J88" s="269">
        <v>0.1568017860259861</v>
      </c>
      <c r="K88" s="271">
        <v>0.21481725899922521</v>
      </c>
      <c r="L88" s="254"/>
    </row>
    <row r="89" spans="2:12" ht="20.25" customHeight="1" thickBot="1">
      <c r="B89" s="293" t="s">
        <v>230</v>
      </c>
      <c r="C89" s="294"/>
      <c r="D89" s="269">
        <v>0.13975897183779282</v>
      </c>
      <c r="E89" s="269" t="s">
        <v>37</v>
      </c>
      <c r="F89" s="269" t="s">
        <v>37</v>
      </c>
      <c r="G89" s="278"/>
      <c r="H89" s="278"/>
      <c r="I89" s="269">
        <v>1.2694678137427317E-2</v>
      </c>
      <c r="J89" s="279" t="s">
        <v>37</v>
      </c>
      <c r="K89" s="280" t="s">
        <v>37</v>
      </c>
      <c r="L89" s="254"/>
    </row>
    <row r="90" spans="2:12" s="8" customFormat="1" ht="18">
      <c r="B90" s="49"/>
      <c r="C90" s="49"/>
      <c r="D90" s="91"/>
      <c r="E90" s="91"/>
      <c r="F90" s="91"/>
      <c r="G90" s="92"/>
      <c r="H90" s="92"/>
      <c r="I90" s="91"/>
      <c r="J90" s="248"/>
      <c r="K90" s="248"/>
      <c r="L90" s="93"/>
    </row>
    <row r="91" spans="2:12" s="46" customFormat="1" ht="19.5">
      <c r="B91" s="249" t="s">
        <v>325</v>
      </c>
      <c r="C91" s="413" t="s">
        <v>326</v>
      </c>
      <c r="D91" s="413"/>
      <c r="E91" s="413"/>
      <c r="F91" s="413"/>
      <c r="G91" s="413"/>
      <c r="H91" s="413"/>
      <c r="I91" s="413"/>
      <c r="J91" s="413"/>
      <c r="K91" s="413"/>
      <c r="L91" s="94"/>
    </row>
    <row r="92" spans="2:12" s="46" customFormat="1" ht="19.5">
      <c r="B92" s="411" t="s">
        <v>327</v>
      </c>
      <c r="C92" s="414" t="s">
        <v>345</v>
      </c>
      <c r="D92" s="414"/>
      <c r="E92" s="414"/>
      <c r="F92" s="414"/>
      <c r="G92" s="414"/>
      <c r="H92" s="414"/>
      <c r="I92" s="414"/>
      <c r="J92" s="414"/>
      <c r="K92" s="414"/>
      <c r="L92" s="94"/>
    </row>
    <row r="93" spans="2:12" s="46" customFormat="1" ht="19.5">
      <c r="B93" s="411"/>
      <c r="C93" s="414"/>
      <c r="D93" s="414"/>
      <c r="E93" s="414"/>
      <c r="F93" s="414"/>
      <c r="G93" s="414"/>
      <c r="H93" s="414"/>
      <c r="I93" s="414"/>
      <c r="J93" s="414"/>
      <c r="K93" s="414"/>
      <c r="L93" s="94"/>
    </row>
    <row r="94" spans="2:12" s="46" customFormat="1" ht="19.5">
      <c r="B94" s="400" t="s">
        <v>346</v>
      </c>
      <c r="C94" s="400"/>
      <c r="D94" s="400"/>
      <c r="E94" s="400"/>
      <c r="F94" s="250"/>
      <c r="G94" s="251"/>
      <c r="H94" s="251"/>
      <c r="I94" s="252"/>
      <c r="J94" s="252"/>
      <c r="K94" s="252"/>
      <c r="L94" s="94"/>
    </row>
    <row r="95" spans="2:12" s="46" customFormat="1" ht="19.5">
      <c r="B95" s="253" t="s">
        <v>347</v>
      </c>
      <c r="C95" s="253"/>
      <c r="D95" s="253"/>
      <c r="E95" s="253"/>
      <c r="F95" s="250"/>
      <c r="G95" s="251"/>
      <c r="H95" s="251"/>
      <c r="I95" s="252"/>
      <c r="J95" s="252"/>
      <c r="K95" s="252"/>
      <c r="L95" s="94"/>
    </row>
    <row r="98" spans="3:4">
      <c r="C98" s="401"/>
      <c r="D98" s="401"/>
    </row>
    <row r="99" spans="3:4">
      <c r="C99" s="401"/>
      <c r="D99" s="401"/>
    </row>
    <row r="100" spans="3:4">
      <c r="C100" s="401"/>
      <c r="D100" s="401"/>
    </row>
    <row r="101" spans="3:4">
      <c r="C101" s="401"/>
      <c r="D101" s="401"/>
    </row>
  </sheetData>
  <sortState ref="B39:L87">
    <sortCondition descending="1" ref="D39:D87"/>
  </sortState>
  <mergeCells count="13">
    <mergeCell ref="B94:E94"/>
    <mergeCell ref="C98:D101"/>
    <mergeCell ref="J1:K1"/>
    <mergeCell ref="B2:B3"/>
    <mergeCell ref="C2:C3"/>
    <mergeCell ref="D2:F2"/>
    <mergeCell ref="G2:K2"/>
    <mergeCell ref="B21:C21"/>
    <mergeCell ref="B25:C25"/>
    <mergeCell ref="B92:B93"/>
    <mergeCell ref="B1:I1"/>
    <mergeCell ref="C91:K91"/>
    <mergeCell ref="C92:K93"/>
  </mergeCells>
  <printOptions horizontalCentered="1" verticalCentered="1"/>
  <pageMargins left="0" right="0.11811023622047245" top="0" bottom="0" header="0.31496062992125984" footer="0"/>
  <pageSetup scale="40" orientation="portrait" r:id="rId1"/>
</worksheet>
</file>

<file path=xl/worksheets/sheet5.xml><?xml version="1.0" encoding="utf-8"?>
<worksheet xmlns="http://schemas.openxmlformats.org/spreadsheetml/2006/main" xmlns:r="http://schemas.openxmlformats.org/officeDocument/2006/relationships">
  <dimension ref="A1:O82"/>
  <sheetViews>
    <sheetView rightToLeft="1" zoomScaleNormal="100" workbookViewId="0">
      <pane xSplit="2" ySplit="1" topLeftCell="C2" activePane="bottomRight" state="frozen"/>
      <selection pane="topRight" activeCell="C1" sqref="C1"/>
      <selection pane="bottomLeft" activeCell="A2" sqref="A2"/>
      <selection pane="bottomRight" activeCell="C84" sqref="C84"/>
    </sheetView>
  </sheetViews>
  <sheetFormatPr defaultRowHeight="36.75" customHeight="1"/>
  <cols>
    <col min="1" max="1" width="4.125" style="327" bestFit="1" customWidth="1"/>
    <col min="2" max="2" width="26.5" style="327" bestFit="1" customWidth="1"/>
    <col min="3" max="3" width="19.375" style="327" bestFit="1" customWidth="1"/>
    <col min="4" max="4" width="10.125" style="327" bestFit="1" customWidth="1"/>
    <col min="5" max="5" width="8" style="327" hidden="1" customWidth="1"/>
    <col min="6" max="6" width="8.25" style="337" bestFit="1" customWidth="1"/>
    <col min="7" max="7" width="7.875" style="338" customWidth="1"/>
    <col min="8" max="8" width="5.125" style="338" bestFit="1" customWidth="1"/>
    <col min="9" max="9" width="10" style="338" bestFit="1" customWidth="1"/>
    <col min="10" max="10" width="36.125" style="327" hidden="1" customWidth="1"/>
    <col min="11" max="11" width="46.75" style="327" hidden="1" customWidth="1"/>
    <col min="12" max="12" width="13" style="327" bestFit="1" customWidth="1"/>
    <col min="13" max="13" width="7.25" style="327" customWidth="1"/>
    <col min="14" max="14" width="4" style="327" bestFit="1" customWidth="1"/>
    <col min="15" max="15" width="9.125" style="327" bestFit="1" customWidth="1"/>
    <col min="16" max="16384" width="9" style="327"/>
  </cols>
  <sheetData>
    <row r="1" spans="1:15" s="326" customFormat="1" ht="64.5" customHeight="1">
      <c r="A1" s="323" t="s">
        <v>201</v>
      </c>
      <c r="B1" s="323" t="s">
        <v>357</v>
      </c>
      <c r="C1" s="323" t="s">
        <v>358</v>
      </c>
      <c r="D1" s="323" t="s">
        <v>241</v>
      </c>
      <c r="E1" s="323" t="s">
        <v>355</v>
      </c>
      <c r="F1" s="324" t="s">
        <v>356</v>
      </c>
      <c r="G1" s="325" t="s">
        <v>365</v>
      </c>
      <c r="H1" s="325" t="s">
        <v>364</v>
      </c>
      <c r="I1" s="325" t="s">
        <v>381</v>
      </c>
      <c r="J1" s="319" t="s">
        <v>1</v>
      </c>
      <c r="K1" s="320" t="s">
        <v>3</v>
      </c>
      <c r="L1" s="321" t="s">
        <v>19</v>
      </c>
      <c r="M1" s="321" t="s">
        <v>362</v>
      </c>
      <c r="N1" s="321" t="s">
        <v>364</v>
      </c>
      <c r="O1" s="322" t="s">
        <v>363</v>
      </c>
    </row>
    <row r="2" spans="1:15" ht="36.75" customHeight="1">
      <c r="A2" s="309">
        <v>1</v>
      </c>
      <c r="B2" s="328" t="s">
        <v>50</v>
      </c>
      <c r="C2" s="328" t="s">
        <v>360</v>
      </c>
      <c r="D2" s="329">
        <v>1047318.905871</v>
      </c>
      <c r="E2" s="330">
        <v>73.25</v>
      </c>
      <c r="F2" s="331">
        <f t="shared" ref="F2:F33" si="0">(E2*D2)/100</f>
        <v>767161.09855050757</v>
      </c>
      <c r="G2" s="332">
        <f>IF(F2&gt;=$F$81,1,F2/$F$81)</f>
        <v>1</v>
      </c>
      <c r="H2" s="332">
        <v>0.6</v>
      </c>
      <c r="I2" s="332">
        <f t="shared" ref="I2:I33" si="1">H2*G2</f>
        <v>0.6</v>
      </c>
      <c r="J2" s="315" t="s">
        <v>50</v>
      </c>
      <c r="K2" s="318" t="s">
        <v>52</v>
      </c>
      <c r="L2" s="339">
        <v>7383</v>
      </c>
      <c r="M2" s="333">
        <f>IF(L2&gt;=$L$82,1,L2/$L$82)</f>
        <v>1</v>
      </c>
      <c r="N2" s="333">
        <v>0.4</v>
      </c>
      <c r="O2" s="334">
        <f>N2*M2</f>
        <v>0.4</v>
      </c>
    </row>
    <row r="3" spans="1:15" ht="36.75" customHeight="1">
      <c r="A3" s="309">
        <v>2</v>
      </c>
      <c r="B3" s="328" t="s">
        <v>57</v>
      </c>
      <c r="C3" s="328" t="s">
        <v>360</v>
      </c>
      <c r="D3" s="329">
        <v>236366.57764999999</v>
      </c>
      <c r="E3" s="330">
        <v>92.300621531195247</v>
      </c>
      <c r="F3" s="331">
        <f t="shared" si="0"/>
        <v>218167.82026296522</v>
      </c>
      <c r="G3" s="332">
        <f t="shared" ref="G3:G66" si="2">IF(F3&gt;=$F$81,1,F3/$F$81)</f>
        <v>1</v>
      </c>
      <c r="H3" s="332">
        <v>0.6</v>
      </c>
      <c r="I3" s="332">
        <f t="shared" si="1"/>
        <v>0.6</v>
      </c>
      <c r="J3" s="315" t="s">
        <v>57</v>
      </c>
      <c r="K3" s="316" t="s">
        <v>52</v>
      </c>
      <c r="L3" s="339">
        <v>905</v>
      </c>
      <c r="M3" s="333">
        <f t="shared" ref="M3:M66" si="3">IF(L3&gt;=$L$82,1,L3/$L$82)</f>
        <v>1</v>
      </c>
      <c r="N3" s="333">
        <v>0.4</v>
      </c>
      <c r="O3" s="334">
        <f>N3*M3</f>
        <v>0.4</v>
      </c>
    </row>
    <row r="4" spans="1:15" ht="36.75" customHeight="1">
      <c r="A4" s="309">
        <v>3</v>
      </c>
      <c r="B4" s="328" t="s">
        <v>374</v>
      </c>
      <c r="C4" s="328" t="s">
        <v>361</v>
      </c>
      <c r="D4" s="329">
        <v>184300.70545400001</v>
      </c>
      <c r="E4" s="330">
        <v>97.09</v>
      </c>
      <c r="F4" s="331">
        <f t="shared" si="0"/>
        <v>178937.55492528863</v>
      </c>
      <c r="G4" s="332">
        <f t="shared" si="2"/>
        <v>1</v>
      </c>
      <c r="H4" s="332">
        <v>0.6</v>
      </c>
      <c r="I4" s="332">
        <f t="shared" si="1"/>
        <v>0.6</v>
      </c>
      <c r="J4" s="315" t="s">
        <v>83</v>
      </c>
      <c r="K4" s="318" t="s">
        <v>79</v>
      </c>
      <c r="L4" s="339">
        <v>185</v>
      </c>
      <c r="M4" s="333">
        <f t="shared" si="3"/>
        <v>1</v>
      </c>
      <c r="N4" s="333">
        <v>0.4</v>
      </c>
      <c r="O4" s="334">
        <f t="shared" ref="O4:O5" si="4">N4*M4</f>
        <v>0.4</v>
      </c>
    </row>
    <row r="5" spans="1:15" ht="36.75" customHeight="1">
      <c r="A5" s="309">
        <v>4</v>
      </c>
      <c r="B5" s="328" t="s">
        <v>24</v>
      </c>
      <c r="C5" s="328" t="s">
        <v>359</v>
      </c>
      <c r="D5" s="329">
        <v>4464016.3662639996</v>
      </c>
      <c r="E5" s="330">
        <v>3.21</v>
      </c>
      <c r="F5" s="331">
        <f t="shared" si="0"/>
        <v>143294.92535707439</v>
      </c>
      <c r="G5" s="332">
        <f t="shared" si="2"/>
        <v>1</v>
      </c>
      <c r="H5" s="332">
        <v>0.6</v>
      </c>
      <c r="I5" s="332">
        <f t="shared" si="1"/>
        <v>0.6</v>
      </c>
      <c r="J5" s="340" t="s">
        <v>24</v>
      </c>
      <c r="K5" s="341" t="s">
        <v>26</v>
      </c>
      <c r="L5" s="339">
        <v>11666</v>
      </c>
      <c r="M5" s="333">
        <f t="shared" si="3"/>
        <v>1</v>
      </c>
      <c r="N5" s="333">
        <v>0.4</v>
      </c>
      <c r="O5" s="334">
        <f t="shared" si="4"/>
        <v>0.4</v>
      </c>
    </row>
    <row r="6" spans="1:15" ht="36.75" customHeight="1">
      <c r="A6" s="309">
        <v>5</v>
      </c>
      <c r="B6" s="328" t="s">
        <v>54</v>
      </c>
      <c r="C6" s="328" t="s">
        <v>360</v>
      </c>
      <c r="D6" s="329">
        <v>139993.25184000001</v>
      </c>
      <c r="E6" s="330">
        <v>93.231796317514593</v>
      </c>
      <c r="F6" s="331">
        <f t="shared" si="0"/>
        <v>130518.22341373406</v>
      </c>
      <c r="G6" s="332">
        <f t="shared" si="2"/>
        <v>1</v>
      </c>
      <c r="H6" s="332">
        <v>0.6</v>
      </c>
      <c r="I6" s="332">
        <f t="shared" si="1"/>
        <v>0.6</v>
      </c>
      <c r="J6" s="315" t="s">
        <v>54</v>
      </c>
      <c r="K6" s="316" t="s">
        <v>52</v>
      </c>
      <c r="L6" s="339">
        <v>1592</v>
      </c>
      <c r="M6" s="333">
        <f t="shared" si="3"/>
        <v>1</v>
      </c>
      <c r="N6" s="333">
        <v>0.4</v>
      </c>
      <c r="O6" s="334">
        <f>N6*M6</f>
        <v>0.4</v>
      </c>
    </row>
    <row r="7" spans="1:15" ht="36.75" customHeight="1">
      <c r="A7" s="309">
        <v>6</v>
      </c>
      <c r="B7" s="328" t="s">
        <v>308</v>
      </c>
      <c r="C7" s="328" t="s">
        <v>360</v>
      </c>
      <c r="D7" s="329">
        <v>124631.373639</v>
      </c>
      <c r="E7" s="330">
        <v>90.88</v>
      </c>
      <c r="F7" s="331">
        <f t="shared" si="0"/>
        <v>113264.99236312318</v>
      </c>
      <c r="G7" s="332">
        <f t="shared" si="2"/>
        <v>1</v>
      </c>
      <c r="H7" s="332">
        <v>0.6</v>
      </c>
      <c r="I7" s="332">
        <f t="shared" si="1"/>
        <v>0.6</v>
      </c>
      <c r="J7" s="315" t="s">
        <v>62</v>
      </c>
      <c r="K7" s="318" t="s">
        <v>52</v>
      </c>
      <c r="L7" s="339">
        <v>428</v>
      </c>
      <c r="M7" s="333">
        <f t="shared" si="3"/>
        <v>1</v>
      </c>
      <c r="N7" s="333">
        <v>0.4</v>
      </c>
      <c r="O7" s="334">
        <f>N7*M7</f>
        <v>0.4</v>
      </c>
    </row>
    <row r="8" spans="1:15" ht="36.75" customHeight="1">
      <c r="A8" s="309">
        <v>7</v>
      </c>
      <c r="B8" s="328" t="s">
        <v>81</v>
      </c>
      <c r="C8" s="328" t="s">
        <v>361</v>
      </c>
      <c r="D8" s="329">
        <v>73832.045897999997</v>
      </c>
      <c r="E8" s="330">
        <v>92.944756207203483</v>
      </c>
      <c r="F8" s="331">
        <f t="shared" si="0"/>
        <v>68623.015062686682</v>
      </c>
      <c r="G8" s="332">
        <f t="shared" si="2"/>
        <v>1</v>
      </c>
      <c r="H8" s="332">
        <v>0.6</v>
      </c>
      <c r="I8" s="332">
        <f t="shared" si="1"/>
        <v>0.6</v>
      </c>
      <c r="J8" s="315" t="s">
        <v>81</v>
      </c>
      <c r="K8" s="316" t="s">
        <v>79</v>
      </c>
      <c r="L8" s="339">
        <v>163</v>
      </c>
      <c r="M8" s="333">
        <f t="shared" si="3"/>
        <v>1</v>
      </c>
      <c r="N8" s="333">
        <v>0.4</v>
      </c>
      <c r="O8" s="334">
        <f t="shared" ref="O8:O10" si="5">N8*M8</f>
        <v>0.4</v>
      </c>
    </row>
    <row r="9" spans="1:15" ht="36.75" customHeight="1">
      <c r="A9" s="309">
        <v>8</v>
      </c>
      <c r="B9" s="328" t="s">
        <v>366</v>
      </c>
      <c r="C9" s="328" t="s">
        <v>360</v>
      </c>
      <c r="D9" s="329">
        <v>540256.47638500005</v>
      </c>
      <c r="E9" s="330">
        <v>12.31</v>
      </c>
      <c r="F9" s="331">
        <f t="shared" si="0"/>
        <v>66505.572242993512</v>
      </c>
      <c r="G9" s="332">
        <f t="shared" si="2"/>
        <v>1</v>
      </c>
      <c r="H9" s="332">
        <v>0.6</v>
      </c>
      <c r="I9" s="332">
        <f t="shared" si="1"/>
        <v>0.6</v>
      </c>
      <c r="J9" s="315" t="s">
        <v>60</v>
      </c>
      <c r="K9" s="316" t="s">
        <v>297</v>
      </c>
      <c r="L9" s="339">
        <v>536</v>
      </c>
      <c r="M9" s="333">
        <f t="shared" si="3"/>
        <v>1</v>
      </c>
      <c r="N9" s="333">
        <v>0.4</v>
      </c>
      <c r="O9" s="334">
        <f t="shared" si="5"/>
        <v>0.4</v>
      </c>
    </row>
    <row r="10" spans="1:15" ht="36.75" customHeight="1">
      <c r="A10" s="309">
        <v>9</v>
      </c>
      <c r="B10" s="328" t="s">
        <v>97</v>
      </c>
      <c r="C10" s="328" t="s">
        <v>361</v>
      </c>
      <c r="D10" s="329">
        <v>60839.744642999998</v>
      </c>
      <c r="E10" s="330">
        <v>79.150000000000006</v>
      </c>
      <c r="F10" s="331">
        <f t="shared" si="0"/>
        <v>48154.657884934495</v>
      </c>
      <c r="G10" s="332">
        <f t="shared" si="2"/>
        <v>1</v>
      </c>
      <c r="H10" s="332">
        <v>0.6</v>
      </c>
      <c r="I10" s="332">
        <f t="shared" si="1"/>
        <v>0.6</v>
      </c>
      <c r="J10" s="315" t="s">
        <v>96</v>
      </c>
      <c r="K10" s="318" t="s">
        <v>79</v>
      </c>
      <c r="L10" s="339">
        <v>147</v>
      </c>
      <c r="M10" s="333">
        <f t="shared" si="3"/>
        <v>1</v>
      </c>
      <c r="N10" s="333">
        <v>0.4</v>
      </c>
      <c r="O10" s="334">
        <f t="shared" si="5"/>
        <v>0.4</v>
      </c>
    </row>
    <row r="11" spans="1:15" ht="36.75" customHeight="1">
      <c r="A11" s="309">
        <v>10</v>
      </c>
      <c r="B11" s="328" t="s">
        <v>78</v>
      </c>
      <c r="C11" s="328" t="s">
        <v>361</v>
      </c>
      <c r="D11" s="329">
        <v>48266.790493</v>
      </c>
      <c r="E11" s="330">
        <v>87.71</v>
      </c>
      <c r="F11" s="331">
        <f t="shared" si="0"/>
        <v>42334.801941410296</v>
      </c>
      <c r="G11" s="332">
        <f t="shared" si="2"/>
        <v>1</v>
      </c>
      <c r="H11" s="332">
        <v>0.6</v>
      </c>
      <c r="I11" s="332">
        <f t="shared" si="1"/>
        <v>0.6</v>
      </c>
      <c r="J11" s="315" t="s">
        <v>78</v>
      </c>
      <c r="K11" s="318" t="s">
        <v>79</v>
      </c>
      <c r="L11" s="339">
        <v>123</v>
      </c>
      <c r="M11" s="333">
        <f t="shared" si="3"/>
        <v>1</v>
      </c>
      <c r="N11" s="333">
        <v>0.4</v>
      </c>
      <c r="O11" s="334">
        <f>N11*M11</f>
        <v>0.4</v>
      </c>
    </row>
    <row r="12" spans="1:15" ht="36.75" customHeight="1">
      <c r="A12" s="309">
        <v>11</v>
      </c>
      <c r="B12" s="328" t="s">
        <v>256</v>
      </c>
      <c r="C12" s="328" t="s">
        <v>361</v>
      </c>
      <c r="D12" s="329">
        <v>43406.78559</v>
      </c>
      <c r="E12" s="330">
        <v>95.47</v>
      </c>
      <c r="F12" s="331">
        <f t="shared" si="0"/>
        <v>41440.458202772999</v>
      </c>
      <c r="G12" s="332">
        <f t="shared" si="2"/>
        <v>1</v>
      </c>
      <c r="H12" s="332">
        <v>0.6</v>
      </c>
      <c r="I12" s="332">
        <f t="shared" si="1"/>
        <v>0.6</v>
      </c>
      <c r="J12" s="315" t="s">
        <v>75</v>
      </c>
      <c r="K12" s="342" t="s">
        <v>76</v>
      </c>
      <c r="L12" s="339">
        <v>62</v>
      </c>
      <c r="M12" s="333">
        <f t="shared" si="3"/>
        <v>0.74698795180722888</v>
      </c>
      <c r="N12" s="333">
        <v>0.4</v>
      </c>
      <c r="O12" s="334">
        <f t="shared" ref="O12:O16" si="6">N12*M12</f>
        <v>0.29879518072289157</v>
      </c>
    </row>
    <row r="13" spans="1:15" ht="36.75" customHeight="1">
      <c r="A13" s="309">
        <v>12</v>
      </c>
      <c r="B13" s="328" t="s">
        <v>309</v>
      </c>
      <c r="C13" s="328" t="s">
        <v>360</v>
      </c>
      <c r="D13" s="329">
        <v>49274.814969999999</v>
      </c>
      <c r="E13" s="330">
        <v>81.8</v>
      </c>
      <c r="F13" s="331">
        <f t="shared" si="0"/>
        <v>40306.798645460003</v>
      </c>
      <c r="G13" s="332">
        <f t="shared" si="2"/>
        <v>1</v>
      </c>
      <c r="H13" s="332">
        <v>0.6</v>
      </c>
      <c r="I13" s="332">
        <f t="shared" si="1"/>
        <v>0.6</v>
      </c>
      <c r="J13" s="315" t="s">
        <v>67</v>
      </c>
      <c r="K13" s="316" t="s">
        <v>52</v>
      </c>
      <c r="L13" s="339">
        <v>87</v>
      </c>
      <c r="M13" s="333">
        <f t="shared" si="3"/>
        <v>1</v>
      </c>
      <c r="N13" s="333">
        <v>0.4</v>
      </c>
      <c r="O13" s="334">
        <f t="shared" si="6"/>
        <v>0.4</v>
      </c>
    </row>
    <row r="14" spans="1:15" ht="36.75" customHeight="1">
      <c r="A14" s="309">
        <v>13</v>
      </c>
      <c r="B14" s="328" t="s">
        <v>253</v>
      </c>
      <c r="C14" s="328" t="s">
        <v>360</v>
      </c>
      <c r="D14" s="329">
        <v>308663.79706900002</v>
      </c>
      <c r="E14" s="330">
        <v>12.61</v>
      </c>
      <c r="F14" s="331">
        <f t="shared" si="0"/>
        <v>38922.504810400904</v>
      </c>
      <c r="G14" s="332">
        <f t="shared" si="2"/>
        <v>1</v>
      </c>
      <c r="H14" s="332">
        <v>0.6</v>
      </c>
      <c r="I14" s="332">
        <f t="shared" si="1"/>
        <v>0.6</v>
      </c>
      <c r="J14" s="315" t="s">
        <v>70</v>
      </c>
      <c r="K14" s="318" t="s">
        <v>52</v>
      </c>
      <c r="L14" s="339">
        <v>165</v>
      </c>
      <c r="M14" s="333">
        <f t="shared" si="3"/>
        <v>1</v>
      </c>
      <c r="N14" s="333">
        <v>0.4</v>
      </c>
      <c r="O14" s="334">
        <f t="shared" si="6"/>
        <v>0.4</v>
      </c>
    </row>
    <row r="15" spans="1:15" ht="36.75" customHeight="1">
      <c r="A15" s="309">
        <v>14</v>
      </c>
      <c r="B15" s="328" t="s">
        <v>376</v>
      </c>
      <c r="C15" s="328" t="s">
        <v>361</v>
      </c>
      <c r="D15" s="329">
        <v>38381.191055000003</v>
      </c>
      <c r="E15" s="330">
        <v>91.68</v>
      </c>
      <c r="F15" s="331">
        <f t="shared" si="0"/>
        <v>35187.875959224009</v>
      </c>
      <c r="G15" s="332">
        <f t="shared" si="2"/>
        <v>1</v>
      </c>
      <c r="H15" s="332">
        <v>0.6</v>
      </c>
      <c r="I15" s="332">
        <f t="shared" si="1"/>
        <v>0.6</v>
      </c>
      <c r="J15" s="315" t="s">
        <v>86</v>
      </c>
      <c r="K15" s="316" t="s">
        <v>79</v>
      </c>
      <c r="L15" s="339">
        <v>133</v>
      </c>
      <c r="M15" s="333">
        <f t="shared" si="3"/>
        <v>1</v>
      </c>
      <c r="N15" s="333">
        <v>0.4</v>
      </c>
      <c r="O15" s="334">
        <f t="shared" si="6"/>
        <v>0.4</v>
      </c>
    </row>
    <row r="16" spans="1:15" ht="36.75" customHeight="1">
      <c r="A16" s="309">
        <v>15</v>
      </c>
      <c r="B16" s="328" t="s">
        <v>51</v>
      </c>
      <c r="C16" s="328" t="s">
        <v>361</v>
      </c>
      <c r="D16" s="329">
        <v>33625.499699</v>
      </c>
      <c r="E16" s="330">
        <v>93.85</v>
      </c>
      <c r="F16" s="331">
        <f t="shared" si="0"/>
        <v>31557.531467511501</v>
      </c>
      <c r="G16" s="332">
        <f t="shared" si="2"/>
        <v>0.9678649053594266</v>
      </c>
      <c r="H16" s="332">
        <v>0.6</v>
      </c>
      <c r="I16" s="332">
        <f t="shared" si="1"/>
        <v>0.58071894321565598</v>
      </c>
      <c r="J16" s="315" t="s">
        <v>94</v>
      </c>
      <c r="K16" s="316" t="s">
        <v>79</v>
      </c>
      <c r="L16" s="339">
        <v>135</v>
      </c>
      <c r="M16" s="333">
        <f t="shared" si="3"/>
        <v>1</v>
      </c>
      <c r="N16" s="333">
        <v>0.4</v>
      </c>
      <c r="O16" s="334">
        <f t="shared" si="6"/>
        <v>0.4</v>
      </c>
    </row>
    <row r="17" spans="1:15" ht="36.75" customHeight="1">
      <c r="A17" s="309">
        <v>16</v>
      </c>
      <c r="B17" s="328" t="s">
        <v>72</v>
      </c>
      <c r="C17" s="328" t="s">
        <v>360</v>
      </c>
      <c r="D17" s="329">
        <v>282342.11952599999</v>
      </c>
      <c r="E17" s="330">
        <v>10.442370887187181</v>
      </c>
      <c r="F17" s="331">
        <f t="shared" si="0"/>
        <v>29483.211291650259</v>
      </c>
      <c r="G17" s="332">
        <f t="shared" si="2"/>
        <v>0.9042458069276631</v>
      </c>
      <c r="H17" s="332">
        <v>0.6</v>
      </c>
      <c r="I17" s="332">
        <f t="shared" si="1"/>
        <v>0.54254748415659781</v>
      </c>
      <c r="J17" s="315" t="s">
        <v>72</v>
      </c>
      <c r="K17" s="316" t="s">
        <v>52</v>
      </c>
      <c r="L17" s="339">
        <v>21908</v>
      </c>
      <c r="M17" s="333">
        <f t="shared" si="3"/>
        <v>1</v>
      </c>
      <c r="N17" s="333">
        <v>0.4</v>
      </c>
      <c r="O17" s="334">
        <f>N17*M17</f>
        <v>0.4</v>
      </c>
    </row>
    <row r="18" spans="1:15" ht="36.75" customHeight="1">
      <c r="A18" s="309">
        <v>17</v>
      </c>
      <c r="B18" s="328" t="s">
        <v>370</v>
      </c>
      <c r="C18" s="328" t="s">
        <v>361</v>
      </c>
      <c r="D18" s="329">
        <v>30023.244053999999</v>
      </c>
      <c r="E18" s="330">
        <v>85.697382358621581</v>
      </c>
      <c r="F18" s="331">
        <f t="shared" si="0"/>
        <v>25729.134253418495</v>
      </c>
      <c r="G18" s="332">
        <f t="shared" si="2"/>
        <v>0.78910880956585072</v>
      </c>
      <c r="H18" s="332">
        <v>0.6</v>
      </c>
      <c r="I18" s="332">
        <f t="shared" si="1"/>
        <v>0.47346528573951041</v>
      </c>
      <c r="J18" s="315" t="s">
        <v>99</v>
      </c>
      <c r="K18" s="316" t="s">
        <v>79</v>
      </c>
      <c r="L18" s="339">
        <v>108</v>
      </c>
      <c r="M18" s="333">
        <f t="shared" si="3"/>
        <v>1</v>
      </c>
      <c r="N18" s="333">
        <v>0.4</v>
      </c>
      <c r="O18" s="334">
        <f t="shared" ref="O18:O19" si="7">N18*M18</f>
        <v>0.4</v>
      </c>
    </row>
    <row r="19" spans="1:15" ht="36.75" customHeight="1">
      <c r="A19" s="309">
        <v>18</v>
      </c>
      <c r="B19" s="328" t="s">
        <v>371</v>
      </c>
      <c r="C19" s="328" t="s">
        <v>361</v>
      </c>
      <c r="D19" s="329">
        <v>27821.316198</v>
      </c>
      <c r="E19" s="330">
        <v>92.06</v>
      </c>
      <c r="F19" s="331">
        <f t="shared" si="0"/>
        <v>25612.303691878802</v>
      </c>
      <c r="G19" s="332">
        <f t="shared" si="2"/>
        <v>0.78552563321683511</v>
      </c>
      <c r="H19" s="332">
        <v>0.6</v>
      </c>
      <c r="I19" s="332">
        <f t="shared" si="1"/>
        <v>0.47131537993010103</v>
      </c>
      <c r="J19" s="315" t="s">
        <v>89</v>
      </c>
      <c r="K19" s="318" t="s">
        <v>79</v>
      </c>
      <c r="L19" s="339">
        <v>178</v>
      </c>
      <c r="M19" s="333">
        <f t="shared" si="3"/>
        <v>1</v>
      </c>
      <c r="N19" s="333">
        <v>0.4</v>
      </c>
      <c r="O19" s="334">
        <f t="shared" si="7"/>
        <v>0.4</v>
      </c>
    </row>
    <row r="20" spans="1:15" ht="36.75" customHeight="1">
      <c r="A20" s="309">
        <v>19</v>
      </c>
      <c r="B20" s="328" t="s">
        <v>368</v>
      </c>
      <c r="C20" s="328" t="s">
        <v>360</v>
      </c>
      <c r="D20" s="329">
        <v>190172.61447100001</v>
      </c>
      <c r="E20" s="330">
        <v>11.75</v>
      </c>
      <c r="F20" s="331">
        <f t="shared" si="0"/>
        <v>22345.282200342499</v>
      </c>
      <c r="G20" s="332">
        <f t="shared" si="2"/>
        <v>0.68532655871164716</v>
      </c>
      <c r="H20" s="332">
        <v>0.6</v>
      </c>
      <c r="I20" s="332">
        <f t="shared" si="1"/>
        <v>0.41119593522698827</v>
      </c>
      <c r="J20" s="315" t="s">
        <v>65</v>
      </c>
      <c r="K20" s="316" t="s">
        <v>297</v>
      </c>
      <c r="L20" s="339">
        <v>131</v>
      </c>
      <c r="M20" s="333">
        <f t="shared" si="3"/>
        <v>1</v>
      </c>
      <c r="N20" s="333">
        <v>0.4</v>
      </c>
      <c r="O20" s="334">
        <f>N20*M20</f>
        <v>0.4</v>
      </c>
    </row>
    <row r="21" spans="1:15" ht="36.75" customHeight="1">
      <c r="A21" s="309">
        <v>20</v>
      </c>
      <c r="B21" s="328" t="s">
        <v>103</v>
      </c>
      <c r="C21" s="328" t="s">
        <v>361</v>
      </c>
      <c r="D21" s="329">
        <v>23843.772025999999</v>
      </c>
      <c r="E21" s="330">
        <v>91.95</v>
      </c>
      <c r="F21" s="331">
        <f t="shared" si="0"/>
        <v>21924.348377907001</v>
      </c>
      <c r="G21" s="332">
        <f t="shared" si="2"/>
        <v>0.67241657953176293</v>
      </c>
      <c r="H21" s="332">
        <v>0.6</v>
      </c>
      <c r="I21" s="332">
        <f t="shared" si="1"/>
        <v>0.40344994771905773</v>
      </c>
      <c r="J21" s="315" t="s">
        <v>75</v>
      </c>
      <c r="K21" s="342" t="s">
        <v>76</v>
      </c>
      <c r="L21" s="339">
        <v>62</v>
      </c>
      <c r="M21" s="333">
        <f t="shared" si="3"/>
        <v>0.74698795180722888</v>
      </c>
      <c r="N21" s="333">
        <v>0.4</v>
      </c>
      <c r="O21" s="334">
        <f>N21*M21</f>
        <v>0.29879518072289157</v>
      </c>
    </row>
    <row r="22" spans="1:15" ht="36.75" customHeight="1">
      <c r="A22" s="309">
        <v>21</v>
      </c>
      <c r="B22" s="328" t="s">
        <v>202</v>
      </c>
      <c r="C22" s="328" t="s">
        <v>361</v>
      </c>
      <c r="D22" s="329">
        <v>27808.114475999999</v>
      </c>
      <c r="E22" s="330">
        <v>73.027050942488557</v>
      </c>
      <c r="F22" s="331">
        <f t="shared" si="0"/>
        <v>20307.445924534055</v>
      </c>
      <c r="G22" s="332">
        <f t="shared" si="2"/>
        <v>0.62282641619403989</v>
      </c>
      <c r="H22" s="332">
        <v>0.6</v>
      </c>
      <c r="I22" s="332">
        <f t="shared" si="1"/>
        <v>0.37369584971642394</v>
      </c>
      <c r="J22" s="315" t="s">
        <v>102</v>
      </c>
      <c r="K22" s="316" t="s">
        <v>79</v>
      </c>
      <c r="L22" s="339">
        <v>123</v>
      </c>
      <c r="M22" s="333">
        <f t="shared" si="3"/>
        <v>1</v>
      </c>
      <c r="N22" s="333">
        <v>0.4</v>
      </c>
      <c r="O22" s="334">
        <f t="shared" ref="O22:O25" si="8">N22*M22</f>
        <v>0.4</v>
      </c>
    </row>
    <row r="23" spans="1:15" ht="36.75" customHeight="1">
      <c r="A23" s="309">
        <v>22</v>
      </c>
      <c r="B23" s="328" t="s">
        <v>311</v>
      </c>
      <c r="C23" s="328" t="s">
        <v>361</v>
      </c>
      <c r="D23" s="329">
        <v>24350.452548000001</v>
      </c>
      <c r="E23" s="330">
        <v>82.16</v>
      </c>
      <c r="F23" s="331">
        <f t="shared" si="0"/>
        <v>20006.331813436802</v>
      </c>
      <c r="G23" s="332">
        <f t="shared" si="2"/>
        <v>0.61359129015322245</v>
      </c>
      <c r="H23" s="332">
        <v>0.6</v>
      </c>
      <c r="I23" s="332">
        <f t="shared" si="1"/>
        <v>0.36815477409193348</v>
      </c>
      <c r="J23" s="315" t="s">
        <v>92</v>
      </c>
      <c r="K23" s="316" t="s">
        <v>79</v>
      </c>
      <c r="L23" s="339">
        <v>240</v>
      </c>
      <c r="M23" s="333">
        <f t="shared" si="3"/>
        <v>1</v>
      </c>
      <c r="N23" s="333">
        <v>0.4</v>
      </c>
      <c r="O23" s="334">
        <f t="shared" si="8"/>
        <v>0.4</v>
      </c>
    </row>
    <row r="24" spans="1:15" ht="36.75" customHeight="1">
      <c r="A24" s="309">
        <v>23</v>
      </c>
      <c r="B24" s="328" t="s">
        <v>198</v>
      </c>
      <c r="C24" s="328" t="s">
        <v>361</v>
      </c>
      <c r="D24" s="329">
        <v>33105.287443000001</v>
      </c>
      <c r="E24" s="330">
        <v>59.69</v>
      </c>
      <c r="F24" s="331">
        <f t="shared" si="0"/>
        <v>19760.546074726699</v>
      </c>
      <c r="G24" s="332">
        <f t="shared" si="2"/>
        <v>0.60605307725528845</v>
      </c>
      <c r="H24" s="332">
        <v>0.6</v>
      </c>
      <c r="I24" s="332">
        <f t="shared" si="1"/>
        <v>0.36363184635317308</v>
      </c>
      <c r="J24" s="315" t="s">
        <v>198</v>
      </c>
      <c r="K24" s="318" t="s">
        <v>79</v>
      </c>
      <c r="L24" s="339">
        <v>36</v>
      </c>
      <c r="M24" s="333">
        <f t="shared" si="3"/>
        <v>0.43373493975903615</v>
      </c>
      <c r="N24" s="333">
        <v>0.4</v>
      </c>
      <c r="O24" s="334">
        <f t="shared" si="8"/>
        <v>0.17349397590361448</v>
      </c>
    </row>
    <row r="25" spans="1:15" ht="36.75" customHeight="1">
      <c r="A25" s="309">
        <v>24</v>
      </c>
      <c r="B25" s="328" t="s">
        <v>379</v>
      </c>
      <c r="C25" s="328" t="s">
        <v>361</v>
      </c>
      <c r="D25" s="329">
        <v>19785.590907999998</v>
      </c>
      <c r="E25" s="330">
        <v>95.4</v>
      </c>
      <c r="F25" s="331">
        <f t="shared" si="0"/>
        <v>18875.453726232001</v>
      </c>
      <c r="G25" s="332">
        <f t="shared" si="2"/>
        <v>0.57890742351516322</v>
      </c>
      <c r="H25" s="332">
        <v>0.6</v>
      </c>
      <c r="I25" s="332">
        <f t="shared" si="1"/>
        <v>0.34734445410909792</v>
      </c>
      <c r="J25" s="315" t="s">
        <v>105</v>
      </c>
      <c r="K25" s="318" t="s">
        <v>79</v>
      </c>
      <c r="L25" s="339">
        <v>48</v>
      </c>
      <c r="M25" s="333">
        <f t="shared" si="3"/>
        <v>0.57831325301204817</v>
      </c>
      <c r="N25" s="333">
        <v>0.4</v>
      </c>
      <c r="O25" s="334">
        <f t="shared" si="8"/>
        <v>0.23132530120481928</v>
      </c>
    </row>
    <row r="26" spans="1:15" ht="36.75" customHeight="1">
      <c r="A26" s="309">
        <v>25</v>
      </c>
      <c r="B26" s="328" t="s">
        <v>45</v>
      </c>
      <c r="C26" s="328" t="s">
        <v>47</v>
      </c>
      <c r="D26" s="329">
        <v>61393.472758999997</v>
      </c>
      <c r="E26" s="330">
        <v>30.23</v>
      </c>
      <c r="F26" s="331">
        <f t="shared" si="0"/>
        <v>18559.246815045699</v>
      </c>
      <c r="G26" s="332">
        <f t="shared" si="2"/>
        <v>0.5692094034883306</v>
      </c>
      <c r="H26" s="332">
        <v>0.6</v>
      </c>
      <c r="I26" s="332">
        <f t="shared" si="1"/>
        <v>0.34152564209299835</v>
      </c>
      <c r="J26" s="340" t="s">
        <v>45</v>
      </c>
      <c r="K26" s="341" t="s">
        <v>47</v>
      </c>
      <c r="L26" s="339">
        <v>251</v>
      </c>
      <c r="M26" s="333">
        <f t="shared" si="3"/>
        <v>1</v>
      </c>
      <c r="N26" s="333">
        <v>0.4</v>
      </c>
      <c r="O26" s="334">
        <f>N26*M26</f>
        <v>0.4</v>
      </c>
    </row>
    <row r="27" spans="1:15" ht="36.75" customHeight="1">
      <c r="A27" s="309">
        <v>26</v>
      </c>
      <c r="B27" s="328" t="s">
        <v>122</v>
      </c>
      <c r="C27" s="328" t="s">
        <v>361</v>
      </c>
      <c r="D27" s="329">
        <v>19896.055804</v>
      </c>
      <c r="E27" s="330">
        <v>89.13</v>
      </c>
      <c r="F27" s="331">
        <f t="shared" si="0"/>
        <v>17733.354538105199</v>
      </c>
      <c r="G27" s="332">
        <f t="shared" si="2"/>
        <v>0.54387940734205309</v>
      </c>
      <c r="H27" s="332">
        <v>0.6</v>
      </c>
      <c r="I27" s="332">
        <f t="shared" si="1"/>
        <v>0.32632764440523182</v>
      </c>
      <c r="J27" s="315" t="s">
        <v>122</v>
      </c>
      <c r="K27" s="318" t="s">
        <v>79</v>
      </c>
      <c r="L27" s="339">
        <v>51</v>
      </c>
      <c r="M27" s="333">
        <f t="shared" si="3"/>
        <v>0.61445783132530118</v>
      </c>
      <c r="N27" s="333">
        <v>0.4</v>
      </c>
      <c r="O27" s="334">
        <f>N27*M27</f>
        <v>0.24578313253012049</v>
      </c>
    </row>
    <row r="28" spans="1:15" ht="36.75" customHeight="1">
      <c r="A28" s="309">
        <v>27</v>
      </c>
      <c r="B28" s="328" t="s">
        <v>377</v>
      </c>
      <c r="C28" s="328" t="s">
        <v>361</v>
      </c>
      <c r="D28" s="329">
        <v>20989.062739000001</v>
      </c>
      <c r="E28" s="330">
        <v>82.66</v>
      </c>
      <c r="F28" s="331">
        <f t="shared" si="0"/>
        <v>17349.559260057398</v>
      </c>
      <c r="G28" s="332">
        <f t="shared" si="2"/>
        <v>0.53210846192296835</v>
      </c>
      <c r="H28" s="332">
        <v>0.6</v>
      </c>
      <c r="I28" s="332">
        <f t="shared" si="1"/>
        <v>0.319265077153781</v>
      </c>
      <c r="J28" s="315" t="s">
        <v>124</v>
      </c>
      <c r="K28" s="316" t="s">
        <v>79</v>
      </c>
      <c r="L28" s="339">
        <v>24</v>
      </c>
      <c r="M28" s="333">
        <f t="shared" si="3"/>
        <v>0.28915662650602408</v>
      </c>
      <c r="N28" s="333">
        <v>0.4</v>
      </c>
      <c r="O28" s="334">
        <f t="shared" ref="O28:O31" si="9">N28*M28</f>
        <v>0.11566265060240964</v>
      </c>
    </row>
    <row r="29" spans="1:15" ht="36.75" customHeight="1">
      <c r="A29" s="309">
        <v>28</v>
      </c>
      <c r="B29" s="328" t="s">
        <v>313</v>
      </c>
      <c r="C29" s="328" t="s">
        <v>361</v>
      </c>
      <c r="D29" s="329">
        <v>16640.029514999998</v>
      </c>
      <c r="E29" s="330">
        <v>93.96</v>
      </c>
      <c r="F29" s="331">
        <f t="shared" si="0"/>
        <v>15634.971732293998</v>
      </c>
      <c r="G29" s="332">
        <f t="shared" si="2"/>
        <v>0.47952231154559732</v>
      </c>
      <c r="H29" s="332">
        <v>0.6</v>
      </c>
      <c r="I29" s="332">
        <f t="shared" si="1"/>
        <v>0.28771338692735837</v>
      </c>
      <c r="J29" s="315" t="s">
        <v>110</v>
      </c>
      <c r="K29" s="318" t="s">
        <v>79</v>
      </c>
      <c r="L29" s="339">
        <v>373</v>
      </c>
      <c r="M29" s="333">
        <f t="shared" si="3"/>
        <v>1</v>
      </c>
      <c r="N29" s="333">
        <v>0.4</v>
      </c>
      <c r="O29" s="334">
        <f t="shared" si="9"/>
        <v>0.4</v>
      </c>
    </row>
    <row r="30" spans="1:15" ht="36.75" customHeight="1">
      <c r="A30" s="309">
        <v>29</v>
      </c>
      <c r="B30" s="328" t="s">
        <v>39</v>
      </c>
      <c r="C30" s="328" t="s">
        <v>359</v>
      </c>
      <c r="D30" s="329">
        <v>55647.845808999999</v>
      </c>
      <c r="E30" s="330">
        <v>27.31</v>
      </c>
      <c r="F30" s="331">
        <f t="shared" si="0"/>
        <v>15197.426690437898</v>
      </c>
      <c r="G30" s="332">
        <f t="shared" si="2"/>
        <v>0.46610286867939854</v>
      </c>
      <c r="H30" s="332">
        <v>0.6</v>
      </c>
      <c r="I30" s="332">
        <f t="shared" si="1"/>
        <v>0.2796617212076391</v>
      </c>
      <c r="J30" s="340" t="s">
        <v>39</v>
      </c>
      <c r="K30" s="341" t="s">
        <v>26</v>
      </c>
      <c r="L30" s="339">
        <v>61</v>
      </c>
      <c r="M30" s="333">
        <f t="shared" si="3"/>
        <v>0.73493975903614461</v>
      </c>
      <c r="N30" s="333">
        <v>0.4</v>
      </c>
      <c r="O30" s="334">
        <f t="shared" si="9"/>
        <v>0.29397590361445786</v>
      </c>
    </row>
    <row r="31" spans="1:15" ht="36.75" customHeight="1">
      <c r="A31" s="309">
        <v>30</v>
      </c>
      <c r="B31" s="328" t="s">
        <v>378</v>
      </c>
      <c r="C31" s="328" t="s">
        <v>361</v>
      </c>
      <c r="D31" s="329">
        <v>19922.089489000002</v>
      </c>
      <c r="E31" s="330">
        <v>74.290000000000006</v>
      </c>
      <c r="F31" s="331">
        <f t="shared" si="0"/>
        <v>14800.120281378104</v>
      </c>
      <c r="G31" s="332">
        <f t="shared" si="2"/>
        <v>0.45391753883510338</v>
      </c>
      <c r="H31" s="332">
        <v>0.6</v>
      </c>
      <c r="I31" s="332">
        <f t="shared" si="1"/>
        <v>0.27235052330106202</v>
      </c>
      <c r="J31" s="315" t="s">
        <v>145</v>
      </c>
      <c r="K31" s="316" t="s">
        <v>79</v>
      </c>
      <c r="L31" s="339">
        <v>22</v>
      </c>
      <c r="M31" s="333">
        <f t="shared" si="3"/>
        <v>0.26506024096385544</v>
      </c>
      <c r="N31" s="333">
        <v>0.4</v>
      </c>
      <c r="O31" s="334">
        <f t="shared" si="9"/>
        <v>0.10602409638554218</v>
      </c>
    </row>
    <row r="32" spans="1:15" ht="36.75" customHeight="1">
      <c r="A32" s="309">
        <v>31</v>
      </c>
      <c r="B32" s="328" t="s">
        <v>367</v>
      </c>
      <c r="C32" s="328" t="s">
        <v>361</v>
      </c>
      <c r="D32" s="329">
        <v>17038.603324</v>
      </c>
      <c r="E32" s="330">
        <v>86.58</v>
      </c>
      <c r="F32" s="331">
        <f t="shared" si="0"/>
        <v>14752.0227579192</v>
      </c>
      <c r="G32" s="332">
        <f t="shared" si="2"/>
        <v>0.4524423947783352</v>
      </c>
      <c r="H32" s="332">
        <v>0.6</v>
      </c>
      <c r="I32" s="332">
        <f t="shared" si="1"/>
        <v>0.27146543686700109</v>
      </c>
      <c r="J32" s="315" t="s">
        <v>112</v>
      </c>
      <c r="K32" s="318" t="s">
        <v>79</v>
      </c>
      <c r="L32" s="339">
        <v>98</v>
      </c>
      <c r="M32" s="333">
        <f t="shared" si="3"/>
        <v>1</v>
      </c>
      <c r="N32" s="333">
        <v>0.4</v>
      </c>
      <c r="O32" s="334">
        <f>N32*M32</f>
        <v>0.4</v>
      </c>
    </row>
    <row r="33" spans="1:15" ht="36.75" customHeight="1">
      <c r="A33" s="309">
        <v>32</v>
      </c>
      <c r="B33" s="328" t="s">
        <v>314</v>
      </c>
      <c r="C33" s="328" t="s">
        <v>361</v>
      </c>
      <c r="D33" s="329">
        <v>16420.437591999998</v>
      </c>
      <c r="E33" s="330">
        <v>83.17</v>
      </c>
      <c r="F33" s="331">
        <f t="shared" si="0"/>
        <v>13656.877945266398</v>
      </c>
      <c r="G33" s="332">
        <f t="shared" si="2"/>
        <v>0.41885446247937536</v>
      </c>
      <c r="H33" s="332">
        <v>0.6</v>
      </c>
      <c r="I33" s="332">
        <f t="shared" si="1"/>
        <v>0.2513126774876252</v>
      </c>
      <c r="J33" s="315" t="s">
        <v>127</v>
      </c>
      <c r="K33" s="316" t="s">
        <v>79</v>
      </c>
      <c r="L33" s="339">
        <v>49</v>
      </c>
      <c r="M33" s="333">
        <f t="shared" si="3"/>
        <v>0.59036144578313254</v>
      </c>
      <c r="N33" s="333">
        <v>0.4</v>
      </c>
      <c r="O33" s="334">
        <f t="shared" ref="O33:O35" si="10">N33*M33</f>
        <v>0.23614457831325303</v>
      </c>
    </row>
    <row r="34" spans="1:15" ht="36.75" customHeight="1">
      <c r="A34" s="309">
        <v>33</v>
      </c>
      <c r="B34" s="328" t="s">
        <v>375</v>
      </c>
      <c r="C34" s="328" t="s">
        <v>361</v>
      </c>
      <c r="D34" s="329">
        <v>13983.720342000001</v>
      </c>
      <c r="E34" s="330">
        <v>91.29</v>
      </c>
      <c r="F34" s="331">
        <f t="shared" ref="F34:F65" si="11">(E34*D34)/100</f>
        <v>12765.738300211802</v>
      </c>
      <c r="G34" s="332">
        <f t="shared" si="2"/>
        <v>0.39152333903232289</v>
      </c>
      <c r="H34" s="332">
        <v>0.6</v>
      </c>
      <c r="I34" s="332">
        <f t="shared" ref="I34:I65" si="12">H34*G34</f>
        <v>0.23491400341939372</v>
      </c>
      <c r="J34" s="315" t="s">
        <v>150</v>
      </c>
      <c r="K34" s="318" t="s">
        <v>79</v>
      </c>
      <c r="L34" s="339">
        <v>38</v>
      </c>
      <c r="M34" s="333">
        <f t="shared" si="3"/>
        <v>0.45783132530120479</v>
      </c>
      <c r="N34" s="333">
        <v>0.4</v>
      </c>
      <c r="O34" s="334">
        <f t="shared" si="10"/>
        <v>0.18313253012048192</v>
      </c>
    </row>
    <row r="35" spans="1:15" ht="36.75" customHeight="1">
      <c r="A35" s="309">
        <v>34</v>
      </c>
      <c r="B35" s="328" t="s">
        <v>116</v>
      </c>
      <c r="C35" s="328" t="s">
        <v>361</v>
      </c>
      <c r="D35" s="329">
        <v>13664.47345</v>
      </c>
      <c r="E35" s="330">
        <v>91.26</v>
      </c>
      <c r="F35" s="331">
        <f t="shared" si="11"/>
        <v>12470.198470469999</v>
      </c>
      <c r="G35" s="332">
        <f t="shared" si="2"/>
        <v>0.38245917539083296</v>
      </c>
      <c r="H35" s="332">
        <v>0.6</v>
      </c>
      <c r="I35" s="332">
        <f t="shared" si="12"/>
        <v>0.22947550523449978</v>
      </c>
      <c r="J35" s="315" t="s">
        <v>116</v>
      </c>
      <c r="K35" s="318" t="s">
        <v>79</v>
      </c>
      <c r="L35" s="339">
        <v>63</v>
      </c>
      <c r="M35" s="333">
        <f t="shared" si="3"/>
        <v>0.75903614457831325</v>
      </c>
      <c r="N35" s="333">
        <v>0.4</v>
      </c>
      <c r="O35" s="334">
        <f t="shared" si="10"/>
        <v>0.30361445783132535</v>
      </c>
    </row>
    <row r="36" spans="1:15" ht="36.75" customHeight="1">
      <c r="A36" s="309">
        <v>35</v>
      </c>
      <c r="B36" s="328" t="s">
        <v>31</v>
      </c>
      <c r="C36" s="328" t="s">
        <v>359</v>
      </c>
      <c r="D36" s="329">
        <v>1305303.910994</v>
      </c>
      <c r="E36" s="330">
        <v>0.94</v>
      </c>
      <c r="F36" s="331">
        <f t="shared" si="11"/>
        <v>12269.8567633436</v>
      </c>
      <c r="G36" s="332">
        <f t="shared" si="2"/>
        <v>0.37631472433936014</v>
      </c>
      <c r="H36" s="332">
        <v>0.6</v>
      </c>
      <c r="I36" s="332">
        <f t="shared" si="12"/>
        <v>0.22578883460361607</v>
      </c>
      <c r="J36" s="340" t="s">
        <v>31</v>
      </c>
      <c r="K36" s="341" t="s">
        <v>22</v>
      </c>
      <c r="L36" s="339">
        <v>2737</v>
      </c>
      <c r="M36" s="333">
        <f t="shared" si="3"/>
        <v>1</v>
      </c>
      <c r="N36" s="333">
        <v>0.4</v>
      </c>
      <c r="O36" s="334">
        <f>N36*M36</f>
        <v>0.4</v>
      </c>
    </row>
    <row r="37" spans="1:15" ht="36.75" customHeight="1">
      <c r="A37" s="309">
        <v>36</v>
      </c>
      <c r="B37" s="328" t="s">
        <v>321</v>
      </c>
      <c r="C37" s="328" t="s">
        <v>361</v>
      </c>
      <c r="D37" s="329">
        <v>13861.007713999999</v>
      </c>
      <c r="E37" s="330">
        <v>88.04</v>
      </c>
      <c r="F37" s="331">
        <f t="shared" si="11"/>
        <v>12203.231191405601</v>
      </c>
      <c r="G37" s="332">
        <f t="shared" si="2"/>
        <v>0.37427132772753469</v>
      </c>
      <c r="H37" s="332">
        <v>0.6</v>
      </c>
      <c r="I37" s="332">
        <f t="shared" si="12"/>
        <v>0.22456279663652082</v>
      </c>
      <c r="J37" s="315" t="s">
        <v>169</v>
      </c>
      <c r="K37" s="316" t="s">
        <v>79</v>
      </c>
      <c r="L37" s="339">
        <v>78</v>
      </c>
      <c r="M37" s="333">
        <f t="shared" si="3"/>
        <v>0.93975903614457834</v>
      </c>
      <c r="N37" s="333">
        <v>0.4</v>
      </c>
      <c r="O37" s="334">
        <f t="shared" ref="O37:O40" si="13">N37*M37</f>
        <v>0.37590361445783138</v>
      </c>
    </row>
    <row r="38" spans="1:15" ht="36.75" customHeight="1">
      <c r="A38" s="309">
        <v>37</v>
      </c>
      <c r="B38" s="328" t="s">
        <v>160</v>
      </c>
      <c r="C38" s="328" t="s">
        <v>361</v>
      </c>
      <c r="D38" s="329">
        <v>16661.867415000001</v>
      </c>
      <c r="E38" s="330">
        <v>72.36</v>
      </c>
      <c r="F38" s="331">
        <f t="shared" si="11"/>
        <v>12056.527261494</v>
      </c>
      <c r="G38" s="332">
        <f t="shared" si="2"/>
        <v>0.36977193951062276</v>
      </c>
      <c r="H38" s="332">
        <v>0.6</v>
      </c>
      <c r="I38" s="332">
        <f t="shared" si="12"/>
        <v>0.22186316370637366</v>
      </c>
      <c r="J38" s="315" t="s">
        <v>159</v>
      </c>
      <c r="K38" s="316" t="s">
        <v>79</v>
      </c>
      <c r="L38" s="339">
        <v>30</v>
      </c>
      <c r="M38" s="333">
        <f t="shared" si="3"/>
        <v>0.36144578313253012</v>
      </c>
      <c r="N38" s="333">
        <v>0.4</v>
      </c>
      <c r="O38" s="334">
        <f t="shared" si="13"/>
        <v>0.14457831325301204</v>
      </c>
    </row>
    <row r="39" spans="1:15" ht="36.75" customHeight="1">
      <c r="A39" s="309">
        <v>38</v>
      </c>
      <c r="B39" s="328" t="s">
        <v>180</v>
      </c>
      <c r="C39" s="328" t="s">
        <v>361</v>
      </c>
      <c r="D39" s="329">
        <v>13337.627688</v>
      </c>
      <c r="E39" s="330">
        <v>87.092699296207329</v>
      </c>
      <c r="F39" s="331">
        <f t="shared" si="11"/>
        <v>11616.09997555753</v>
      </c>
      <c r="G39" s="332">
        <f t="shared" si="2"/>
        <v>0.35626409863721797</v>
      </c>
      <c r="H39" s="332">
        <v>0.6</v>
      </c>
      <c r="I39" s="332">
        <f t="shared" si="12"/>
        <v>0.21375845918233077</v>
      </c>
      <c r="J39" s="315" t="s">
        <v>180</v>
      </c>
      <c r="K39" s="316" t="s">
        <v>79</v>
      </c>
      <c r="L39" s="339">
        <v>27</v>
      </c>
      <c r="M39" s="333">
        <f t="shared" si="3"/>
        <v>0.3253012048192771</v>
      </c>
      <c r="N39" s="333">
        <v>0.4</v>
      </c>
      <c r="O39" s="334">
        <f t="shared" si="13"/>
        <v>0.13012048192771083</v>
      </c>
    </row>
    <row r="40" spans="1:15" ht="36.75" customHeight="1">
      <c r="A40" s="309">
        <v>39</v>
      </c>
      <c r="B40" s="328" t="s">
        <v>320</v>
      </c>
      <c r="C40" s="328" t="s">
        <v>361</v>
      </c>
      <c r="D40" s="329">
        <v>11200.609243999999</v>
      </c>
      <c r="E40" s="330">
        <v>96.71</v>
      </c>
      <c r="F40" s="331">
        <f t="shared" si="11"/>
        <v>10832.109199872399</v>
      </c>
      <c r="G40" s="332">
        <f t="shared" si="2"/>
        <v>0.3322192154468982</v>
      </c>
      <c r="H40" s="332">
        <v>0.6</v>
      </c>
      <c r="I40" s="332">
        <f t="shared" si="12"/>
        <v>0.19933152926813891</v>
      </c>
      <c r="J40" s="315" t="s">
        <v>167</v>
      </c>
      <c r="K40" s="316" t="s">
        <v>79</v>
      </c>
      <c r="L40" s="339">
        <v>37</v>
      </c>
      <c r="M40" s="333">
        <f t="shared" si="3"/>
        <v>0.44578313253012047</v>
      </c>
      <c r="N40" s="333">
        <v>0.4</v>
      </c>
      <c r="O40" s="334">
        <f t="shared" si="13"/>
        <v>0.1783132530120482</v>
      </c>
    </row>
    <row r="41" spans="1:15" ht="36.75" customHeight="1">
      <c r="A41" s="309">
        <v>40</v>
      </c>
      <c r="B41" s="328" t="s">
        <v>317</v>
      </c>
      <c r="C41" s="328" t="s">
        <v>361</v>
      </c>
      <c r="D41" s="329">
        <v>16145.682723</v>
      </c>
      <c r="E41" s="330">
        <v>59.79</v>
      </c>
      <c r="F41" s="331">
        <f t="shared" si="11"/>
        <v>9653.503700081701</v>
      </c>
      <c r="G41" s="332">
        <f t="shared" si="2"/>
        <v>0.29607155599877549</v>
      </c>
      <c r="H41" s="332">
        <v>0.6</v>
      </c>
      <c r="I41" s="332">
        <f t="shared" si="12"/>
        <v>0.17764293359926528</v>
      </c>
      <c r="J41" s="315" t="s">
        <v>148</v>
      </c>
      <c r="K41" s="316" t="s">
        <v>79</v>
      </c>
      <c r="L41" s="339">
        <v>109</v>
      </c>
      <c r="M41" s="333">
        <f t="shared" si="3"/>
        <v>1</v>
      </c>
      <c r="N41" s="333">
        <v>0.4</v>
      </c>
      <c r="O41" s="334">
        <f t="shared" ref="O41" si="14">N41*M41</f>
        <v>0.4</v>
      </c>
    </row>
    <row r="42" spans="1:15" ht="36.75" customHeight="1">
      <c r="A42" s="309">
        <v>41</v>
      </c>
      <c r="B42" s="328" t="s">
        <v>28</v>
      </c>
      <c r="C42" s="328" t="s">
        <v>359</v>
      </c>
      <c r="D42" s="329">
        <v>1140033.759782</v>
      </c>
      <c r="E42" s="330">
        <v>0.82</v>
      </c>
      <c r="F42" s="331">
        <f t="shared" si="11"/>
        <v>9348.2768302123986</v>
      </c>
      <c r="G42" s="332">
        <f t="shared" si="2"/>
        <v>0.28671029224393013</v>
      </c>
      <c r="H42" s="332">
        <v>0.6</v>
      </c>
      <c r="I42" s="332">
        <f t="shared" si="12"/>
        <v>0.17202617534635808</v>
      </c>
      <c r="J42" s="340" t="s">
        <v>28</v>
      </c>
      <c r="K42" s="341" t="s">
        <v>22</v>
      </c>
      <c r="L42" s="339">
        <v>1824</v>
      </c>
      <c r="M42" s="333">
        <f t="shared" si="3"/>
        <v>1</v>
      </c>
      <c r="N42" s="333">
        <v>0.4</v>
      </c>
      <c r="O42" s="334">
        <f>N42*M42</f>
        <v>0.4</v>
      </c>
    </row>
    <row r="43" spans="1:15" ht="36.75" customHeight="1">
      <c r="A43" s="309">
        <v>42</v>
      </c>
      <c r="B43" s="328" t="s">
        <v>316</v>
      </c>
      <c r="C43" s="328" t="s">
        <v>361</v>
      </c>
      <c r="D43" s="329">
        <v>11504.730484</v>
      </c>
      <c r="E43" s="330">
        <v>80.12</v>
      </c>
      <c r="F43" s="331">
        <f t="shared" si="11"/>
        <v>9217.5900637808008</v>
      </c>
      <c r="G43" s="332">
        <f t="shared" si="2"/>
        <v>0.2827021481039404</v>
      </c>
      <c r="H43" s="332">
        <v>0.6</v>
      </c>
      <c r="I43" s="332">
        <f t="shared" si="12"/>
        <v>0.16962128886236424</v>
      </c>
      <c r="J43" s="315" t="s">
        <v>143</v>
      </c>
      <c r="K43" s="318" t="s">
        <v>79</v>
      </c>
      <c r="L43" s="339">
        <v>59</v>
      </c>
      <c r="M43" s="333">
        <f t="shared" si="3"/>
        <v>0.71084337349397586</v>
      </c>
      <c r="N43" s="333">
        <v>0.4</v>
      </c>
      <c r="O43" s="334">
        <f>N43*M43</f>
        <v>0.28433734939759037</v>
      </c>
    </row>
    <row r="44" spans="1:15" ht="36.75" customHeight="1">
      <c r="A44" s="309">
        <v>43</v>
      </c>
      <c r="B44" s="328" t="s">
        <v>369</v>
      </c>
      <c r="C44" s="328" t="s">
        <v>361</v>
      </c>
      <c r="D44" s="329">
        <v>10682.194414</v>
      </c>
      <c r="E44" s="330">
        <v>84.197920999831865</v>
      </c>
      <c r="F44" s="331">
        <f t="shared" si="11"/>
        <v>8994.1856137481718</v>
      </c>
      <c r="G44" s="332">
        <f t="shared" si="2"/>
        <v>0.27585036607814067</v>
      </c>
      <c r="H44" s="332">
        <v>0.6</v>
      </c>
      <c r="I44" s="332">
        <f t="shared" si="12"/>
        <v>0.16551021964688439</v>
      </c>
      <c r="J44" s="315" t="s">
        <v>183</v>
      </c>
      <c r="K44" s="316" t="s">
        <v>79</v>
      </c>
      <c r="L44" s="339">
        <v>10</v>
      </c>
      <c r="M44" s="333">
        <f t="shared" si="3"/>
        <v>0.12048192771084337</v>
      </c>
      <c r="N44" s="333">
        <v>0.4</v>
      </c>
      <c r="O44" s="334">
        <f t="shared" ref="O44:O46" si="15">N44*M44</f>
        <v>4.8192771084337352E-2</v>
      </c>
    </row>
    <row r="45" spans="1:15" ht="36.75" customHeight="1">
      <c r="A45" s="309">
        <v>44</v>
      </c>
      <c r="B45" s="328" t="s">
        <v>119</v>
      </c>
      <c r="C45" s="328" t="s">
        <v>361</v>
      </c>
      <c r="D45" s="329">
        <v>14718.697920000001</v>
      </c>
      <c r="E45" s="330">
        <v>60.646937540797261</v>
      </c>
      <c r="F45" s="331">
        <f t="shared" si="11"/>
        <v>8926.4395343610267</v>
      </c>
      <c r="G45" s="332">
        <f t="shared" si="2"/>
        <v>0.27377260366563971</v>
      </c>
      <c r="H45" s="332">
        <v>0.6</v>
      </c>
      <c r="I45" s="332">
        <f t="shared" si="12"/>
        <v>0.16426356219938382</v>
      </c>
      <c r="J45" s="315" t="s">
        <v>119</v>
      </c>
      <c r="K45" s="318" t="s">
        <v>79</v>
      </c>
      <c r="L45" s="339">
        <v>25</v>
      </c>
      <c r="M45" s="333">
        <f t="shared" si="3"/>
        <v>0.30120481927710846</v>
      </c>
      <c r="N45" s="333">
        <v>0.4</v>
      </c>
      <c r="O45" s="334">
        <f t="shared" si="15"/>
        <v>0.12048192771084339</v>
      </c>
    </row>
    <row r="46" spans="1:15" ht="36.75" customHeight="1">
      <c r="A46" s="309">
        <v>45</v>
      </c>
      <c r="B46" s="328" t="s">
        <v>312</v>
      </c>
      <c r="C46" s="328" t="s">
        <v>361</v>
      </c>
      <c r="D46" s="329">
        <v>11473.063533</v>
      </c>
      <c r="E46" s="330">
        <v>75.599999999999994</v>
      </c>
      <c r="F46" s="331">
        <f t="shared" si="11"/>
        <v>8673.6360309480006</v>
      </c>
      <c r="G46" s="332">
        <f t="shared" si="2"/>
        <v>0.26601915694382378</v>
      </c>
      <c r="H46" s="332">
        <v>0.6</v>
      </c>
      <c r="I46" s="332">
        <f t="shared" si="12"/>
        <v>0.15961149416629425</v>
      </c>
      <c r="J46" s="315" t="s">
        <v>127</v>
      </c>
      <c r="K46" s="316" t="s">
        <v>79</v>
      </c>
      <c r="L46" s="339">
        <v>49</v>
      </c>
      <c r="M46" s="333">
        <f t="shared" si="3"/>
        <v>0.59036144578313254</v>
      </c>
      <c r="N46" s="333">
        <v>0.4</v>
      </c>
      <c r="O46" s="334">
        <f t="shared" si="15"/>
        <v>0.23614457831325303</v>
      </c>
    </row>
    <row r="47" spans="1:15" ht="36.75" customHeight="1">
      <c r="A47" s="309">
        <v>46</v>
      </c>
      <c r="B47" s="328" t="s">
        <v>162</v>
      </c>
      <c r="C47" s="328" t="s">
        <v>361</v>
      </c>
      <c r="D47" s="329">
        <v>9334.3968060000007</v>
      </c>
      <c r="E47" s="330">
        <v>90.15</v>
      </c>
      <c r="F47" s="331">
        <f t="shared" si="11"/>
        <v>8414.958720609</v>
      </c>
      <c r="G47" s="332">
        <f t="shared" si="2"/>
        <v>0.25808556141694811</v>
      </c>
      <c r="H47" s="332">
        <v>0.6</v>
      </c>
      <c r="I47" s="332">
        <f t="shared" si="12"/>
        <v>0.15485133685016886</v>
      </c>
      <c r="J47" s="315" t="s">
        <v>162</v>
      </c>
      <c r="K47" s="316" t="s">
        <v>79</v>
      </c>
      <c r="L47" s="339">
        <v>44</v>
      </c>
      <c r="M47" s="333">
        <f t="shared" si="3"/>
        <v>0.53012048192771088</v>
      </c>
      <c r="N47" s="333">
        <v>0.4</v>
      </c>
      <c r="O47" s="334">
        <f>N47*M47</f>
        <v>0.21204819277108436</v>
      </c>
    </row>
    <row r="48" spans="1:15" ht="36.75" customHeight="1">
      <c r="A48" s="309">
        <v>47</v>
      </c>
      <c r="B48" s="328" t="s">
        <v>295</v>
      </c>
      <c r="C48" s="328" t="s">
        <v>47</v>
      </c>
      <c r="D48" s="329">
        <v>13679.508169000001</v>
      </c>
      <c r="E48" s="330">
        <v>58.17</v>
      </c>
      <c r="F48" s="331">
        <f t="shared" si="11"/>
        <v>7957.369901907301</v>
      </c>
      <c r="G48" s="332">
        <f t="shared" si="2"/>
        <v>0.24405137882689978</v>
      </c>
      <c r="H48" s="332">
        <v>0.6</v>
      </c>
      <c r="I48" s="332">
        <f t="shared" si="12"/>
        <v>0.14643082729613988</v>
      </c>
      <c r="J48" s="340" t="s">
        <v>295</v>
      </c>
      <c r="K48" s="341" t="s">
        <v>47</v>
      </c>
      <c r="L48" s="339">
        <v>848</v>
      </c>
      <c r="M48" s="333">
        <f t="shared" si="3"/>
        <v>1</v>
      </c>
      <c r="N48" s="333">
        <v>0.4</v>
      </c>
      <c r="O48" s="334">
        <f t="shared" ref="O48" si="16">N48*M48</f>
        <v>0.4</v>
      </c>
    </row>
    <row r="49" spans="1:15" ht="36.75" customHeight="1">
      <c r="A49" s="309">
        <v>48</v>
      </c>
      <c r="B49" s="328" t="s">
        <v>153</v>
      </c>
      <c r="C49" s="328" t="s">
        <v>361</v>
      </c>
      <c r="D49" s="329">
        <v>7869.5215600000001</v>
      </c>
      <c r="E49" s="330">
        <v>96.706994556434893</v>
      </c>
      <c r="F49" s="331">
        <f t="shared" si="11"/>
        <v>7610.3777866466708</v>
      </c>
      <c r="G49" s="332">
        <f t="shared" si="2"/>
        <v>0.23340918106365122</v>
      </c>
      <c r="H49" s="332">
        <v>0.6</v>
      </c>
      <c r="I49" s="332">
        <f t="shared" si="12"/>
        <v>0.14004550863819074</v>
      </c>
      <c r="J49" s="315" t="s">
        <v>153</v>
      </c>
      <c r="K49" s="316" t="s">
        <v>79</v>
      </c>
      <c r="L49" s="339">
        <v>25</v>
      </c>
      <c r="M49" s="333">
        <f t="shared" si="3"/>
        <v>0.30120481927710846</v>
      </c>
      <c r="N49" s="333">
        <v>0.4</v>
      </c>
      <c r="O49" s="334">
        <f>N49*M49</f>
        <v>0.12048192771084339</v>
      </c>
    </row>
    <row r="50" spans="1:15" ht="36.75" customHeight="1">
      <c r="A50" s="309">
        <v>49</v>
      </c>
      <c r="B50" s="328" t="s">
        <v>315</v>
      </c>
      <c r="C50" s="328" t="s">
        <v>361</v>
      </c>
      <c r="D50" s="329">
        <v>11185.409081</v>
      </c>
      <c r="E50" s="330">
        <v>66.13</v>
      </c>
      <c r="F50" s="331">
        <f t="shared" si="11"/>
        <v>7396.911025265299</v>
      </c>
      <c r="G50" s="332">
        <f t="shared" si="2"/>
        <v>0.22686218650501577</v>
      </c>
      <c r="H50" s="332">
        <v>0.6</v>
      </c>
      <c r="I50" s="332">
        <f t="shared" si="12"/>
        <v>0.13611731190300946</v>
      </c>
      <c r="J50" s="315" t="s">
        <v>138</v>
      </c>
      <c r="K50" s="316" t="s">
        <v>79</v>
      </c>
      <c r="L50" s="339">
        <v>64</v>
      </c>
      <c r="M50" s="333">
        <f t="shared" si="3"/>
        <v>0.77108433734939763</v>
      </c>
      <c r="N50" s="333">
        <v>0.4</v>
      </c>
      <c r="O50" s="334">
        <f>N50*M50</f>
        <v>0.30843373493975906</v>
      </c>
    </row>
    <row r="51" spans="1:15" ht="36.75" customHeight="1">
      <c r="A51" s="309">
        <v>50</v>
      </c>
      <c r="B51" s="328" t="s">
        <v>328</v>
      </c>
      <c r="C51" s="328" t="s">
        <v>359</v>
      </c>
      <c r="D51" s="329">
        <v>124922.8884</v>
      </c>
      <c r="E51" s="330">
        <v>5.6488109389182632</v>
      </c>
      <c r="F51" s="331">
        <f t="shared" si="11"/>
        <v>7056.6577851518532</v>
      </c>
      <c r="G51" s="332">
        <f t="shared" si="2"/>
        <v>0.21642666906349239</v>
      </c>
      <c r="H51" s="332">
        <v>0.6</v>
      </c>
      <c r="I51" s="332">
        <f t="shared" si="12"/>
        <v>0.12985600143809542</v>
      </c>
      <c r="J51" s="315" t="s">
        <v>328</v>
      </c>
      <c r="K51" s="341" t="s">
        <v>26</v>
      </c>
      <c r="L51" s="339">
        <v>17</v>
      </c>
      <c r="M51" s="333">
        <f t="shared" si="3"/>
        <v>0.20481927710843373</v>
      </c>
      <c r="N51" s="333">
        <v>0.4</v>
      </c>
      <c r="O51" s="334">
        <f>N51*M51</f>
        <v>8.1927710843373497E-2</v>
      </c>
    </row>
    <row r="52" spans="1:15" ht="36.75" customHeight="1">
      <c r="A52" s="309">
        <v>51</v>
      </c>
      <c r="B52" s="328" t="s">
        <v>323</v>
      </c>
      <c r="C52" s="328" t="s">
        <v>361</v>
      </c>
      <c r="D52" s="329">
        <v>7328.865237</v>
      </c>
      <c r="E52" s="330">
        <v>95.48</v>
      </c>
      <c r="F52" s="331">
        <f t="shared" si="11"/>
        <v>6997.6005282876004</v>
      </c>
      <c r="G52" s="332">
        <f t="shared" si="2"/>
        <v>0.21461539157543688</v>
      </c>
      <c r="H52" s="332">
        <v>0.6</v>
      </c>
      <c r="I52" s="332">
        <f t="shared" si="12"/>
        <v>0.12876923494526213</v>
      </c>
      <c r="J52" s="315" t="s">
        <v>185</v>
      </c>
      <c r="K52" s="316" t="s">
        <v>79</v>
      </c>
      <c r="L52" s="339">
        <v>20</v>
      </c>
      <c r="M52" s="333">
        <f t="shared" si="3"/>
        <v>0.24096385542168675</v>
      </c>
      <c r="N52" s="333">
        <v>0.4</v>
      </c>
      <c r="O52" s="334">
        <f t="shared" ref="O52:O54" si="17">N52*M52</f>
        <v>9.6385542168674704E-2</v>
      </c>
    </row>
    <row r="53" spans="1:15" ht="36.75" customHeight="1">
      <c r="A53" s="309">
        <v>52</v>
      </c>
      <c r="B53" s="328" t="s">
        <v>155</v>
      </c>
      <c r="C53" s="328" t="s">
        <v>361</v>
      </c>
      <c r="D53" s="329">
        <v>7163.6260199999997</v>
      </c>
      <c r="E53" s="330">
        <v>96.069414637306622</v>
      </c>
      <c r="F53" s="331">
        <f t="shared" si="11"/>
        <v>6882.0535842197851</v>
      </c>
      <c r="G53" s="332">
        <f t="shared" si="2"/>
        <v>0.2110715835877969</v>
      </c>
      <c r="H53" s="332">
        <v>0.6</v>
      </c>
      <c r="I53" s="332">
        <f t="shared" si="12"/>
        <v>0.12664295015267812</v>
      </c>
      <c r="J53" s="315" t="s">
        <v>155</v>
      </c>
      <c r="K53" s="316" t="s">
        <v>79</v>
      </c>
      <c r="L53" s="339">
        <v>8</v>
      </c>
      <c r="M53" s="333">
        <f t="shared" si="3"/>
        <v>9.6385542168674704E-2</v>
      </c>
      <c r="N53" s="333">
        <v>0.4</v>
      </c>
      <c r="O53" s="334">
        <f t="shared" si="17"/>
        <v>3.8554216867469883E-2</v>
      </c>
    </row>
    <row r="54" spans="1:15" ht="36.75" customHeight="1">
      <c r="A54" s="309">
        <v>53</v>
      </c>
      <c r="B54" s="328" t="s">
        <v>380</v>
      </c>
      <c r="C54" s="328" t="s">
        <v>361</v>
      </c>
      <c r="D54" s="329">
        <v>7186.0807139999997</v>
      </c>
      <c r="E54" s="330">
        <v>95.72</v>
      </c>
      <c r="F54" s="331">
        <f t="shared" si="11"/>
        <v>6878.5164594407997</v>
      </c>
      <c r="G54" s="332">
        <f t="shared" si="2"/>
        <v>0.21096310048470687</v>
      </c>
      <c r="H54" s="332">
        <v>0.6</v>
      </c>
      <c r="I54" s="332">
        <f t="shared" si="12"/>
        <v>0.12657786029082413</v>
      </c>
      <c r="J54" s="315" t="s">
        <v>175</v>
      </c>
      <c r="K54" s="318" t="s">
        <v>79</v>
      </c>
      <c r="L54" s="339">
        <v>46</v>
      </c>
      <c r="M54" s="333">
        <f t="shared" si="3"/>
        <v>0.55421686746987953</v>
      </c>
      <c r="N54" s="333">
        <v>0.4</v>
      </c>
      <c r="O54" s="334">
        <f t="shared" si="17"/>
        <v>0.22168674698795182</v>
      </c>
    </row>
    <row r="55" spans="1:15" ht="36.75" customHeight="1">
      <c r="A55" s="309">
        <v>54</v>
      </c>
      <c r="B55" s="328" t="s">
        <v>172</v>
      </c>
      <c r="C55" s="328" t="s">
        <v>361</v>
      </c>
      <c r="D55" s="329">
        <v>7978.9674249999998</v>
      </c>
      <c r="E55" s="330">
        <v>85.641177034328891</v>
      </c>
      <c r="F55" s="331">
        <f t="shared" si="11"/>
        <v>6833.281617955683</v>
      </c>
      <c r="G55" s="332">
        <f t="shared" si="2"/>
        <v>0.20957575446817786</v>
      </c>
      <c r="H55" s="332">
        <v>0.6</v>
      </c>
      <c r="I55" s="332">
        <f t="shared" si="12"/>
        <v>0.1257454526809067</v>
      </c>
      <c r="J55" s="315" t="s">
        <v>172</v>
      </c>
      <c r="K55" s="316" t="s">
        <v>79</v>
      </c>
      <c r="L55" s="339">
        <v>38</v>
      </c>
      <c r="M55" s="333">
        <f t="shared" si="3"/>
        <v>0.45783132530120479</v>
      </c>
      <c r="N55" s="333">
        <v>0.4</v>
      </c>
      <c r="O55" s="334">
        <f>N55*M55</f>
        <v>0.18313253012048192</v>
      </c>
    </row>
    <row r="56" spans="1:15" ht="36.75" customHeight="1">
      <c r="A56" s="309">
        <v>55</v>
      </c>
      <c r="B56" s="328" t="s">
        <v>322</v>
      </c>
      <c r="C56" s="328" t="s">
        <v>361</v>
      </c>
      <c r="D56" s="329">
        <v>7765.2985799999997</v>
      </c>
      <c r="E56" s="330">
        <v>79.47</v>
      </c>
      <c r="F56" s="331">
        <f t="shared" si="11"/>
        <v>6171.0827815259991</v>
      </c>
      <c r="G56" s="332">
        <f t="shared" si="2"/>
        <v>0.18926621236061583</v>
      </c>
      <c r="H56" s="332">
        <v>0.6</v>
      </c>
      <c r="I56" s="332">
        <f t="shared" si="12"/>
        <v>0.11355972741636949</v>
      </c>
      <c r="J56" s="315" t="s">
        <v>178</v>
      </c>
      <c r="K56" s="316" t="s">
        <v>79</v>
      </c>
      <c r="L56" s="339">
        <v>74</v>
      </c>
      <c r="M56" s="333">
        <f t="shared" si="3"/>
        <v>0.89156626506024095</v>
      </c>
      <c r="N56" s="333">
        <v>0.4</v>
      </c>
      <c r="O56" s="334">
        <f t="shared" ref="O56" si="18">N56*M56</f>
        <v>0.3566265060240964</v>
      </c>
    </row>
    <row r="57" spans="1:15" ht="36.75" customHeight="1">
      <c r="A57" s="309">
        <v>56</v>
      </c>
      <c r="B57" s="328" t="s">
        <v>203</v>
      </c>
      <c r="C57" s="328" t="s">
        <v>361</v>
      </c>
      <c r="D57" s="329">
        <v>7490.4019019999996</v>
      </c>
      <c r="E57" s="330">
        <v>79.733383075726664</v>
      </c>
      <c r="F57" s="331">
        <f t="shared" si="11"/>
        <v>5972.3508424331758</v>
      </c>
      <c r="G57" s="332">
        <f t="shared" si="2"/>
        <v>0.18317113266086205</v>
      </c>
      <c r="H57" s="332">
        <v>0.6</v>
      </c>
      <c r="I57" s="332">
        <f t="shared" si="12"/>
        <v>0.10990267959651723</v>
      </c>
      <c r="J57" s="315" t="s">
        <v>140</v>
      </c>
      <c r="K57" s="316" t="s">
        <v>79</v>
      </c>
      <c r="L57" s="339">
        <v>42</v>
      </c>
      <c r="M57" s="333">
        <f t="shared" si="3"/>
        <v>0.50602409638554213</v>
      </c>
      <c r="N57" s="333">
        <v>0.4</v>
      </c>
      <c r="O57" s="334">
        <f>N57*M57</f>
        <v>0.20240963855421687</v>
      </c>
    </row>
    <row r="58" spans="1:15" ht="36.75" customHeight="1">
      <c r="A58" s="309">
        <v>57</v>
      </c>
      <c r="B58" s="328" t="s">
        <v>319</v>
      </c>
      <c r="C58" s="328" t="s">
        <v>361</v>
      </c>
      <c r="D58" s="329">
        <v>7102.7973620000002</v>
      </c>
      <c r="E58" s="330">
        <v>83.57</v>
      </c>
      <c r="F58" s="331">
        <f t="shared" si="11"/>
        <v>5935.8077554234005</v>
      </c>
      <c r="G58" s="332">
        <f t="shared" si="2"/>
        <v>0.18205036149133411</v>
      </c>
      <c r="H58" s="332">
        <v>0.6</v>
      </c>
      <c r="I58" s="332">
        <f t="shared" si="12"/>
        <v>0.10923021689480046</v>
      </c>
      <c r="J58" s="315" t="s">
        <v>164</v>
      </c>
      <c r="K58" s="318" t="s">
        <v>79</v>
      </c>
      <c r="L58" s="339">
        <v>41</v>
      </c>
      <c r="M58" s="333">
        <f t="shared" si="3"/>
        <v>0.49397590361445781</v>
      </c>
      <c r="N58" s="333">
        <v>0.4</v>
      </c>
      <c r="O58" s="334">
        <f>N58*M58</f>
        <v>0.19759036144578312</v>
      </c>
    </row>
    <row r="59" spans="1:15" ht="36.75" customHeight="1">
      <c r="A59" s="309">
        <v>58</v>
      </c>
      <c r="B59" s="328" t="s">
        <v>33</v>
      </c>
      <c r="C59" s="328" t="s">
        <v>359</v>
      </c>
      <c r="D59" s="329">
        <v>366202.10483999999</v>
      </c>
      <c r="E59" s="330">
        <v>1.4714947293293024</v>
      </c>
      <c r="F59" s="331">
        <f t="shared" si="11"/>
        <v>5388.6446714135654</v>
      </c>
      <c r="G59" s="332">
        <f t="shared" si="2"/>
        <v>0.165268949197836</v>
      </c>
      <c r="H59" s="332">
        <v>0.6</v>
      </c>
      <c r="I59" s="332">
        <f t="shared" si="12"/>
        <v>9.9161369518701595E-2</v>
      </c>
      <c r="J59" s="340" t="s">
        <v>33</v>
      </c>
      <c r="K59" s="341" t="s">
        <v>22</v>
      </c>
      <c r="L59" s="339">
        <v>334</v>
      </c>
      <c r="M59" s="333">
        <f t="shared" si="3"/>
        <v>1</v>
      </c>
      <c r="N59" s="333">
        <v>0.4</v>
      </c>
      <c r="O59" s="334">
        <f t="shared" ref="O59:O65" si="19">N59*M59</f>
        <v>0.4</v>
      </c>
    </row>
    <row r="60" spans="1:15" ht="36.75" customHeight="1">
      <c r="A60" s="309">
        <v>59</v>
      </c>
      <c r="B60" s="328" t="s">
        <v>289</v>
      </c>
      <c r="C60" s="328" t="s">
        <v>361</v>
      </c>
      <c r="D60" s="329">
        <v>6744.6691279999995</v>
      </c>
      <c r="E60" s="330">
        <v>79.220453399075041</v>
      </c>
      <c r="F60" s="331">
        <f t="shared" si="11"/>
        <v>5343.1574634690405</v>
      </c>
      <c r="G60" s="332">
        <f t="shared" si="2"/>
        <v>0.16387386313866129</v>
      </c>
      <c r="H60" s="332">
        <v>0.6</v>
      </c>
      <c r="I60" s="332">
        <f t="shared" si="12"/>
        <v>9.8324317883196774E-2</v>
      </c>
      <c r="J60" s="315" t="s">
        <v>289</v>
      </c>
      <c r="K60" s="316" t="s">
        <v>79</v>
      </c>
      <c r="L60" s="339">
        <v>21</v>
      </c>
      <c r="M60" s="333">
        <f t="shared" si="3"/>
        <v>0.25301204819277107</v>
      </c>
      <c r="N60" s="333">
        <v>0.4</v>
      </c>
      <c r="O60" s="334">
        <f t="shared" si="19"/>
        <v>0.10120481927710843</v>
      </c>
    </row>
    <row r="61" spans="1:15" ht="36.75" customHeight="1">
      <c r="A61" s="309">
        <v>60</v>
      </c>
      <c r="B61" s="335" t="s">
        <v>372</v>
      </c>
      <c r="C61" s="328" t="s">
        <v>359</v>
      </c>
      <c r="D61" s="329">
        <v>211503.57258400001</v>
      </c>
      <c r="E61" s="330">
        <v>2.5099999999999998</v>
      </c>
      <c r="F61" s="331">
        <f t="shared" si="11"/>
        <v>5308.7396718584005</v>
      </c>
      <c r="G61" s="332">
        <f t="shared" si="2"/>
        <v>0.16281827447025715</v>
      </c>
      <c r="H61" s="332">
        <v>0.6</v>
      </c>
      <c r="I61" s="332">
        <f t="shared" si="12"/>
        <v>9.7690964682154283E-2</v>
      </c>
      <c r="J61" s="340" t="s">
        <v>294</v>
      </c>
      <c r="K61" s="341" t="s">
        <v>26</v>
      </c>
      <c r="L61" s="339">
        <v>24</v>
      </c>
      <c r="M61" s="333">
        <f t="shared" si="3"/>
        <v>0.28915662650602408</v>
      </c>
      <c r="N61" s="333">
        <v>0.4</v>
      </c>
      <c r="O61" s="334">
        <f t="shared" si="19"/>
        <v>0.11566265060240964</v>
      </c>
    </row>
    <row r="62" spans="1:15" ht="36.75" customHeight="1">
      <c r="A62" s="309">
        <v>61</v>
      </c>
      <c r="B62" s="328" t="s">
        <v>130</v>
      </c>
      <c r="C62" s="328" t="s">
        <v>361</v>
      </c>
      <c r="D62" s="329">
        <v>6178.4846820000002</v>
      </c>
      <c r="E62" s="330">
        <v>82.8</v>
      </c>
      <c r="F62" s="331">
        <f t="shared" si="11"/>
        <v>5115.7853166960003</v>
      </c>
      <c r="G62" s="332">
        <f t="shared" si="2"/>
        <v>0.15690039243026904</v>
      </c>
      <c r="H62" s="332">
        <v>0.6</v>
      </c>
      <c r="I62" s="332">
        <f t="shared" si="12"/>
        <v>9.4140235458161428E-2</v>
      </c>
      <c r="J62" s="315" t="s">
        <v>130</v>
      </c>
      <c r="K62" s="316" t="s">
        <v>79</v>
      </c>
      <c r="L62" s="339">
        <v>38</v>
      </c>
      <c r="M62" s="333">
        <f t="shared" si="3"/>
        <v>0.45783132530120479</v>
      </c>
      <c r="N62" s="333">
        <v>0.4</v>
      </c>
      <c r="O62" s="334">
        <f t="shared" si="19"/>
        <v>0.18313253012048192</v>
      </c>
    </row>
    <row r="63" spans="1:15" ht="36.75" customHeight="1">
      <c r="A63" s="309">
        <v>62</v>
      </c>
      <c r="B63" s="328" t="s">
        <v>189</v>
      </c>
      <c r="C63" s="328" t="s">
        <v>361</v>
      </c>
      <c r="D63" s="329">
        <v>5513.1235120000001</v>
      </c>
      <c r="E63" s="330">
        <v>91.62</v>
      </c>
      <c r="F63" s="331">
        <f t="shared" si="11"/>
        <v>5051.1237616944009</v>
      </c>
      <c r="G63" s="332">
        <f t="shared" si="2"/>
        <v>0.15491723193254614</v>
      </c>
      <c r="H63" s="332">
        <v>0.6</v>
      </c>
      <c r="I63" s="332">
        <f t="shared" si="12"/>
        <v>9.2950339159527676E-2</v>
      </c>
      <c r="J63" s="315" t="s">
        <v>188</v>
      </c>
      <c r="K63" s="316" t="s">
        <v>79</v>
      </c>
      <c r="L63" s="339">
        <v>12</v>
      </c>
      <c r="M63" s="333">
        <f t="shared" si="3"/>
        <v>0.14457831325301204</v>
      </c>
      <c r="N63" s="333">
        <v>0.4</v>
      </c>
      <c r="O63" s="334">
        <f t="shared" si="19"/>
        <v>5.7831325301204821E-2</v>
      </c>
    </row>
    <row r="64" spans="1:15" ht="36.75" customHeight="1">
      <c r="A64" s="309">
        <v>63</v>
      </c>
      <c r="B64" s="328" t="s">
        <v>136</v>
      </c>
      <c r="C64" s="328" t="s">
        <v>361</v>
      </c>
      <c r="D64" s="329">
        <v>6642.2096119999997</v>
      </c>
      <c r="E64" s="330">
        <v>75.209999999999994</v>
      </c>
      <c r="F64" s="331">
        <f t="shared" si="11"/>
        <v>4995.6058491851991</v>
      </c>
      <c r="G64" s="332">
        <f t="shared" si="2"/>
        <v>0.15321450562165612</v>
      </c>
      <c r="H64" s="332">
        <v>0.6</v>
      </c>
      <c r="I64" s="332">
        <f t="shared" si="12"/>
        <v>9.1928703372993664E-2</v>
      </c>
      <c r="J64" s="315" t="s">
        <v>136</v>
      </c>
      <c r="K64" s="318" t="s">
        <v>79</v>
      </c>
      <c r="L64" s="339">
        <v>36</v>
      </c>
      <c r="M64" s="333">
        <f t="shared" si="3"/>
        <v>0.43373493975903615</v>
      </c>
      <c r="N64" s="333">
        <v>0.4</v>
      </c>
      <c r="O64" s="334">
        <f t="shared" si="19"/>
        <v>0.17349397590361448</v>
      </c>
    </row>
    <row r="65" spans="1:15" ht="36.75" customHeight="1">
      <c r="A65" s="309">
        <v>64</v>
      </c>
      <c r="B65" s="328" t="s">
        <v>373</v>
      </c>
      <c r="C65" s="328" t="s">
        <v>361</v>
      </c>
      <c r="D65" s="329">
        <v>10685.400084999999</v>
      </c>
      <c r="E65" s="330">
        <v>46.73</v>
      </c>
      <c r="F65" s="331">
        <f t="shared" si="11"/>
        <v>4993.2874597204991</v>
      </c>
      <c r="G65" s="332">
        <f t="shared" si="2"/>
        <v>0.15314340095359461</v>
      </c>
      <c r="H65" s="332">
        <v>0.6</v>
      </c>
      <c r="I65" s="332">
        <f t="shared" si="12"/>
        <v>9.1886040572156755E-2</v>
      </c>
      <c r="J65" s="315" t="s">
        <v>157</v>
      </c>
      <c r="K65" s="316" t="s">
        <v>79</v>
      </c>
      <c r="L65" s="339">
        <v>15</v>
      </c>
      <c r="M65" s="333">
        <f t="shared" si="3"/>
        <v>0.18072289156626506</v>
      </c>
      <c r="N65" s="333">
        <v>0.4</v>
      </c>
      <c r="O65" s="334">
        <f t="shared" si="19"/>
        <v>7.2289156626506021E-2</v>
      </c>
    </row>
    <row r="66" spans="1:15" ht="36.75" customHeight="1">
      <c r="A66" s="309">
        <v>65</v>
      </c>
      <c r="B66" s="328" t="s">
        <v>324</v>
      </c>
      <c r="C66" s="328" t="s">
        <v>361</v>
      </c>
      <c r="D66" s="329">
        <v>6053.7630929999996</v>
      </c>
      <c r="E66" s="330">
        <v>75.58</v>
      </c>
      <c r="F66" s="331">
        <f t="shared" ref="F66:F80" si="20">(E66*D66)/100</f>
        <v>4575.4341456893999</v>
      </c>
      <c r="G66" s="332">
        <f t="shared" si="2"/>
        <v>0.1403279005189301</v>
      </c>
      <c r="H66" s="332">
        <v>0.6</v>
      </c>
      <c r="I66" s="332">
        <f t="shared" ref="I66:I80" si="21">H66*G66</f>
        <v>8.4196740311358056E-2</v>
      </c>
      <c r="J66" s="315" t="s">
        <v>190</v>
      </c>
      <c r="K66" s="316" t="s">
        <v>79</v>
      </c>
      <c r="L66" s="339">
        <v>26</v>
      </c>
      <c r="M66" s="333">
        <f t="shared" si="3"/>
        <v>0.31325301204819278</v>
      </c>
      <c r="N66" s="333">
        <v>0.4</v>
      </c>
      <c r="O66" s="334">
        <f>N66*M66</f>
        <v>0.12530120481927712</v>
      </c>
    </row>
    <row r="67" spans="1:15" ht="36.75" customHeight="1">
      <c r="A67" s="309">
        <v>66</v>
      </c>
      <c r="B67" s="328" t="s">
        <v>133</v>
      </c>
      <c r="C67" s="328" t="s">
        <v>361</v>
      </c>
      <c r="D67" s="329">
        <v>12662.273052</v>
      </c>
      <c r="E67" s="330">
        <v>32.412682977213422</v>
      </c>
      <c r="F67" s="331">
        <f t="shared" si="20"/>
        <v>4104.1824220538865</v>
      </c>
      <c r="G67" s="332">
        <f t="shared" ref="G67:G81" si="22">IF(F67&gt;=$F$81,1,F67/$F$81)</f>
        <v>0.12587467861953924</v>
      </c>
      <c r="H67" s="332">
        <v>0.6</v>
      </c>
      <c r="I67" s="332">
        <f t="shared" si="21"/>
        <v>7.5524807171723538E-2</v>
      </c>
      <c r="J67" s="315" t="s">
        <v>133</v>
      </c>
      <c r="K67" s="316" t="s">
        <v>79</v>
      </c>
      <c r="L67" s="339">
        <v>50</v>
      </c>
      <c r="M67" s="333">
        <f t="shared" ref="M67:M80" si="23">IF(L67&gt;=$L$82,1,L67/$L$82)</f>
        <v>0.60240963855421692</v>
      </c>
      <c r="N67" s="333">
        <v>0.4</v>
      </c>
      <c r="O67" s="334">
        <f t="shared" ref="O67:O69" si="24">N67*M67</f>
        <v>0.24096385542168677</v>
      </c>
    </row>
    <row r="68" spans="1:15" ht="36.75" customHeight="1">
      <c r="A68" s="309">
        <v>67</v>
      </c>
      <c r="B68" s="328" t="s">
        <v>192</v>
      </c>
      <c r="C68" s="328" t="s">
        <v>361</v>
      </c>
      <c r="D68" s="329">
        <v>6206.3839129999997</v>
      </c>
      <c r="E68" s="330">
        <v>51.16</v>
      </c>
      <c r="F68" s="331">
        <f t="shared" si="20"/>
        <v>3175.1860098907996</v>
      </c>
      <c r="G68" s="332">
        <f t="shared" si="22"/>
        <v>9.738249362518564E-2</v>
      </c>
      <c r="H68" s="332">
        <v>0.6</v>
      </c>
      <c r="I68" s="332">
        <f t="shared" si="21"/>
        <v>5.8429496175111381E-2</v>
      </c>
      <c r="J68" s="315" t="s">
        <v>192</v>
      </c>
      <c r="K68" s="318" t="s">
        <v>79</v>
      </c>
      <c r="L68" s="339">
        <v>32</v>
      </c>
      <c r="M68" s="333">
        <f t="shared" si="23"/>
        <v>0.38554216867469882</v>
      </c>
      <c r="N68" s="333">
        <v>0.4</v>
      </c>
      <c r="O68" s="334">
        <f t="shared" si="24"/>
        <v>0.15421686746987953</v>
      </c>
    </row>
    <row r="69" spans="1:15" ht="36.75" customHeight="1">
      <c r="A69" s="309">
        <v>68</v>
      </c>
      <c r="B69" s="328" t="s">
        <v>195</v>
      </c>
      <c r="C69" s="328" t="s">
        <v>361</v>
      </c>
      <c r="D69" s="329">
        <v>5575.3850030000003</v>
      </c>
      <c r="E69" s="330">
        <v>47.22</v>
      </c>
      <c r="F69" s="331">
        <f t="shared" si="20"/>
        <v>2632.6967984166004</v>
      </c>
      <c r="G69" s="332">
        <f t="shared" si="22"/>
        <v>8.0744428323324777E-2</v>
      </c>
      <c r="H69" s="332">
        <v>0.6</v>
      </c>
      <c r="I69" s="332">
        <f t="shared" si="21"/>
        <v>4.8446656993994863E-2</v>
      </c>
      <c r="J69" s="315" t="s">
        <v>195</v>
      </c>
      <c r="K69" s="316" t="s">
        <v>79</v>
      </c>
      <c r="L69" s="339">
        <v>7</v>
      </c>
      <c r="M69" s="333">
        <f t="shared" si="23"/>
        <v>8.4337349397590355E-2</v>
      </c>
      <c r="N69" s="333">
        <v>0.4</v>
      </c>
      <c r="O69" s="334">
        <f t="shared" si="24"/>
        <v>3.3734939759036145E-2</v>
      </c>
    </row>
    <row r="70" spans="1:15" ht="36.75" customHeight="1">
      <c r="A70" s="309">
        <v>69</v>
      </c>
      <c r="B70" s="328" t="s">
        <v>302</v>
      </c>
      <c r="C70" s="328" t="s">
        <v>47</v>
      </c>
      <c r="D70" s="329">
        <v>5491.3557410000003</v>
      </c>
      <c r="E70" s="330">
        <v>45.91</v>
      </c>
      <c r="F70" s="331">
        <f t="shared" si="20"/>
        <v>2521.0814206931</v>
      </c>
      <c r="G70" s="332">
        <f t="shared" si="22"/>
        <v>7.7321200904278131E-2</v>
      </c>
      <c r="H70" s="332">
        <v>0.6</v>
      </c>
      <c r="I70" s="332">
        <f t="shared" si="21"/>
        <v>4.6392720542566879E-2</v>
      </c>
      <c r="J70" s="340" t="s">
        <v>302</v>
      </c>
      <c r="K70" s="341" t="s">
        <v>47</v>
      </c>
      <c r="L70" s="339">
        <v>41</v>
      </c>
      <c r="M70" s="333">
        <f t="shared" si="23"/>
        <v>0.49397590361445781</v>
      </c>
      <c r="N70" s="333">
        <v>0.4</v>
      </c>
      <c r="O70" s="334">
        <f>N70*M70</f>
        <v>0.19759036144578312</v>
      </c>
    </row>
    <row r="71" spans="1:15" ht="36.75" customHeight="1">
      <c r="A71" s="309">
        <v>70</v>
      </c>
      <c r="B71" s="328" t="s">
        <v>332</v>
      </c>
      <c r="C71" s="328" t="s">
        <v>359</v>
      </c>
      <c r="D71" s="329">
        <v>54995.117035000003</v>
      </c>
      <c r="E71" s="330">
        <v>2.0269896710468043</v>
      </c>
      <c r="F71" s="331">
        <f t="shared" si="20"/>
        <v>1114.7453418795515</v>
      </c>
      <c r="G71" s="332">
        <f t="shared" si="22"/>
        <v>3.4189077682735276E-2</v>
      </c>
      <c r="H71" s="332">
        <v>0.6</v>
      </c>
      <c r="I71" s="332">
        <f t="shared" si="21"/>
        <v>2.0513446609641165E-2</v>
      </c>
      <c r="J71" s="315" t="s">
        <v>332</v>
      </c>
      <c r="K71" s="341" t="s">
        <v>22</v>
      </c>
      <c r="L71" s="339">
        <v>29</v>
      </c>
      <c r="M71" s="333">
        <f t="shared" si="23"/>
        <v>0.3493975903614458</v>
      </c>
      <c r="N71" s="333">
        <v>0.4</v>
      </c>
      <c r="O71" s="334">
        <f>N71*M71</f>
        <v>0.13975903614457832</v>
      </c>
    </row>
    <row r="72" spans="1:15" ht="36.75" customHeight="1">
      <c r="A72" s="309">
        <v>71</v>
      </c>
      <c r="B72" s="328" t="s">
        <v>285</v>
      </c>
      <c r="C72" s="328" t="s">
        <v>359</v>
      </c>
      <c r="D72" s="329">
        <v>571454.33747300005</v>
      </c>
      <c r="E72" s="330">
        <v>0.08</v>
      </c>
      <c r="F72" s="331">
        <f t="shared" si="20"/>
        <v>457.16346997840003</v>
      </c>
      <c r="G72" s="332">
        <f t="shared" si="22"/>
        <v>1.4021137206500354E-2</v>
      </c>
      <c r="H72" s="332">
        <v>0.6</v>
      </c>
      <c r="I72" s="332">
        <f t="shared" si="21"/>
        <v>8.4126823239002117E-3</v>
      </c>
      <c r="J72" s="340" t="s">
        <v>285</v>
      </c>
      <c r="K72" s="341" t="s">
        <v>22</v>
      </c>
      <c r="L72" s="339">
        <v>732</v>
      </c>
      <c r="M72" s="333">
        <f t="shared" si="23"/>
        <v>1</v>
      </c>
      <c r="N72" s="333">
        <v>0.4</v>
      </c>
      <c r="O72" s="334">
        <f>N72*M72</f>
        <v>0.4</v>
      </c>
    </row>
    <row r="73" spans="1:15" ht="36.75" customHeight="1">
      <c r="A73" s="309">
        <v>72</v>
      </c>
      <c r="B73" s="336" t="s">
        <v>233</v>
      </c>
      <c r="C73" s="328" t="s">
        <v>359</v>
      </c>
      <c r="D73" s="329">
        <v>652499.646557</v>
      </c>
      <c r="E73" s="330">
        <v>7.0000000000000007E-2</v>
      </c>
      <c r="F73" s="331">
        <f t="shared" si="20"/>
        <v>456.74975258990003</v>
      </c>
      <c r="G73" s="332">
        <f t="shared" si="22"/>
        <v>1.4008448554300851E-2</v>
      </c>
      <c r="H73" s="332">
        <v>0.6</v>
      </c>
      <c r="I73" s="332">
        <f t="shared" si="21"/>
        <v>8.4050691325805102E-3</v>
      </c>
      <c r="J73" s="340" t="s">
        <v>233</v>
      </c>
      <c r="K73" s="341" t="s">
        <v>22</v>
      </c>
      <c r="L73" s="339">
        <v>1848</v>
      </c>
      <c r="M73" s="333">
        <f t="shared" si="23"/>
        <v>1</v>
      </c>
      <c r="N73" s="333">
        <v>0.4</v>
      </c>
      <c r="O73" s="334">
        <f t="shared" ref="O73" si="25">N73*M73</f>
        <v>0.4</v>
      </c>
    </row>
    <row r="74" spans="1:15" ht="36.75" customHeight="1">
      <c r="A74" s="309">
        <v>73</v>
      </c>
      <c r="B74" s="328" t="s">
        <v>235</v>
      </c>
      <c r="C74" s="328" t="s">
        <v>359</v>
      </c>
      <c r="D74" s="329">
        <v>755041.76861499995</v>
      </c>
      <c r="E74" s="330">
        <v>0.06</v>
      </c>
      <c r="F74" s="331">
        <f t="shared" si="20"/>
        <v>453.02506116899997</v>
      </c>
      <c r="G74" s="332">
        <f t="shared" si="22"/>
        <v>1.3894212809553394E-2</v>
      </c>
      <c r="H74" s="332">
        <v>0.6</v>
      </c>
      <c r="I74" s="332">
        <f t="shared" si="21"/>
        <v>8.336527685732037E-3</v>
      </c>
      <c r="J74" s="340" t="s">
        <v>235</v>
      </c>
      <c r="K74" s="341" t="s">
        <v>26</v>
      </c>
      <c r="L74" s="339">
        <v>393</v>
      </c>
      <c r="M74" s="333">
        <f t="shared" si="23"/>
        <v>1</v>
      </c>
      <c r="N74" s="333">
        <v>0.4</v>
      </c>
      <c r="O74" s="334">
        <f>N74*M74</f>
        <v>0.4</v>
      </c>
    </row>
    <row r="75" spans="1:15" ht="36.75" customHeight="1">
      <c r="A75" s="309">
        <v>74</v>
      </c>
      <c r="B75" s="328" t="s">
        <v>42</v>
      </c>
      <c r="C75" s="328" t="s">
        <v>359</v>
      </c>
      <c r="D75" s="329">
        <v>20750.140375999999</v>
      </c>
      <c r="E75" s="330">
        <v>2.17</v>
      </c>
      <c r="F75" s="331">
        <f t="shared" si="20"/>
        <v>450.27804615919996</v>
      </c>
      <c r="G75" s="332">
        <f t="shared" si="22"/>
        <v>1.3809962258295347E-2</v>
      </c>
      <c r="H75" s="332">
        <v>0.6</v>
      </c>
      <c r="I75" s="332">
        <f t="shared" si="21"/>
        <v>8.2859773549772073E-3</v>
      </c>
      <c r="J75" s="340" t="s">
        <v>42</v>
      </c>
      <c r="K75" s="341" t="s">
        <v>26</v>
      </c>
      <c r="L75" s="339">
        <v>6</v>
      </c>
      <c r="M75" s="333">
        <f t="shared" si="23"/>
        <v>7.2289156626506021E-2</v>
      </c>
      <c r="N75" s="333">
        <v>0.4</v>
      </c>
      <c r="O75" s="334">
        <f t="shared" ref="O75" si="26">N75*M75</f>
        <v>2.891566265060241E-2</v>
      </c>
    </row>
    <row r="76" spans="1:15" ht="36.75" customHeight="1">
      <c r="A76" s="309">
        <v>75</v>
      </c>
      <c r="B76" s="328" t="s">
        <v>237</v>
      </c>
      <c r="C76" s="328" t="s">
        <v>359</v>
      </c>
      <c r="D76" s="329">
        <v>632088.82409000001</v>
      </c>
      <c r="E76" s="330">
        <v>7.0000000000000007E-2</v>
      </c>
      <c r="F76" s="331">
        <f t="shared" si="20"/>
        <v>442.46217686300008</v>
      </c>
      <c r="G76" s="332">
        <f t="shared" si="22"/>
        <v>1.3570250682487968E-2</v>
      </c>
      <c r="H76" s="332">
        <v>0.6</v>
      </c>
      <c r="I76" s="332">
        <f t="shared" si="21"/>
        <v>8.1421504094927807E-3</v>
      </c>
      <c r="J76" s="340" t="s">
        <v>237</v>
      </c>
      <c r="K76" s="341" t="s">
        <v>22</v>
      </c>
      <c r="L76" s="339">
        <v>1594</v>
      </c>
      <c r="M76" s="333">
        <f t="shared" si="23"/>
        <v>1</v>
      </c>
      <c r="N76" s="333">
        <v>0.4</v>
      </c>
      <c r="O76" s="334">
        <f>N76*M76</f>
        <v>0.4</v>
      </c>
    </row>
    <row r="77" spans="1:15" ht="36.75" customHeight="1">
      <c r="A77" s="309">
        <v>76</v>
      </c>
      <c r="B77" s="336" t="s">
        <v>36</v>
      </c>
      <c r="C77" s="328" t="s">
        <v>359</v>
      </c>
      <c r="D77" s="329">
        <v>1082789.363926</v>
      </c>
      <c r="E77" s="330">
        <v>0</v>
      </c>
      <c r="F77" s="331">
        <f t="shared" si="20"/>
        <v>0</v>
      </c>
      <c r="G77" s="332">
        <f t="shared" si="22"/>
        <v>0</v>
      </c>
      <c r="H77" s="332">
        <v>0.6</v>
      </c>
      <c r="I77" s="332">
        <f t="shared" si="21"/>
        <v>0</v>
      </c>
      <c r="J77" s="340" t="s">
        <v>36</v>
      </c>
      <c r="K77" s="341" t="s">
        <v>26</v>
      </c>
      <c r="L77" s="339">
        <v>1117</v>
      </c>
      <c r="M77" s="333">
        <f t="shared" si="23"/>
        <v>1</v>
      </c>
      <c r="N77" s="333">
        <v>0.4</v>
      </c>
      <c r="O77" s="334">
        <f>N77*M77</f>
        <v>0.4</v>
      </c>
    </row>
    <row r="78" spans="1:15" ht="36.75" customHeight="1">
      <c r="A78" s="309">
        <v>77</v>
      </c>
      <c r="B78" s="328" t="s">
        <v>287</v>
      </c>
      <c r="C78" s="328" t="s">
        <v>359</v>
      </c>
      <c r="D78" s="329">
        <v>657565.54320499999</v>
      </c>
      <c r="E78" s="330">
        <v>0</v>
      </c>
      <c r="F78" s="331">
        <f t="shared" si="20"/>
        <v>0</v>
      </c>
      <c r="G78" s="332">
        <f t="shared" si="22"/>
        <v>0</v>
      </c>
      <c r="H78" s="332">
        <v>0.6</v>
      </c>
      <c r="I78" s="332">
        <f t="shared" si="21"/>
        <v>0</v>
      </c>
      <c r="J78" s="340" t="s">
        <v>287</v>
      </c>
      <c r="K78" s="341" t="s">
        <v>22</v>
      </c>
      <c r="L78" s="339">
        <v>1059</v>
      </c>
      <c r="M78" s="333">
        <f t="shared" si="23"/>
        <v>1</v>
      </c>
      <c r="N78" s="333">
        <v>0.4</v>
      </c>
      <c r="O78" s="334">
        <f t="shared" ref="O78:O80" si="27">N78*M78</f>
        <v>0.4</v>
      </c>
    </row>
    <row r="79" spans="1:15" ht="36.75" customHeight="1">
      <c r="A79" s="309">
        <v>78</v>
      </c>
      <c r="B79" s="328" t="s">
        <v>231</v>
      </c>
      <c r="C79" s="328" t="s">
        <v>359</v>
      </c>
      <c r="D79" s="329">
        <v>91952.979749999999</v>
      </c>
      <c r="E79" s="330">
        <v>0</v>
      </c>
      <c r="F79" s="331">
        <f t="shared" si="20"/>
        <v>0</v>
      </c>
      <c r="G79" s="332">
        <f t="shared" si="22"/>
        <v>0</v>
      </c>
      <c r="H79" s="332">
        <v>0.6</v>
      </c>
      <c r="I79" s="332">
        <f t="shared" si="21"/>
        <v>0</v>
      </c>
      <c r="J79" s="340" t="s">
        <v>231</v>
      </c>
      <c r="K79" s="341" t="s">
        <v>22</v>
      </c>
      <c r="L79" s="339">
        <v>322</v>
      </c>
      <c r="M79" s="333">
        <f t="shared" si="23"/>
        <v>1</v>
      </c>
      <c r="N79" s="333">
        <v>0.4</v>
      </c>
      <c r="O79" s="334">
        <f t="shared" si="27"/>
        <v>0.4</v>
      </c>
    </row>
    <row r="80" spans="1:15" ht="36.75" customHeight="1">
      <c r="A80" s="309">
        <v>79</v>
      </c>
      <c r="B80" s="335" t="s">
        <v>20</v>
      </c>
      <c r="C80" s="328" t="s">
        <v>359</v>
      </c>
      <c r="D80" s="329">
        <v>1853582.31812</v>
      </c>
      <c r="E80" s="330">
        <v>0</v>
      </c>
      <c r="F80" s="331">
        <f t="shared" si="20"/>
        <v>0</v>
      </c>
      <c r="G80" s="332">
        <f t="shared" si="22"/>
        <v>0</v>
      </c>
      <c r="H80" s="332">
        <v>0.6</v>
      </c>
      <c r="I80" s="332">
        <f t="shared" si="21"/>
        <v>0</v>
      </c>
      <c r="J80" s="340" t="s">
        <v>20</v>
      </c>
      <c r="K80" s="341" t="s">
        <v>22</v>
      </c>
      <c r="L80" s="339">
        <v>3608</v>
      </c>
      <c r="M80" s="333">
        <f t="shared" si="23"/>
        <v>1</v>
      </c>
      <c r="N80" s="333">
        <v>0.4</v>
      </c>
      <c r="O80" s="334">
        <f t="shared" si="27"/>
        <v>0.4</v>
      </c>
    </row>
    <row r="81" spans="1:15" ht="36.75" customHeight="1">
      <c r="A81" s="343"/>
      <c r="B81" s="343" t="s">
        <v>382</v>
      </c>
      <c r="C81" s="343"/>
      <c r="D81" s="343"/>
      <c r="E81" s="343"/>
      <c r="F81" s="331">
        <f>SUM(F2:F80)/79</f>
        <v>32605.306063651813</v>
      </c>
      <c r="G81" s="332">
        <f t="shared" si="22"/>
        <v>1</v>
      </c>
      <c r="H81" s="332"/>
      <c r="I81" s="332"/>
      <c r="J81" s="343"/>
      <c r="K81" s="343"/>
      <c r="L81" s="331">
        <f>SUM(L2:L80)/79</f>
        <v>824.9367088607595</v>
      </c>
      <c r="M81" s="343"/>
      <c r="N81" s="343"/>
      <c r="O81" s="343"/>
    </row>
    <row r="82" spans="1:15" ht="36.75" customHeight="1">
      <c r="A82" s="343"/>
      <c r="B82" s="343" t="s">
        <v>383</v>
      </c>
      <c r="C82" s="343"/>
      <c r="D82" s="343"/>
      <c r="E82" s="343"/>
      <c r="F82" s="331"/>
      <c r="G82" s="332"/>
      <c r="H82" s="332"/>
      <c r="I82" s="332"/>
      <c r="J82" s="343"/>
      <c r="K82" s="343"/>
      <c r="L82" s="343">
        <v>83</v>
      </c>
      <c r="M82" s="343"/>
      <c r="N82" s="343"/>
      <c r="O82" s="343"/>
    </row>
  </sheetData>
  <sortState ref="A2:O81">
    <sortCondition descending="1" ref="F2:F81"/>
  </sortState>
  <pageMargins left="0.70866141732283472" right="0.70866141732283472" top="0.74803149606299213" bottom="0.74803149606299213" header="0.31496062992125984" footer="0.31496062992125984"/>
  <pageSetup paperSize="9" scale="64" orientation="portrait" r:id="rId1"/>
</worksheet>
</file>

<file path=xl/worksheets/sheet6.xml><?xml version="1.0" encoding="utf-8"?>
<worksheet xmlns="http://schemas.openxmlformats.org/spreadsheetml/2006/main" xmlns:r="http://schemas.openxmlformats.org/officeDocument/2006/relationships">
  <dimension ref="A1:G81"/>
  <sheetViews>
    <sheetView rightToLeft="1" tabSelected="1" workbookViewId="0">
      <selection activeCell="C7" sqref="C7"/>
    </sheetView>
  </sheetViews>
  <sheetFormatPr defaultColWidth="19.25" defaultRowHeight="57" customHeight="1"/>
  <cols>
    <col min="1" max="1" width="6" style="8" bestFit="1" customWidth="1"/>
    <col min="2" max="2" width="34.375" style="313" customWidth="1"/>
    <col min="3" max="3" width="24.75" style="8" customWidth="1"/>
    <col min="4" max="4" width="19.25" style="8"/>
    <col min="5" max="6" width="10.75" style="93" customWidth="1"/>
    <col min="7" max="7" width="13.375" style="308" customWidth="1"/>
    <col min="8" max="16384" width="19.25" style="8"/>
  </cols>
  <sheetData>
    <row r="1" spans="1:7" ht="111.75" customHeight="1" thickBot="1">
      <c r="A1" s="297" t="s">
        <v>0</v>
      </c>
      <c r="B1" s="310" t="s">
        <v>1</v>
      </c>
      <c r="C1" s="297" t="s">
        <v>3</v>
      </c>
      <c r="D1" s="300" t="s">
        <v>19</v>
      </c>
      <c r="E1" s="300" t="s">
        <v>362</v>
      </c>
      <c r="F1" s="300" t="s">
        <v>364</v>
      </c>
      <c r="G1" s="306" t="s">
        <v>363</v>
      </c>
    </row>
    <row r="2" spans="1:7" ht="57" customHeight="1" thickBot="1">
      <c r="A2" s="127">
        <v>1</v>
      </c>
      <c r="B2" s="216" t="s">
        <v>162</v>
      </c>
      <c r="C2" s="205" t="s">
        <v>79</v>
      </c>
      <c r="D2" s="301">
        <v>44</v>
      </c>
      <c r="E2" s="305">
        <f>D2/($D$81*0.1)</f>
        <v>0.53306342780026983</v>
      </c>
      <c r="F2" s="305">
        <v>0.4</v>
      </c>
      <c r="G2" s="307">
        <f t="shared" ref="G2:G33" si="0">F2*E2</f>
        <v>0.21322537112010795</v>
      </c>
    </row>
    <row r="3" spans="1:7" ht="57" customHeight="1" thickBot="1">
      <c r="A3" s="127">
        <v>2</v>
      </c>
      <c r="B3" s="216" t="s">
        <v>72</v>
      </c>
      <c r="C3" s="205" t="s">
        <v>52</v>
      </c>
      <c r="D3" s="301">
        <v>21908</v>
      </c>
      <c r="E3" s="305">
        <v>1</v>
      </c>
      <c r="F3" s="305">
        <v>0.4</v>
      </c>
      <c r="G3" s="307">
        <f t="shared" si="0"/>
        <v>0.4</v>
      </c>
    </row>
    <row r="4" spans="1:7" ht="57" customHeight="1" thickBot="1">
      <c r="A4" s="127">
        <v>3</v>
      </c>
      <c r="B4" s="128" t="s">
        <v>28</v>
      </c>
      <c r="C4" s="129" t="s">
        <v>22</v>
      </c>
      <c r="D4" s="301">
        <v>1824</v>
      </c>
      <c r="E4" s="305">
        <v>1</v>
      </c>
      <c r="F4" s="305">
        <v>0.4</v>
      </c>
      <c r="G4" s="307">
        <f t="shared" si="0"/>
        <v>0.4</v>
      </c>
    </row>
    <row r="5" spans="1:7" ht="57" customHeight="1" thickBot="1">
      <c r="A5" s="127">
        <v>4</v>
      </c>
      <c r="B5" s="128" t="s">
        <v>36</v>
      </c>
      <c r="C5" s="129" t="s">
        <v>26</v>
      </c>
      <c r="D5" s="301">
        <v>1117</v>
      </c>
      <c r="E5" s="305">
        <v>1</v>
      </c>
      <c r="F5" s="305">
        <v>0.4</v>
      </c>
      <c r="G5" s="307">
        <f t="shared" si="0"/>
        <v>0.4</v>
      </c>
    </row>
    <row r="6" spans="1:7" ht="57" customHeight="1" thickBot="1">
      <c r="A6" s="127">
        <v>5</v>
      </c>
      <c r="B6" s="216" t="s">
        <v>164</v>
      </c>
      <c r="C6" s="209" t="s">
        <v>79</v>
      </c>
      <c r="D6" s="301">
        <v>41</v>
      </c>
      <c r="E6" s="305">
        <f>D6/($D$81*0.1)</f>
        <v>0.49671819408661511</v>
      </c>
      <c r="F6" s="305">
        <v>0.4</v>
      </c>
      <c r="G6" s="307">
        <f t="shared" si="0"/>
        <v>0.19868727763464605</v>
      </c>
    </row>
    <row r="7" spans="1:7" ht="57" customHeight="1" thickBot="1">
      <c r="A7" s="127">
        <v>6</v>
      </c>
      <c r="B7" s="216" t="s">
        <v>78</v>
      </c>
      <c r="C7" s="209" t="s">
        <v>79</v>
      </c>
      <c r="D7" s="301">
        <v>123</v>
      </c>
      <c r="E7" s="305">
        <v>1</v>
      </c>
      <c r="F7" s="305">
        <v>0.4</v>
      </c>
      <c r="G7" s="307">
        <f t="shared" si="0"/>
        <v>0.4</v>
      </c>
    </row>
    <row r="8" spans="1:7" ht="57" customHeight="1" thickBot="1">
      <c r="A8" s="127">
        <v>7</v>
      </c>
      <c r="B8" s="128" t="s">
        <v>237</v>
      </c>
      <c r="C8" s="129" t="s">
        <v>22</v>
      </c>
      <c r="D8" s="301">
        <v>1594</v>
      </c>
      <c r="E8" s="305">
        <v>1</v>
      </c>
      <c r="F8" s="305">
        <v>0.4</v>
      </c>
      <c r="G8" s="307">
        <f t="shared" si="0"/>
        <v>0.4</v>
      </c>
    </row>
    <row r="9" spans="1:7" ht="57" customHeight="1" thickBot="1">
      <c r="A9" s="127">
        <v>8</v>
      </c>
      <c r="B9" s="216" t="s">
        <v>140</v>
      </c>
      <c r="C9" s="205" t="s">
        <v>79</v>
      </c>
      <c r="D9" s="301">
        <v>42</v>
      </c>
      <c r="E9" s="305">
        <f>D9/($D$81*0.1)</f>
        <v>0.50883327199116668</v>
      </c>
      <c r="F9" s="305">
        <v>0.4</v>
      </c>
      <c r="G9" s="307">
        <f t="shared" si="0"/>
        <v>0.20353330879646669</v>
      </c>
    </row>
    <row r="10" spans="1:7" ht="57" customHeight="1" thickBot="1">
      <c r="A10" s="127">
        <v>9</v>
      </c>
      <c r="B10" s="128" t="s">
        <v>235</v>
      </c>
      <c r="C10" s="129" t="s">
        <v>26</v>
      </c>
      <c r="D10" s="301">
        <v>393</v>
      </c>
      <c r="E10" s="305">
        <v>1</v>
      </c>
      <c r="F10" s="305">
        <v>0.4</v>
      </c>
      <c r="G10" s="307">
        <f t="shared" si="0"/>
        <v>0.4</v>
      </c>
    </row>
    <row r="11" spans="1:7" ht="57" customHeight="1" thickBot="1">
      <c r="A11" s="127">
        <v>10</v>
      </c>
      <c r="B11" s="128" t="s">
        <v>287</v>
      </c>
      <c r="C11" s="129" t="s">
        <v>22</v>
      </c>
      <c r="D11" s="301">
        <v>1059</v>
      </c>
      <c r="E11" s="305">
        <v>1</v>
      </c>
      <c r="F11" s="305">
        <v>0.4</v>
      </c>
      <c r="G11" s="307">
        <f t="shared" si="0"/>
        <v>0.4</v>
      </c>
    </row>
    <row r="12" spans="1:7" ht="57" customHeight="1" thickBot="1">
      <c r="A12" s="127">
        <v>11</v>
      </c>
      <c r="B12" s="128" t="s">
        <v>231</v>
      </c>
      <c r="C12" s="129" t="s">
        <v>22</v>
      </c>
      <c r="D12" s="301">
        <v>322</v>
      </c>
      <c r="E12" s="305">
        <v>1</v>
      </c>
      <c r="F12" s="305">
        <v>0.4</v>
      </c>
      <c r="G12" s="307">
        <f t="shared" si="0"/>
        <v>0.4</v>
      </c>
    </row>
    <row r="13" spans="1:7" ht="57" customHeight="1" thickBot="1">
      <c r="A13" s="127">
        <v>12</v>
      </c>
      <c r="B13" s="128" t="s">
        <v>33</v>
      </c>
      <c r="C13" s="129" t="s">
        <v>22</v>
      </c>
      <c r="D13" s="301">
        <v>334</v>
      </c>
      <c r="E13" s="305">
        <v>1</v>
      </c>
      <c r="F13" s="305">
        <v>0.4</v>
      </c>
      <c r="G13" s="307">
        <f t="shared" si="0"/>
        <v>0.4</v>
      </c>
    </row>
    <row r="14" spans="1:7" ht="57" customHeight="1" thickBot="1">
      <c r="A14" s="127">
        <v>13</v>
      </c>
      <c r="B14" s="216" t="s">
        <v>148</v>
      </c>
      <c r="C14" s="205" t="s">
        <v>79</v>
      </c>
      <c r="D14" s="301">
        <v>109</v>
      </c>
      <c r="E14" s="305">
        <v>1</v>
      </c>
      <c r="F14" s="305">
        <v>0.4</v>
      </c>
      <c r="G14" s="307">
        <f t="shared" si="0"/>
        <v>0.4</v>
      </c>
    </row>
    <row r="15" spans="1:7" ht="57" customHeight="1" thickBot="1">
      <c r="A15" s="127">
        <v>14</v>
      </c>
      <c r="B15" s="216" t="s">
        <v>185</v>
      </c>
      <c r="C15" s="205" t="s">
        <v>79</v>
      </c>
      <c r="D15" s="301">
        <v>20</v>
      </c>
      <c r="E15" s="305">
        <f t="shared" ref="E15:E20" si="1">D15/($D$81*0.1)</f>
        <v>0.24230155809103177</v>
      </c>
      <c r="F15" s="305">
        <v>0.4</v>
      </c>
      <c r="G15" s="307">
        <f t="shared" si="0"/>
        <v>9.6920623236412706E-2</v>
      </c>
    </row>
    <row r="16" spans="1:7" ht="57" customHeight="1" thickBot="1">
      <c r="A16" s="127">
        <v>15</v>
      </c>
      <c r="B16" s="298" t="s">
        <v>294</v>
      </c>
      <c r="C16" s="295" t="s">
        <v>26</v>
      </c>
      <c r="D16" s="302">
        <v>24</v>
      </c>
      <c r="E16" s="305">
        <f t="shared" si="1"/>
        <v>0.29076186970923812</v>
      </c>
      <c r="F16" s="305">
        <v>0.4</v>
      </c>
      <c r="G16" s="307">
        <f t="shared" si="0"/>
        <v>0.11630474788369526</v>
      </c>
    </row>
    <row r="17" spans="1:7" ht="57" customHeight="1" thickBot="1">
      <c r="A17" s="127">
        <v>16</v>
      </c>
      <c r="B17" s="216" t="s">
        <v>157</v>
      </c>
      <c r="C17" s="205" t="s">
        <v>79</v>
      </c>
      <c r="D17" s="301">
        <v>15</v>
      </c>
      <c r="E17" s="305">
        <f t="shared" si="1"/>
        <v>0.18172616856827381</v>
      </c>
      <c r="F17" s="305">
        <v>0.4</v>
      </c>
      <c r="G17" s="307">
        <f t="shared" si="0"/>
        <v>7.269046742730953E-2</v>
      </c>
    </row>
    <row r="18" spans="1:7" ht="57" customHeight="1" thickBot="1">
      <c r="A18" s="127">
        <v>17</v>
      </c>
      <c r="B18" s="314" t="s">
        <v>332</v>
      </c>
      <c r="C18" s="295" t="s">
        <v>22</v>
      </c>
      <c r="D18" s="303">
        <v>29</v>
      </c>
      <c r="E18" s="305">
        <f t="shared" si="1"/>
        <v>0.35133725923199605</v>
      </c>
      <c r="F18" s="305">
        <v>0.4</v>
      </c>
      <c r="G18" s="307">
        <f t="shared" si="0"/>
        <v>0.14053490369279842</v>
      </c>
    </row>
    <row r="19" spans="1:7" ht="57" customHeight="1" thickBot="1">
      <c r="A19" s="127">
        <v>18</v>
      </c>
      <c r="B19" s="216" t="s">
        <v>172</v>
      </c>
      <c r="C19" s="205" t="s">
        <v>79</v>
      </c>
      <c r="D19" s="301">
        <v>38</v>
      </c>
      <c r="E19" s="305">
        <f t="shared" si="1"/>
        <v>0.46037296037296033</v>
      </c>
      <c r="F19" s="305">
        <v>0.4</v>
      </c>
      <c r="G19" s="307">
        <f t="shared" si="0"/>
        <v>0.18414918414918413</v>
      </c>
    </row>
    <row r="20" spans="1:7" ht="57" customHeight="1" thickBot="1">
      <c r="A20" s="127">
        <v>19</v>
      </c>
      <c r="B20" s="216" t="s">
        <v>328</v>
      </c>
      <c r="C20" s="129" t="s">
        <v>26</v>
      </c>
      <c r="D20" s="301">
        <v>17</v>
      </c>
      <c r="E20" s="305">
        <f t="shared" si="1"/>
        <v>0.20595632437737699</v>
      </c>
      <c r="F20" s="305">
        <v>0.4</v>
      </c>
      <c r="G20" s="307">
        <f t="shared" si="0"/>
        <v>8.2382529750950798E-2</v>
      </c>
    </row>
    <row r="21" spans="1:7" ht="57" customHeight="1" thickBot="1">
      <c r="A21" s="127">
        <v>20</v>
      </c>
      <c r="B21" s="216" t="s">
        <v>62</v>
      </c>
      <c r="C21" s="209" t="s">
        <v>52</v>
      </c>
      <c r="D21" s="301">
        <v>428</v>
      </c>
      <c r="E21" s="305">
        <v>1</v>
      </c>
      <c r="F21" s="305">
        <v>0.4</v>
      </c>
      <c r="G21" s="307">
        <f t="shared" si="0"/>
        <v>0.4</v>
      </c>
    </row>
    <row r="22" spans="1:7" ht="57" customHeight="1" thickBot="1">
      <c r="A22" s="127">
        <v>21</v>
      </c>
      <c r="B22" s="216" t="s">
        <v>143</v>
      </c>
      <c r="C22" s="209" t="s">
        <v>79</v>
      </c>
      <c r="D22" s="301">
        <v>59</v>
      </c>
      <c r="E22" s="305">
        <f>D22/($D$81*0.1)</f>
        <v>0.71478959636854367</v>
      </c>
      <c r="F22" s="305">
        <v>0.4</v>
      </c>
      <c r="G22" s="307">
        <f t="shared" si="0"/>
        <v>0.28591583854741748</v>
      </c>
    </row>
    <row r="23" spans="1:7" ht="57" customHeight="1" thickBot="1">
      <c r="A23" s="127">
        <v>22</v>
      </c>
      <c r="B23" s="128" t="s">
        <v>45</v>
      </c>
      <c r="C23" s="129" t="s">
        <v>47</v>
      </c>
      <c r="D23" s="301">
        <v>251</v>
      </c>
      <c r="E23" s="305">
        <v>1</v>
      </c>
      <c r="F23" s="305">
        <v>0.4</v>
      </c>
      <c r="G23" s="307">
        <f t="shared" si="0"/>
        <v>0.4</v>
      </c>
    </row>
    <row r="24" spans="1:7" ht="57" customHeight="1" thickBot="1">
      <c r="A24" s="127">
        <v>23</v>
      </c>
      <c r="B24" s="216" t="s">
        <v>183</v>
      </c>
      <c r="C24" s="205" t="s">
        <v>79</v>
      </c>
      <c r="D24" s="301">
        <v>10</v>
      </c>
      <c r="E24" s="305">
        <f>D24/($D$81*0.1)</f>
        <v>0.12115077904551588</v>
      </c>
      <c r="F24" s="305">
        <v>0.4</v>
      </c>
      <c r="G24" s="307">
        <f t="shared" si="0"/>
        <v>4.8460311618206353E-2</v>
      </c>
    </row>
    <row r="25" spans="1:7" ht="57" customHeight="1" thickBot="1">
      <c r="A25" s="127">
        <v>24</v>
      </c>
      <c r="B25" s="216" t="s">
        <v>114</v>
      </c>
      <c r="C25" s="205" t="s">
        <v>79</v>
      </c>
      <c r="D25" s="301">
        <v>59</v>
      </c>
      <c r="E25" s="305">
        <f>D25/($D$81*0.1)</f>
        <v>0.71478959636854367</v>
      </c>
      <c r="F25" s="305">
        <v>0.4</v>
      </c>
      <c r="G25" s="307">
        <f t="shared" si="0"/>
        <v>0.28591583854741748</v>
      </c>
    </row>
    <row r="26" spans="1:7" ht="57" customHeight="1" thickBot="1">
      <c r="A26" s="127">
        <v>25</v>
      </c>
      <c r="B26" s="216" t="s">
        <v>150</v>
      </c>
      <c r="C26" s="209" t="s">
        <v>79</v>
      </c>
      <c r="D26" s="301">
        <v>38</v>
      </c>
      <c r="E26" s="305">
        <f>D26/($D$81*0.1)</f>
        <v>0.46037296037296033</v>
      </c>
      <c r="F26" s="305">
        <v>0.4</v>
      </c>
      <c r="G26" s="307">
        <f t="shared" si="0"/>
        <v>0.18414918414918413</v>
      </c>
    </row>
    <row r="27" spans="1:7" ht="57" customHeight="1" thickBot="1">
      <c r="A27" s="127">
        <v>26</v>
      </c>
      <c r="B27" s="216" t="s">
        <v>159</v>
      </c>
      <c r="C27" s="205" t="s">
        <v>79</v>
      </c>
      <c r="D27" s="301">
        <v>30</v>
      </c>
      <c r="E27" s="305">
        <f>D27/($D$81*0.1)</f>
        <v>0.36345233713654762</v>
      </c>
      <c r="F27" s="305">
        <v>0.4</v>
      </c>
      <c r="G27" s="307">
        <f t="shared" si="0"/>
        <v>0.14538093485461906</v>
      </c>
    </row>
    <row r="28" spans="1:7" ht="57" customHeight="1" thickBot="1">
      <c r="A28" s="127">
        <v>27</v>
      </c>
      <c r="B28" s="216" t="s">
        <v>94</v>
      </c>
      <c r="C28" s="205" t="s">
        <v>79</v>
      </c>
      <c r="D28" s="301">
        <v>135</v>
      </c>
      <c r="E28" s="305">
        <v>1</v>
      </c>
      <c r="F28" s="305">
        <v>0.4</v>
      </c>
      <c r="G28" s="307">
        <f t="shared" si="0"/>
        <v>0.4</v>
      </c>
    </row>
    <row r="29" spans="1:7" ht="57" customHeight="1" thickBot="1">
      <c r="A29" s="127">
        <v>28</v>
      </c>
      <c r="B29" s="216" t="s">
        <v>96</v>
      </c>
      <c r="C29" s="209" t="s">
        <v>79</v>
      </c>
      <c r="D29" s="301">
        <v>147</v>
      </c>
      <c r="E29" s="305">
        <v>1</v>
      </c>
      <c r="F29" s="305">
        <v>0.4</v>
      </c>
      <c r="G29" s="307">
        <f t="shared" si="0"/>
        <v>0.4</v>
      </c>
    </row>
    <row r="30" spans="1:7" ht="57" customHeight="1" thickBot="1">
      <c r="A30" s="127">
        <v>29</v>
      </c>
      <c r="B30" s="216" t="s">
        <v>136</v>
      </c>
      <c r="C30" s="209" t="s">
        <v>79</v>
      </c>
      <c r="D30" s="301">
        <v>36</v>
      </c>
      <c r="E30" s="305">
        <f>D30/($D$81*0.1)</f>
        <v>0.43614280456385718</v>
      </c>
      <c r="F30" s="305">
        <v>0.4</v>
      </c>
      <c r="G30" s="307">
        <f t="shared" si="0"/>
        <v>0.17445712182554288</v>
      </c>
    </row>
    <row r="31" spans="1:7" ht="57" customHeight="1" thickBot="1">
      <c r="A31" s="127">
        <v>30</v>
      </c>
      <c r="B31" s="216" t="s">
        <v>105</v>
      </c>
      <c r="C31" s="209" t="s">
        <v>79</v>
      </c>
      <c r="D31" s="301">
        <v>48</v>
      </c>
      <c r="E31" s="305">
        <f>D31/($D$81*0.1)</f>
        <v>0.58152373941847624</v>
      </c>
      <c r="F31" s="305">
        <v>0.4</v>
      </c>
      <c r="G31" s="307">
        <f t="shared" si="0"/>
        <v>0.23260949576739051</v>
      </c>
    </row>
    <row r="32" spans="1:7" ht="57" customHeight="1" thickBot="1">
      <c r="A32" s="127">
        <v>31</v>
      </c>
      <c r="B32" s="216" t="s">
        <v>83</v>
      </c>
      <c r="C32" s="209" t="s">
        <v>79</v>
      </c>
      <c r="D32" s="301">
        <v>185</v>
      </c>
      <c r="E32" s="305">
        <v>1</v>
      </c>
      <c r="F32" s="305">
        <v>0.4</v>
      </c>
      <c r="G32" s="307">
        <f t="shared" si="0"/>
        <v>0.4</v>
      </c>
    </row>
    <row r="33" spans="1:7" ht="57" customHeight="1" thickBot="1">
      <c r="A33" s="127">
        <v>32</v>
      </c>
      <c r="B33" s="216" t="s">
        <v>178</v>
      </c>
      <c r="C33" s="205" t="s">
        <v>79</v>
      </c>
      <c r="D33" s="301">
        <v>74</v>
      </c>
      <c r="E33" s="305">
        <f>D33/($D$81*0.1)</f>
        <v>0.89651576493681751</v>
      </c>
      <c r="F33" s="305">
        <v>0.4</v>
      </c>
      <c r="G33" s="307">
        <f t="shared" si="0"/>
        <v>0.35860630597472704</v>
      </c>
    </row>
    <row r="34" spans="1:7" ht="57" customHeight="1" thickBot="1">
      <c r="A34" s="127">
        <v>33</v>
      </c>
      <c r="B34" s="216" t="s">
        <v>119</v>
      </c>
      <c r="C34" s="209" t="s">
        <v>79</v>
      </c>
      <c r="D34" s="301">
        <v>25</v>
      </c>
      <c r="E34" s="305">
        <f>D34/($D$81*0.1)</f>
        <v>0.30287694761378969</v>
      </c>
      <c r="F34" s="305">
        <v>0.4</v>
      </c>
      <c r="G34" s="307">
        <f t="shared" ref="G34:G65" si="2">F34*E34</f>
        <v>0.12115077904551588</v>
      </c>
    </row>
    <row r="35" spans="1:7" ht="57" customHeight="1" thickBot="1">
      <c r="A35" s="127">
        <v>34</v>
      </c>
      <c r="B35" s="128" t="s">
        <v>39</v>
      </c>
      <c r="C35" s="129" t="s">
        <v>26</v>
      </c>
      <c r="D35" s="301">
        <v>61</v>
      </c>
      <c r="E35" s="305">
        <f>D35/($D$81*0.1)</f>
        <v>0.73901975217764682</v>
      </c>
      <c r="F35" s="305">
        <v>0.4</v>
      </c>
      <c r="G35" s="307">
        <f t="shared" si="2"/>
        <v>0.29560790087105876</v>
      </c>
    </row>
    <row r="36" spans="1:7" ht="57" customHeight="1" thickBot="1">
      <c r="A36" s="127">
        <v>35</v>
      </c>
      <c r="B36" s="216" t="s">
        <v>86</v>
      </c>
      <c r="C36" s="205" t="s">
        <v>79</v>
      </c>
      <c r="D36" s="301">
        <v>133</v>
      </c>
      <c r="E36" s="305">
        <v>1</v>
      </c>
      <c r="F36" s="305">
        <v>0.4</v>
      </c>
      <c r="G36" s="307">
        <f t="shared" si="2"/>
        <v>0.4</v>
      </c>
    </row>
    <row r="37" spans="1:7" ht="57" customHeight="1" thickBot="1">
      <c r="A37" s="127">
        <v>36</v>
      </c>
      <c r="B37" s="216" t="s">
        <v>81</v>
      </c>
      <c r="C37" s="205" t="s">
        <v>79</v>
      </c>
      <c r="D37" s="301">
        <v>163</v>
      </c>
      <c r="E37" s="305">
        <v>1</v>
      </c>
      <c r="F37" s="305">
        <v>0.4</v>
      </c>
      <c r="G37" s="307">
        <f t="shared" si="2"/>
        <v>0.4</v>
      </c>
    </row>
    <row r="38" spans="1:7" ht="57" customHeight="1" thickBot="1">
      <c r="A38" s="127">
        <v>37</v>
      </c>
      <c r="B38" s="216" t="s">
        <v>54</v>
      </c>
      <c r="C38" s="205" t="s">
        <v>52</v>
      </c>
      <c r="D38" s="301">
        <v>1592</v>
      </c>
      <c r="E38" s="305">
        <v>1</v>
      </c>
      <c r="F38" s="305">
        <v>0.4</v>
      </c>
      <c r="G38" s="307">
        <f t="shared" si="2"/>
        <v>0.4</v>
      </c>
    </row>
    <row r="39" spans="1:7" ht="57" customHeight="1" thickBot="1">
      <c r="A39" s="127">
        <v>38</v>
      </c>
      <c r="B39" s="216" t="s">
        <v>124</v>
      </c>
      <c r="C39" s="205" t="s">
        <v>79</v>
      </c>
      <c r="D39" s="301">
        <v>24</v>
      </c>
      <c r="E39" s="305">
        <f>D39/($D$81*0.1)</f>
        <v>0.29076186970923812</v>
      </c>
      <c r="F39" s="305">
        <v>0.4</v>
      </c>
      <c r="G39" s="307">
        <f t="shared" si="2"/>
        <v>0.11630474788369526</v>
      </c>
    </row>
    <row r="40" spans="1:7" ht="57" customHeight="1" thickBot="1">
      <c r="A40" s="127">
        <v>39</v>
      </c>
      <c r="B40" s="216" t="s">
        <v>70</v>
      </c>
      <c r="C40" s="209" t="s">
        <v>52</v>
      </c>
      <c r="D40" s="301">
        <v>165</v>
      </c>
      <c r="E40" s="305">
        <v>1</v>
      </c>
      <c r="F40" s="305">
        <v>0.4</v>
      </c>
      <c r="G40" s="307">
        <f t="shared" si="2"/>
        <v>0.4</v>
      </c>
    </row>
    <row r="41" spans="1:7" ht="57" customHeight="1" thickBot="1">
      <c r="A41" s="127">
        <v>40</v>
      </c>
      <c r="B41" s="216" t="s">
        <v>167</v>
      </c>
      <c r="C41" s="205" t="s">
        <v>79</v>
      </c>
      <c r="D41" s="301">
        <v>37</v>
      </c>
      <c r="E41" s="305">
        <f>D41/($D$81*0.1)</f>
        <v>0.44825788246840875</v>
      </c>
      <c r="F41" s="305">
        <v>0.4</v>
      </c>
      <c r="G41" s="307">
        <f t="shared" si="2"/>
        <v>0.17930315298736352</v>
      </c>
    </row>
    <row r="42" spans="1:7" ht="57" customHeight="1" thickBot="1">
      <c r="A42" s="127">
        <v>41</v>
      </c>
      <c r="B42" s="216" t="s">
        <v>108</v>
      </c>
      <c r="C42" s="205" t="s">
        <v>79</v>
      </c>
      <c r="D42" s="301">
        <v>90</v>
      </c>
      <c r="E42" s="305">
        <v>1</v>
      </c>
      <c r="F42" s="305">
        <v>0.4</v>
      </c>
      <c r="G42" s="307">
        <f t="shared" si="2"/>
        <v>0.4</v>
      </c>
    </row>
    <row r="43" spans="1:7" ht="57" customHeight="1" thickBot="1">
      <c r="A43" s="127">
        <v>42</v>
      </c>
      <c r="B43" s="216" t="s">
        <v>127</v>
      </c>
      <c r="C43" s="205" t="s">
        <v>79</v>
      </c>
      <c r="D43" s="301">
        <v>49</v>
      </c>
      <c r="E43" s="305">
        <f t="shared" ref="E43:E52" si="3">D43/($D$81*0.1)</f>
        <v>0.59363881732302781</v>
      </c>
      <c r="F43" s="305">
        <v>0.4</v>
      </c>
      <c r="G43" s="307">
        <f t="shared" si="2"/>
        <v>0.23745552692921112</v>
      </c>
    </row>
    <row r="44" spans="1:7" ht="57" customHeight="1" thickBot="1">
      <c r="A44" s="127">
        <v>43</v>
      </c>
      <c r="B44" s="128" t="s">
        <v>42</v>
      </c>
      <c r="C44" s="129" t="s">
        <v>26</v>
      </c>
      <c r="D44" s="301">
        <v>6</v>
      </c>
      <c r="E44" s="305">
        <f t="shared" si="3"/>
        <v>7.269046742730953E-2</v>
      </c>
      <c r="F44" s="305">
        <v>0.4</v>
      </c>
      <c r="G44" s="307">
        <f t="shared" si="2"/>
        <v>2.9076186970923814E-2</v>
      </c>
    </row>
    <row r="45" spans="1:7" ht="57" customHeight="1" thickBot="1">
      <c r="A45" s="127">
        <v>44</v>
      </c>
      <c r="B45" s="216" t="s">
        <v>192</v>
      </c>
      <c r="C45" s="209" t="s">
        <v>79</v>
      </c>
      <c r="D45" s="301">
        <v>32</v>
      </c>
      <c r="E45" s="305">
        <f t="shared" si="3"/>
        <v>0.38768249294565083</v>
      </c>
      <c r="F45" s="305">
        <v>0.4</v>
      </c>
      <c r="G45" s="307">
        <f t="shared" si="2"/>
        <v>0.15507299717826034</v>
      </c>
    </row>
    <row r="46" spans="1:7" ht="57" customHeight="1" thickBot="1">
      <c r="A46" s="127">
        <v>45</v>
      </c>
      <c r="B46" s="216" t="s">
        <v>195</v>
      </c>
      <c r="C46" s="205" t="s">
        <v>79</v>
      </c>
      <c r="D46" s="301">
        <v>7</v>
      </c>
      <c r="E46" s="305">
        <f t="shared" si="3"/>
        <v>8.4805545331861118E-2</v>
      </c>
      <c r="F46" s="305">
        <v>0.4</v>
      </c>
      <c r="G46" s="307">
        <f t="shared" si="2"/>
        <v>3.3922218132744451E-2</v>
      </c>
    </row>
    <row r="47" spans="1:7" ht="57" customHeight="1" thickBot="1">
      <c r="A47" s="127">
        <v>46</v>
      </c>
      <c r="B47" s="216" t="s">
        <v>122</v>
      </c>
      <c r="C47" s="209" t="s">
        <v>79</v>
      </c>
      <c r="D47" s="301">
        <v>51</v>
      </c>
      <c r="E47" s="305">
        <f t="shared" si="3"/>
        <v>0.61786897313213096</v>
      </c>
      <c r="F47" s="305">
        <v>0.4</v>
      </c>
      <c r="G47" s="307">
        <f t="shared" si="2"/>
        <v>0.24714758925285241</v>
      </c>
    </row>
    <row r="48" spans="1:7" ht="57" customHeight="1" thickBot="1">
      <c r="A48" s="127">
        <v>47</v>
      </c>
      <c r="B48" s="216" t="s">
        <v>145</v>
      </c>
      <c r="C48" s="205" t="s">
        <v>79</v>
      </c>
      <c r="D48" s="301">
        <v>22</v>
      </c>
      <c r="E48" s="305">
        <f t="shared" si="3"/>
        <v>0.26653171390013491</v>
      </c>
      <c r="F48" s="305">
        <v>0.4</v>
      </c>
      <c r="G48" s="307">
        <f t="shared" si="2"/>
        <v>0.10661268556005397</v>
      </c>
    </row>
    <row r="49" spans="1:7" ht="57" customHeight="1" thickBot="1">
      <c r="A49" s="127">
        <v>48</v>
      </c>
      <c r="B49" s="216" t="s">
        <v>198</v>
      </c>
      <c r="C49" s="209" t="s">
        <v>79</v>
      </c>
      <c r="D49" s="301">
        <v>36</v>
      </c>
      <c r="E49" s="305">
        <f t="shared" si="3"/>
        <v>0.43614280456385718</v>
      </c>
      <c r="F49" s="305">
        <v>0.4</v>
      </c>
      <c r="G49" s="307">
        <f t="shared" si="2"/>
        <v>0.17445712182554288</v>
      </c>
    </row>
    <row r="50" spans="1:7" ht="57" customHeight="1" thickBot="1">
      <c r="A50" s="127">
        <v>49</v>
      </c>
      <c r="B50" s="216" t="s">
        <v>130</v>
      </c>
      <c r="C50" s="205" t="s">
        <v>79</v>
      </c>
      <c r="D50" s="301">
        <v>38</v>
      </c>
      <c r="E50" s="305">
        <f t="shared" si="3"/>
        <v>0.46037296037296033</v>
      </c>
      <c r="F50" s="305">
        <v>0.4</v>
      </c>
      <c r="G50" s="307">
        <f t="shared" si="2"/>
        <v>0.18414918414918413</v>
      </c>
    </row>
    <row r="51" spans="1:7" ht="57" customHeight="1" thickBot="1">
      <c r="A51" s="127">
        <v>50</v>
      </c>
      <c r="B51" s="216" t="s">
        <v>175</v>
      </c>
      <c r="C51" s="209" t="s">
        <v>79</v>
      </c>
      <c r="D51" s="301">
        <v>46</v>
      </c>
      <c r="E51" s="305">
        <f t="shared" si="3"/>
        <v>0.55729358360937309</v>
      </c>
      <c r="F51" s="305">
        <v>0.4</v>
      </c>
      <c r="G51" s="307">
        <f t="shared" si="2"/>
        <v>0.22291743344374926</v>
      </c>
    </row>
    <row r="52" spans="1:7" ht="57" customHeight="1" thickBot="1">
      <c r="A52" s="127">
        <v>51</v>
      </c>
      <c r="B52" s="216" t="s">
        <v>180</v>
      </c>
      <c r="C52" s="205" t="s">
        <v>79</v>
      </c>
      <c r="D52" s="301">
        <v>27</v>
      </c>
      <c r="E52" s="305">
        <f t="shared" si="3"/>
        <v>0.3271071034228929</v>
      </c>
      <c r="F52" s="305">
        <v>0.4</v>
      </c>
      <c r="G52" s="307">
        <f t="shared" si="2"/>
        <v>0.13084284136915716</v>
      </c>
    </row>
    <row r="53" spans="1:7" ht="57" customHeight="1" thickBot="1">
      <c r="A53" s="127">
        <v>52</v>
      </c>
      <c r="B53" s="216" t="s">
        <v>50</v>
      </c>
      <c r="C53" s="209" t="s">
        <v>52</v>
      </c>
      <c r="D53" s="301">
        <v>7383</v>
      </c>
      <c r="E53" s="305">
        <v>1</v>
      </c>
      <c r="F53" s="305">
        <v>0.4</v>
      </c>
      <c r="G53" s="307">
        <f t="shared" si="2"/>
        <v>0.4</v>
      </c>
    </row>
    <row r="54" spans="1:7" ht="57" customHeight="1" thickBot="1">
      <c r="A54" s="127">
        <v>53</v>
      </c>
      <c r="B54" s="216" t="s">
        <v>116</v>
      </c>
      <c r="C54" s="209" t="s">
        <v>79</v>
      </c>
      <c r="D54" s="301">
        <v>63</v>
      </c>
      <c r="E54" s="305">
        <f>D54/($D$81*0.1)</f>
        <v>0.76324990798675008</v>
      </c>
      <c r="F54" s="305">
        <v>0.4</v>
      </c>
      <c r="G54" s="307">
        <f t="shared" si="2"/>
        <v>0.30529996319470004</v>
      </c>
    </row>
    <row r="55" spans="1:7" ht="57" customHeight="1" thickBot="1">
      <c r="A55" s="127">
        <v>54</v>
      </c>
      <c r="B55" s="216" t="s">
        <v>169</v>
      </c>
      <c r="C55" s="205" t="s">
        <v>79</v>
      </c>
      <c r="D55" s="301">
        <v>78</v>
      </c>
      <c r="E55" s="305">
        <f>D55/($D$81*0.1)</f>
        <v>0.9449760765550238</v>
      </c>
      <c r="F55" s="305">
        <v>0.4</v>
      </c>
      <c r="G55" s="307">
        <f t="shared" si="2"/>
        <v>0.37799043062200954</v>
      </c>
    </row>
    <row r="56" spans="1:7" ht="57" customHeight="1" thickBot="1">
      <c r="A56" s="127">
        <v>55</v>
      </c>
      <c r="B56" s="216" t="s">
        <v>75</v>
      </c>
      <c r="C56" s="217" t="s">
        <v>76</v>
      </c>
      <c r="D56" s="301">
        <v>62</v>
      </c>
      <c r="E56" s="305">
        <f>D56/($D$81*0.1)</f>
        <v>0.75113483008219839</v>
      </c>
      <c r="F56" s="305">
        <v>0.4</v>
      </c>
      <c r="G56" s="307">
        <f t="shared" si="2"/>
        <v>0.3004539320328794</v>
      </c>
    </row>
    <row r="57" spans="1:7" ht="57" customHeight="1" thickBot="1">
      <c r="A57" s="127">
        <v>56</v>
      </c>
      <c r="B57" s="216" t="s">
        <v>155</v>
      </c>
      <c r="C57" s="205" t="s">
        <v>79</v>
      </c>
      <c r="D57" s="301">
        <v>8</v>
      </c>
      <c r="E57" s="305">
        <f>D57/($D$81*0.1)</f>
        <v>9.6920623236412706E-2</v>
      </c>
      <c r="F57" s="305">
        <v>0.4</v>
      </c>
      <c r="G57" s="307">
        <f t="shared" si="2"/>
        <v>3.8768249294565085E-2</v>
      </c>
    </row>
    <row r="58" spans="1:7" ht="57" customHeight="1" thickBot="1">
      <c r="A58" s="127">
        <v>57</v>
      </c>
      <c r="B58" s="216" t="s">
        <v>133</v>
      </c>
      <c r="C58" s="205" t="s">
        <v>79</v>
      </c>
      <c r="D58" s="301">
        <v>50</v>
      </c>
      <c r="E58" s="305">
        <f>D58/($D$81*0.1)</f>
        <v>0.60575389522757939</v>
      </c>
      <c r="F58" s="305">
        <v>0.4</v>
      </c>
      <c r="G58" s="307">
        <f t="shared" si="2"/>
        <v>0.24230155809103177</v>
      </c>
    </row>
    <row r="59" spans="1:7" ht="57" customHeight="1" thickBot="1">
      <c r="A59" s="127">
        <v>58</v>
      </c>
      <c r="B59" s="216" t="s">
        <v>92</v>
      </c>
      <c r="C59" s="205" t="s">
        <v>79</v>
      </c>
      <c r="D59" s="301">
        <v>240</v>
      </c>
      <c r="E59" s="305">
        <v>1</v>
      </c>
      <c r="F59" s="305">
        <v>0.4</v>
      </c>
      <c r="G59" s="307">
        <f t="shared" si="2"/>
        <v>0.4</v>
      </c>
    </row>
    <row r="60" spans="1:7" ht="57" customHeight="1" thickBot="1">
      <c r="A60" s="127">
        <v>59</v>
      </c>
      <c r="B60" s="216" t="s">
        <v>89</v>
      </c>
      <c r="C60" s="209" t="s">
        <v>79</v>
      </c>
      <c r="D60" s="301">
        <v>178</v>
      </c>
      <c r="E60" s="305">
        <v>1</v>
      </c>
      <c r="F60" s="305">
        <v>0.4</v>
      </c>
      <c r="G60" s="307">
        <f t="shared" si="2"/>
        <v>0.4</v>
      </c>
    </row>
    <row r="61" spans="1:7" ht="57" customHeight="1" thickBot="1">
      <c r="A61" s="127">
        <v>60</v>
      </c>
      <c r="B61" s="216" t="s">
        <v>102</v>
      </c>
      <c r="C61" s="205" t="s">
        <v>79</v>
      </c>
      <c r="D61" s="301">
        <v>123</v>
      </c>
      <c r="E61" s="305">
        <v>1</v>
      </c>
      <c r="F61" s="305">
        <v>0.4</v>
      </c>
      <c r="G61" s="307">
        <f t="shared" si="2"/>
        <v>0.4</v>
      </c>
    </row>
    <row r="62" spans="1:7" ht="57" customHeight="1" thickBot="1">
      <c r="A62" s="127">
        <v>61</v>
      </c>
      <c r="B62" s="128" t="s">
        <v>20</v>
      </c>
      <c r="C62" s="129" t="s">
        <v>22</v>
      </c>
      <c r="D62" s="301">
        <v>3608</v>
      </c>
      <c r="E62" s="305">
        <v>1</v>
      </c>
      <c r="F62" s="305">
        <v>0.4</v>
      </c>
      <c r="G62" s="307">
        <f t="shared" si="2"/>
        <v>0.4</v>
      </c>
    </row>
    <row r="63" spans="1:7" ht="57" customHeight="1" thickBot="1">
      <c r="A63" s="127">
        <v>62</v>
      </c>
      <c r="B63" s="216" t="s">
        <v>110</v>
      </c>
      <c r="C63" s="209" t="s">
        <v>79</v>
      </c>
      <c r="D63" s="301">
        <v>373</v>
      </c>
      <c r="E63" s="305">
        <v>1</v>
      </c>
      <c r="F63" s="305">
        <v>0.4</v>
      </c>
      <c r="G63" s="307">
        <f t="shared" si="2"/>
        <v>0.4</v>
      </c>
    </row>
    <row r="64" spans="1:7" ht="57" customHeight="1" thickBot="1">
      <c r="A64" s="127">
        <v>63</v>
      </c>
      <c r="B64" s="216" t="s">
        <v>289</v>
      </c>
      <c r="C64" s="205" t="s">
        <v>79</v>
      </c>
      <c r="D64" s="301">
        <v>21</v>
      </c>
      <c r="E64" s="305">
        <f>D64/($D$81*0.1)</f>
        <v>0.25441663599558334</v>
      </c>
      <c r="F64" s="305">
        <v>0.4</v>
      </c>
      <c r="G64" s="307">
        <f t="shared" si="2"/>
        <v>0.10176665439823335</v>
      </c>
    </row>
    <row r="65" spans="1:7" ht="57" customHeight="1" thickBot="1">
      <c r="A65" s="127">
        <v>64</v>
      </c>
      <c r="B65" s="216" t="s">
        <v>188</v>
      </c>
      <c r="C65" s="205" t="s">
        <v>79</v>
      </c>
      <c r="D65" s="301">
        <v>12</v>
      </c>
      <c r="E65" s="305">
        <f>D65/($D$81*0.1)</f>
        <v>0.14538093485461906</v>
      </c>
      <c r="F65" s="305">
        <v>0.4</v>
      </c>
      <c r="G65" s="307">
        <f t="shared" si="2"/>
        <v>5.8152373941847628E-2</v>
      </c>
    </row>
    <row r="66" spans="1:7" ht="57" customHeight="1" thickBot="1">
      <c r="A66" s="127">
        <v>65</v>
      </c>
      <c r="B66" s="128" t="s">
        <v>233</v>
      </c>
      <c r="C66" s="129" t="s">
        <v>22</v>
      </c>
      <c r="D66" s="301">
        <v>1848</v>
      </c>
      <c r="E66" s="305">
        <v>1</v>
      </c>
      <c r="F66" s="305">
        <v>0.4</v>
      </c>
      <c r="G66" s="307">
        <f t="shared" ref="G66:G80" si="4">F66*E66</f>
        <v>0.4</v>
      </c>
    </row>
    <row r="67" spans="1:7" ht="57" customHeight="1" thickBot="1">
      <c r="A67" s="127">
        <v>66</v>
      </c>
      <c r="B67" s="216" t="s">
        <v>99</v>
      </c>
      <c r="C67" s="205" t="s">
        <v>79</v>
      </c>
      <c r="D67" s="301">
        <v>108</v>
      </c>
      <c r="E67" s="305">
        <v>1</v>
      </c>
      <c r="F67" s="305">
        <v>0.4</v>
      </c>
      <c r="G67" s="307">
        <f t="shared" si="4"/>
        <v>0.4</v>
      </c>
    </row>
    <row r="68" spans="1:7" ht="57" customHeight="1" thickBot="1">
      <c r="A68" s="127">
        <v>67</v>
      </c>
      <c r="B68" s="216" t="s">
        <v>57</v>
      </c>
      <c r="C68" s="205" t="s">
        <v>52</v>
      </c>
      <c r="D68" s="301">
        <v>905</v>
      </c>
      <c r="E68" s="305">
        <v>1</v>
      </c>
      <c r="F68" s="305">
        <v>0.4</v>
      </c>
      <c r="G68" s="307">
        <f t="shared" si="4"/>
        <v>0.4</v>
      </c>
    </row>
    <row r="69" spans="1:7" ht="57" customHeight="1" thickBot="1">
      <c r="A69" s="127">
        <v>68</v>
      </c>
      <c r="B69" s="216" t="s">
        <v>65</v>
      </c>
      <c r="C69" s="205" t="s">
        <v>297</v>
      </c>
      <c r="D69" s="301">
        <v>131</v>
      </c>
      <c r="E69" s="305">
        <v>1</v>
      </c>
      <c r="F69" s="305">
        <v>0.4</v>
      </c>
      <c r="G69" s="307">
        <f t="shared" si="4"/>
        <v>0.4</v>
      </c>
    </row>
    <row r="70" spans="1:7" ht="57" customHeight="1" thickBot="1">
      <c r="A70" s="127">
        <v>69</v>
      </c>
      <c r="B70" s="216" t="s">
        <v>190</v>
      </c>
      <c r="C70" s="205" t="s">
        <v>79</v>
      </c>
      <c r="D70" s="301">
        <v>26</v>
      </c>
      <c r="E70" s="305">
        <f>D70/($D$81*0.1)</f>
        <v>0.31499202551834127</v>
      </c>
      <c r="F70" s="305">
        <v>0.4</v>
      </c>
      <c r="G70" s="307">
        <f t="shared" si="4"/>
        <v>0.12599681020733652</v>
      </c>
    </row>
    <row r="71" spans="1:7" ht="57" customHeight="1" thickBot="1">
      <c r="A71" s="127">
        <v>70</v>
      </c>
      <c r="B71" s="216" t="s">
        <v>153</v>
      </c>
      <c r="C71" s="205" t="s">
        <v>79</v>
      </c>
      <c r="D71" s="301">
        <v>25</v>
      </c>
      <c r="E71" s="305">
        <f>D71/($D$81*0.1)</f>
        <v>0.30287694761378969</v>
      </c>
      <c r="F71" s="305">
        <v>0.4</v>
      </c>
      <c r="G71" s="307">
        <f t="shared" si="4"/>
        <v>0.12115077904551588</v>
      </c>
    </row>
    <row r="72" spans="1:7" ht="57" customHeight="1" thickBot="1">
      <c r="A72" s="127">
        <v>71</v>
      </c>
      <c r="B72" s="216" t="s">
        <v>138</v>
      </c>
      <c r="C72" s="205" t="s">
        <v>79</v>
      </c>
      <c r="D72" s="301">
        <v>64</v>
      </c>
      <c r="E72" s="305">
        <f>D72/($D$81*0.1)</f>
        <v>0.77536498589130165</v>
      </c>
      <c r="F72" s="305">
        <v>0.4</v>
      </c>
      <c r="G72" s="307">
        <f t="shared" si="4"/>
        <v>0.31014599435652068</v>
      </c>
    </row>
    <row r="73" spans="1:7" ht="57" customHeight="1" thickBot="1">
      <c r="A73" s="127">
        <v>72</v>
      </c>
      <c r="B73" s="216" t="s">
        <v>112</v>
      </c>
      <c r="C73" s="209" t="s">
        <v>79</v>
      </c>
      <c r="D73" s="301">
        <v>98</v>
      </c>
      <c r="E73" s="305">
        <v>1</v>
      </c>
      <c r="F73" s="305">
        <v>0.4</v>
      </c>
      <c r="G73" s="307">
        <f t="shared" si="4"/>
        <v>0.4</v>
      </c>
    </row>
    <row r="74" spans="1:7" ht="57" customHeight="1" thickBot="1">
      <c r="A74" s="127">
        <v>73</v>
      </c>
      <c r="B74" s="128" t="s">
        <v>31</v>
      </c>
      <c r="C74" s="129" t="s">
        <v>22</v>
      </c>
      <c r="D74" s="301">
        <v>2737</v>
      </c>
      <c r="E74" s="305">
        <v>1</v>
      </c>
      <c r="F74" s="305">
        <v>0.4</v>
      </c>
      <c r="G74" s="307">
        <f t="shared" si="4"/>
        <v>0.4</v>
      </c>
    </row>
    <row r="75" spans="1:7" ht="57" customHeight="1" thickBot="1">
      <c r="A75" s="127">
        <v>74</v>
      </c>
      <c r="B75" s="128" t="s">
        <v>285</v>
      </c>
      <c r="C75" s="129" t="s">
        <v>22</v>
      </c>
      <c r="D75" s="301">
        <v>732</v>
      </c>
      <c r="E75" s="305">
        <v>1</v>
      </c>
      <c r="F75" s="305">
        <v>0.4</v>
      </c>
      <c r="G75" s="307">
        <f t="shared" si="4"/>
        <v>0.4</v>
      </c>
    </row>
    <row r="76" spans="1:7" ht="57" customHeight="1" thickBot="1">
      <c r="A76" s="127">
        <v>75</v>
      </c>
      <c r="B76" s="128" t="s">
        <v>302</v>
      </c>
      <c r="C76" s="129" t="s">
        <v>47</v>
      </c>
      <c r="D76" s="301">
        <v>41</v>
      </c>
      <c r="E76" s="305">
        <f>D76/($D$81*0.1)</f>
        <v>0.49671819408661511</v>
      </c>
      <c r="F76" s="305">
        <v>0.4</v>
      </c>
      <c r="G76" s="307">
        <f t="shared" si="4"/>
        <v>0.19868727763464605</v>
      </c>
    </row>
    <row r="77" spans="1:7" ht="57" customHeight="1" thickBot="1">
      <c r="A77" s="127">
        <v>76</v>
      </c>
      <c r="B77" s="128" t="s">
        <v>24</v>
      </c>
      <c r="C77" s="129" t="s">
        <v>26</v>
      </c>
      <c r="D77" s="301">
        <v>11666</v>
      </c>
      <c r="E77" s="305">
        <v>1</v>
      </c>
      <c r="F77" s="305">
        <v>0.4</v>
      </c>
      <c r="G77" s="307">
        <f t="shared" si="4"/>
        <v>0.4</v>
      </c>
    </row>
    <row r="78" spans="1:7" ht="57" customHeight="1" thickBot="1">
      <c r="A78" s="127">
        <v>77</v>
      </c>
      <c r="B78" s="128" t="s">
        <v>295</v>
      </c>
      <c r="C78" s="129" t="s">
        <v>47</v>
      </c>
      <c r="D78" s="301">
        <v>848</v>
      </c>
      <c r="E78" s="305">
        <v>1</v>
      </c>
      <c r="F78" s="305">
        <v>0.4</v>
      </c>
      <c r="G78" s="307">
        <f t="shared" si="4"/>
        <v>0.4</v>
      </c>
    </row>
    <row r="79" spans="1:7" ht="57" customHeight="1" thickBot="1">
      <c r="A79" s="127">
        <v>78</v>
      </c>
      <c r="B79" s="216" t="s">
        <v>67</v>
      </c>
      <c r="C79" s="205" t="s">
        <v>52</v>
      </c>
      <c r="D79" s="301">
        <v>87</v>
      </c>
      <c r="E79" s="305">
        <v>1</v>
      </c>
      <c r="F79" s="305">
        <v>0.4</v>
      </c>
      <c r="G79" s="307">
        <f t="shared" si="4"/>
        <v>0.4</v>
      </c>
    </row>
    <row r="80" spans="1:7" ht="57" customHeight="1" thickBot="1">
      <c r="A80" s="127">
        <v>79</v>
      </c>
      <c r="B80" s="311" t="s">
        <v>60</v>
      </c>
      <c r="C80" s="296" t="s">
        <v>297</v>
      </c>
      <c r="D80" s="302">
        <v>536</v>
      </c>
      <c r="E80" s="305">
        <v>1</v>
      </c>
      <c r="F80" s="305">
        <v>0.4</v>
      </c>
      <c r="G80" s="307">
        <f t="shared" si="4"/>
        <v>0.4</v>
      </c>
    </row>
    <row r="81" spans="1:7" ht="28.5" customHeight="1">
      <c r="A81" s="299"/>
      <c r="B81" s="312"/>
      <c r="C81" s="299"/>
      <c r="D81" s="304">
        <f>AVERAGE(D2:D80)</f>
        <v>825.41772151898738</v>
      </c>
      <c r="E81" s="305"/>
      <c r="F81" s="305"/>
      <c r="G81" s="307"/>
    </row>
  </sheetData>
  <sortState ref="A2:G81">
    <sortCondition ref="B2:B8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O80"/>
  <sheetViews>
    <sheetView rightToLeft="1" workbookViewId="0">
      <selection activeCell="N1" sqref="N1:O80"/>
    </sheetView>
  </sheetViews>
  <sheetFormatPr defaultRowHeight="24" customHeight="1"/>
  <cols>
    <col min="1" max="1" width="5" customWidth="1"/>
    <col min="2" max="2" width="23" bestFit="1" customWidth="1"/>
    <col min="3" max="3" width="22.875" bestFit="1" customWidth="1"/>
    <col min="4" max="4" width="17.75" customWidth="1"/>
    <col min="7" max="7" width="10.375" customWidth="1"/>
    <col min="9" max="9" width="5.75" customWidth="1"/>
    <col min="12" max="12" width="16.875" bestFit="1" customWidth="1"/>
    <col min="14" max="14" width="22.125" bestFit="1" customWidth="1"/>
  </cols>
  <sheetData>
    <row r="1" spans="1:15" s="346" customFormat="1" ht="69.75" customHeight="1" thickBot="1">
      <c r="A1" s="345" t="s">
        <v>0</v>
      </c>
      <c r="B1" s="345" t="s">
        <v>1</v>
      </c>
      <c r="C1" s="345" t="s">
        <v>2</v>
      </c>
      <c r="D1" s="345" t="s">
        <v>3</v>
      </c>
      <c r="E1" s="345" t="s">
        <v>5</v>
      </c>
      <c r="F1" s="345" t="s">
        <v>331</v>
      </c>
      <c r="G1" s="345" t="s">
        <v>6</v>
      </c>
      <c r="H1" s="345" t="s">
        <v>10</v>
      </c>
      <c r="I1" s="345" t="s">
        <v>19</v>
      </c>
      <c r="J1" s="345" t="s">
        <v>14</v>
      </c>
      <c r="K1" s="345" t="s">
        <v>13</v>
      </c>
      <c r="L1" s="317" t="s">
        <v>384</v>
      </c>
      <c r="M1" s="67" t="s">
        <v>211</v>
      </c>
      <c r="N1" t="s">
        <v>204</v>
      </c>
      <c r="O1" s="256" t="s">
        <v>330</v>
      </c>
    </row>
    <row r="2" spans="1:15" ht="24" customHeight="1" thickBot="1">
      <c r="A2" s="344">
        <v>67</v>
      </c>
      <c r="B2" s="344" t="s">
        <v>162</v>
      </c>
      <c r="C2" s="344" t="s">
        <v>163</v>
      </c>
      <c r="D2" s="344" t="s">
        <v>79</v>
      </c>
      <c r="E2" s="344">
        <v>11851.304969000001</v>
      </c>
      <c r="F2" s="344">
        <v>9334.3968060000007</v>
      </c>
      <c r="G2" s="344" t="s">
        <v>129</v>
      </c>
      <c r="H2" s="344">
        <v>1458728</v>
      </c>
      <c r="I2" s="344">
        <v>44</v>
      </c>
      <c r="J2" s="344">
        <v>45.05</v>
      </c>
      <c r="K2" s="344">
        <v>18.510000000000002</v>
      </c>
      <c r="L2" s="59" t="s">
        <v>162</v>
      </c>
      <c r="M2" s="354">
        <v>63241.931203999993</v>
      </c>
      <c r="N2" s="283" t="s">
        <v>162</v>
      </c>
      <c r="O2" s="276">
        <v>2.9371136542819984</v>
      </c>
    </row>
    <row r="3" spans="1:15" ht="24" customHeight="1" thickBot="1">
      <c r="A3" s="344">
        <v>29</v>
      </c>
      <c r="B3" s="344" t="s">
        <v>72</v>
      </c>
      <c r="C3" s="344" t="s">
        <v>73</v>
      </c>
      <c r="D3" s="344" t="s">
        <v>52</v>
      </c>
      <c r="E3" s="344" t="s">
        <v>48</v>
      </c>
      <c r="F3" s="344">
        <v>282342.11952599999</v>
      </c>
      <c r="G3" s="344" t="s">
        <v>74</v>
      </c>
      <c r="H3" s="344">
        <v>1031643</v>
      </c>
      <c r="I3" s="344">
        <v>21908</v>
      </c>
      <c r="J3" s="344">
        <v>2.6</v>
      </c>
      <c r="K3" s="344">
        <v>0</v>
      </c>
      <c r="L3" s="20" t="s">
        <v>72</v>
      </c>
      <c r="M3" s="352">
        <v>172825.24403599999</v>
      </c>
      <c r="N3" s="283" t="s">
        <v>72</v>
      </c>
      <c r="O3" s="260">
        <v>0.31628607060070302</v>
      </c>
    </row>
    <row r="4" spans="1:15" ht="24" customHeight="1" thickBot="1">
      <c r="A4" s="344">
        <v>38</v>
      </c>
      <c r="B4" s="344" t="s">
        <v>164</v>
      </c>
      <c r="C4" s="344" t="s">
        <v>165</v>
      </c>
      <c r="D4" s="344" t="s">
        <v>79</v>
      </c>
      <c r="E4" s="344">
        <v>6397.0199169999996</v>
      </c>
      <c r="F4" s="344">
        <v>7102.7973620000002</v>
      </c>
      <c r="G4" s="344" t="s">
        <v>166</v>
      </c>
      <c r="H4" s="344">
        <v>2202418</v>
      </c>
      <c r="I4" s="344">
        <v>41</v>
      </c>
      <c r="J4" s="344">
        <v>120.09</v>
      </c>
      <c r="K4" s="344">
        <v>36.43</v>
      </c>
      <c r="L4" s="20" t="s">
        <v>28</v>
      </c>
      <c r="M4" s="24">
        <v>859166.54399199993</v>
      </c>
      <c r="N4" s="285" t="s">
        <v>28</v>
      </c>
      <c r="O4" s="261">
        <v>0.27090090164829689</v>
      </c>
    </row>
    <row r="5" spans="1:15" ht="24" customHeight="1" thickBot="1">
      <c r="A5" s="344">
        <v>40</v>
      </c>
      <c r="B5" s="344" t="s">
        <v>78</v>
      </c>
      <c r="C5" s="344" t="s">
        <v>46</v>
      </c>
      <c r="D5" s="344" t="s">
        <v>79</v>
      </c>
      <c r="E5" s="344">
        <v>210992.47357599999</v>
      </c>
      <c r="F5" s="344">
        <v>48266.790493</v>
      </c>
      <c r="G5" s="344" t="s">
        <v>80</v>
      </c>
      <c r="H5" s="344">
        <v>4800278</v>
      </c>
      <c r="I5" s="344">
        <v>123</v>
      </c>
      <c r="J5" s="344">
        <v>379.39</v>
      </c>
      <c r="K5" s="344">
        <v>13.65</v>
      </c>
      <c r="L5" s="20" t="s">
        <v>216</v>
      </c>
      <c r="M5" s="24">
        <v>919926.24885300011</v>
      </c>
      <c r="N5" s="284" t="s">
        <v>216</v>
      </c>
      <c r="O5" s="264">
        <v>0.60878967466384848</v>
      </c>
    </row>
    <row r="6" spans="1:15" ht="24" customHeight="1" thickBot="1">
      <c r="A6" s="344">
        <v>64</v>
      </c>
      <c r="B6" s="344" t="s">
        <v>140</v>
      </c>
      <c r="C6" s="344" t="s">
        <v>141</v>
      </c>
      <c r="D6" s="344" t="s">
        <v>79</v>
      </c>
      <c r="E6" s="344">
        <v>15642.894456</v>
      </c>
      <c r="F6" s="344">
        <v>7490.4019019999996</v>
      </c>
      <c r="G6" s="344" t="s">
        <v>142</v>
      </c>
      <c r="H6" s="344">
        <v>1495986</v>
      </c>
      <c r="I6" s="344">
        <v>42</v>
      </c>
      <c r="J6" s="344">
        <v>49.61</v>
      </c>
      <c r="K6" s="344">
        <v>-0.71</v>
      </c>
      <c r="L6" s="59" t="s">
        <v>164</v>
      </c>
      <c r="M6" s="354">
        <v>152839.37693</v>
      </c>
      <c r="N6" s="284" t="s">
        <v>164</v>
      </c>
      <c r="O6" s="264">
        <v>9.1192945662291169</v>
      </c>
    </row>
    <row r="7" spans="1:15" ht="24" customHeight="1" thickBot="1">
      <c r="A7" s="344">
        <v>62</v>
      </c>
      <c r="B7" s="344" t="s">
        <v>148</v>
      </c>
      <c r="C7" s="344" t="s">
        <v>29</v>
      </c>
      <c r="D7" s="344" t="s">
        <v>79</v>
      </c>
      <c r="E7" s="344">
        <v>17868.409736000001</v>
      </c>
      <c r="F7" s="344">
        <v>16145.682723</v>
      </c>
      <c r="G7" s="344" t="s">
        <v>149</v>
      </c>
      <c r="H7" s="344">
        <v>1453518</v>
      </c>
      <c r="I7" s="344">
        <v>109</v>
      </c>
      <c r="J7" s="344">
        <v>44.82</v>
      </c>
      <c r="K7" s="344">
        <v>26.02</v>
      </c>
      <c r="L7" s="347" t="s">
        <v>78</v>
      </c>
      <c r="M7" s="103">
        <v>684728.82491099997</v>
      </c>
      <c r="N7" s="284" t="s">
        <v>78</v>
      </c>
      <c r="O7" s="264">
        <v>2.844125178237356</v>
      </c>
    </row>
    <row r="8" spans="1:15" ht="24" customHeight="1" thickBot="1">
      <c r="A8" s="344">
        <v>72</v>
      </c>
      <c r="B8" s="344" t="s">
        <v>185</v>
      </c>
      <c r="C8" s="344" t="s">
        <v>186</v>
      </c>
      <c r="D8" s="344" t="s">
        <v>79</v>
      </c>
      <c r="E8" s="344">
        <v>6418.670768</v>
      </c>
      <c r="F8" s="344">
        <v>7328.865237</v>
      </c>
      <c r="G8" s="344" t="s">
        <v>187</v>
      </c>
      <c r="H8" s="344">
        <v>1043403</v>
      </c>
      <c r="I8" s="344">
        <v>20</v>
      </c>
      <c r="J8" s="344">
        <v>4.07</v>
      </c>
      <c r="K8" s="344">
        <v>4</v>
      </c>
      <c r="L8" s="53" t="s">
        <v>237</v>
      </c>
      <c r="M8" s="29">
        <v>129910.599</v>
      </c>
      <c r="N8" s="285" t="s">
        <v>237</v>
      </c>
      <c r="O8" s="261">
        <v>7.755430686792128E-2</v>
      </c>
    </row>
    <row r="9" spans="1:15" ht="24" customHeight="1" thickBot="1">
      <c r="A9" s="344">
        <v>49</v>
      </c>
      <c r="B9" s="344" t="s">
        <v>157</v>
      </c>
      <c r="C9" s="344" t="s">
        <v>21</v>
      </c>
      <c r="D9" s="344" t="s">
        <v>79</v>
      </c>
      <c r="E9" s="344">
        <v>11738.914349999999</v>
      </c>
      <c r="F9" s="344">
        <v>10685.400084999999</v>
      </c>
      <c r="G9" s="344" t="s">
        <v>158</v>
      </c>
      <c r="H9" s="344">
        <v>2118437</v>
      </c>
      <c r="I9" s="344">
        <v>15</v>
      </c>
      <c r="J9" s="344">
        <v>111.25</v>
      </c>
      <c r="K9" s="344">
        <v>11.45</v>
      </c>
      <c r="L9" s="348" t="s">
        <v>203</v>
      </c>
      <c r="M9" s="103">
        <v>259149.00281899999</v>
      </c>
      <c r="N9" s="283" t="s">
        <v>203</v>
      </c>
      <c r="O9" s="276">
        <v>9.5249726469574725</v>
      </c>
    </row>
    <row r="10" spans="1:15" ht="24" customHeight="1" thickBot="1">
      <c r="A10" s="344">
        <v>51</v>
      </c>
      <c r="B10" s="344" t="s">
        <v>172</v>
      </c>
      <c r="C10" s="344" t="s">
        <v>173</v>
      </c>
      <c r="D10" s="344" t="s">
        <v>79</v>
      </c>
      <c r="E10" s="344">
        <v>7137.3462929999996</v>
      </c>
      <c r="F10" s="344">
        <v>7978.9674249999998</v>
      </c>
      <c r="G10" s="344" t="s">
        <v>174</v>
      </c>
      <c r="H10" s="344">
        <v>1706731</v>
      </c>
      <c r="I10" s="344">
        <v>38</v>
      </c>
      <c r="J10" s="344">
        <v>69.92</v>
      </c>
      <c r="K10" s="344">
        <v>-0.79</v>
      </c>
      <c r="L10" s="47" t="s">
        <v>235</v>
      </c>
      <c r="M10" s="24">
        <v>270759.83500000002</v>
      </c>
      <c r="N10" s="284" t="s">
        <v>235</v>
      </c>
      <c r="O10" s="264">
        <v>0.25078761121783416</v>
      </c>
    </row>
    <row r="11" spans="1:15" ht="24" customHeight="1" thickBot="1">
      <c r="A11" s="344">
        <v>26</v>
      </c>
      <c r="B11" s="344" t="s">
        <v>62</v>
      </c>
      <c r="C11" s="344" t="s">
        <v>46</v>
      </c>
      <c r="D11" s="344" t="s">
        <v>52</v>
      </c>
      <c r="E11" s="344" t="s">
        <v>48</v>
      </c>
      <c r="F11" s="344">
        <v>124631.373639</v>
      </c>
      <c r="G11" s="344" t="s">
        <v>63</v>
      </c>
      <c r="H11" s="344">
        <v>1061966</v>
      </c>
      <c r="I11" s="344">
        <v>428</v>
      </c>
      <c r="J11" s="344">
        <v>6.2</v>
      </c>
      <c r="K11" s="344">
        <v>0</v>
      </c>
      <c r="L11" s="58" t="s">
        <v>287</v>
      </c>
      <c r="M11" s="29">
        <v>40000</v>
      </c>
      <c r="N11" s="284" t="s">
        <v>287</v>
      </c>
      <c r="O11" s="264">
        <v>7.918314665906509E-2</v>
      </c>
    </row>
    <row r="12" spans="1:15" ht="24" customHeight="1" thickBot="1">
      <c r="A12" s="344">
        <v>52</v>
      </c>
      <c r="B12" s="344" t="s">
        <v>143</v>
      </c>
      <c r="C12" s="344" t="s">
        <v>25</v>
      </c>
      <c r="D12" s="344" t="s">
        <v>79</v>
      </c>
      <c r="E12" s="344">
        <v>15822.293390000001</v>
      </c>
      <c r="F12" s="344">
        <v>11504.730484</v>
      </c>
      <c r="G12" s="344" t="s">
        <v>144</v>
      </c>
      <c r="H12" s="344">
        <v>1579453</v>
      </c>
      <c r="I12" s="344">
        <v>59</v>
      </c>
      <c r="J12" s="344">
        <v>57.95</v>
      </c>
      <c r="K12" s="344">
        <v>14.22</v>
      </c>
      <c r="L12" s="47" t="s">
        <v>231</v>
      </c>
      <c r="M12" s="24">
        <v>8158.4</v>
      </c>
      <c r="N12" s="285" t="s">
        <v>231</v>
      </c>
      <c r="O12" s="261">
        <v>5.849321747110614E-2</v>
      </c>
    </row>
    <row r="13" spans="1:15" ht="24" customHeight="1" thickBot="1">
      <c r="A13" s="344">
        <v>53</v>
      </c>
      <c r="B13" s="344" t="s">
        <v>183</v>
      </c>
      <c r="C13" s="344" t="s">
        <v>184</v>
      </c>
      <c r="D13" s="344" t="s">
        <v>79</v>
      </c>
      <c r="E13" s="344">
        <v>8001</v>
      </c>
      <c r="F13" s="344">
        <v>10682.194414</v>
      </c>
      <c r="G13" s="344" t="s">
        <v>144</v>
      </c>
      <c r="H13" s="344">
        <v>1901423</v>
      </c>
      <c r="I13" s="344">
        <v>10</v>
      </c>
      <c r="J13" s="344">
        <v>89.96</v>
      </c>
      <c r="K13" s="344">
        <v>24.04</v>
      </c>
      <c r="L13" s="58" t="s">
        <v>33</v>
      </c>
      <c r="M13" s="29">
        <v>326544.52920300001</v>
      </c>
      <c r="N13" s="284" t="s">
        <v>33</v>
      </c>
      <c r="O13" s="264">
        <v>0.27705884694731581</v>
      </c>
    </row>
    <row r="14" spans="1:15" ht="24" customHeight="1" thickBot="1">
      <c r="A14" s="344">
        <v>43</v>
      </c>
      <c r="B14" s="344" t="s">
        <v>114</v>
      </c>
      <c r="C14" s="344" t="s">
        <v>103</v>
      </c>
      <c r="D14" s="344" t="s">
        <v>79</v>
      </c>
      <c r="E14" s="344">
        <v>30035.829446</v>
      </c>
      <c r="F14" s="344">
        <v>23843.772025999999</v>
      </c>
      <c r="G14" s="344" t="s">
        <v>115</v>
      </c>
      <c r="H14" s="344">
        <v>2213701</v>
      </c>
      <c r="I14" s="344">
        <v>59</v>
      </c>
      <c r="J14" s="344">
        <v>121.18</v>
      </c>
      <c r="K14" s="344">
        <v>-5.23</v>
      </c>
      <c r="L14" s="348" t="s">
        <v>148</v>
      </c>
      <c r="M14" s="103">
        <v>56501.054110999998</v>
      </c>
      <c r="N14" s="284" t="s">
        <v>148</v>
      </c>
      <c r="O14" s="264">
        <v>1.7315677018387985</v>
      </c>
    </row>
    <row r="15" spans="1:15" ht="24" customHeight="1" thickBot="1">
      <c r="A15" s="344">
        <v>42</v>
      </c>
      <c r="B15" s="344" t="s">
        <v>150</v>
      </c>
      <c r="C15" s="344" t="s">
        <v>151</v>
      </c>
      <c r="D15" s="344" t="s">
        <v>79</v>
      </c>
      <c r="E15" s="344">
        <v>12929.134593999999</v>
      </c>
      <c r="F15" s="344">
        <v>13983.720342000001</v>
      </c>
      <c r="G15" s="344" t="s">
        <v>152</v>
      </c>
      <c r="H15" s="344">
        <v>2192149</v>
      </c>
      <c r="I15" s="344">
        <v>38</v>
      </c>
      <c r="J15" s="344">
        <v>118.61</v>
      </c>
      <c r="K15" s="344">
        <v>11.92</v>
      </c>
      <c r="L15" s="348" t="s">
        <v>185</v>
      </c>
      <c r="M15" s="103">
        <v>70597.075771000003</v>
      </c>
      <c r="N15" s="284" t="s">
        <v>185</v>
      </c>
      <c r="O15" s="264">
        <v>4.9272107601200448</v>
      </c>
    </row>
    <row r="16" spans="1:15" ht="24" customHeight="1" thickBot="1">
      <c r="A16" s="344">
        <v>41</v>
      </c>
      <c r="B16" s="344" t="s">
        <v>159</v>
      </c>
      <c r="C16" s="344" t="s">
        <v>160</v>
      </c>
      <c r="D16" s="344" t="s">
        <v>79</v>
      </c>
      <c r="E16" s="344">
        <v>12909.570283999999</v>
      </c>
      <c r="F16" s="344">
        <v>16661.867415000001</v>
      </c>
      <c r="G16" s="344" t="s">
        <v>161</v>
      </c>
      <c r="H16" s="344">
        <v>2517659</v>
      </c>
      <c r="I16" s="344">
        <v>30</v>
      </c>
      <c r="J16" s="344">
        <v>151.71</v>
      </c>
      <c r="K16" s="344">
        <v>20.9</v>
      </c>
      <c r="L16" s="20" t="s">
        <v>301</v>
      </c>
      <c r="M16" s="24">
        <v>548306.72256599995</v>
      </c>
      <c r="N16" s="284" t="s">
        <v>294</v>
      </c>
      <c r="O16" s="264">
        <v>0.99853349146622172</v>
      </c>
    </row>
    <row r="17" spans="1:15" ht="24" customHeight="1" thickBot="1">
      <c r="A17" s="344">
        <v>33</v>
      </c>
      <c r="B17" s="344" t="s">
        <v>94</v>
      </c>
      <c r="C17" s="344" t="s">
        <v>51</v>
      </c>
      <c r="D17" s="344" t="s">
        <v>79</v>
      </c>
      <c r="E17" s="344">
        <v>19381.386649</v>
      </c>
      <c r="F17" s="344">
        <v>33625.499699</v>
      </c>
      <c r="G17" s="344" t="s">
        <v>95</v>
      </c>
      <c r="H17" s="344">
        <v>2475193</v>
      </c>
      <c r="I17" s="344">
        <v>135</v>
      </c>
      <c r="J17" s="344">
        <v>147.94999999999999</v>
      </c>
      <c r="K17" s="344">
        <v>28.81</v>
      </c>
      <c r="L17" s="349" t="s">
        <v>157</v>
      </c>
      <c r="M17" s="354">
        <v>113138.285934</v>
      </c>
      <c r="N17" s="283" t="s">
        <v>157</v>
      </c>
      <c r="O17" s="276">
        <v>4.4946085306689971</v>
      </c>
    </row>
    <row r="18" spans="1:15" ht="24" customHeight="1" thickBot="1">
      <c r="A18" s="344">
        <v>36</v>
      </c>
      <c r="B18" s="344" t="s">
        <v>96</v>
      </c>
      <c r="C18" s="344" t="s">
        <v>97</v>
      </c>
      <c r="D18" s="344" t="s">
        <v>79</v>
      </c>
      <c r="E18" s="344">
        <v>80513.815491999994</v>
      </c>
      <c r="F18" s="344">
        <v>60839.744642999998</v>
      </c>
      <c r="G18" s="344" t="s">
        <v>98</v>
      </c>
      <c r="H18" s="344">
        <v>5165541</v>
      </c>
      <c r="I18" s="344">
        <v>147</v>
      </c>
      <c r="J18" s="344">
        <v>412.9</v>
      </c>
      <c r="K18" s="344">
        <v>16.48</v>
      </c>
      <c r="L18" s="88" t="s">
        <v>332</v>
      </c>
      <c r="M18" s="24">
        <v>0</v>
      </c>
      <c r="N18" s="285" t="s">
        <v>344</v>
      </c>
      <c r="O18" s="261">
        <v>0</v>
      </c>
    </row>
    <row r="19" spans="1:15" ht="24" customHeight="1" thickBot="1">
      <c r="A19" s="344">
        <v>58</v>
      </c>
      <c r="B19" s="344" t="s">
        <v>136</v>
      </c>
      <c r="C19" s="344" t="s">
        <v>90</v>
      </c>
      <c r="D19" s="344" t="s">
        <v>79</v>
      </c>
      <c r="E19" s="344">
        <v>17245.569662999998</v>
      </c>
      <c r="F19" s="344">
        <v>6642.2096119999997</v>
      </c>
      <c r="G19" s="344" t="s">
        <v>137</v>
      </c>
      <c r="H19" s="344">
        <v>1642485</v>
      </c>
      <c r="I19" s="344">
        <v>36</v>
      </c>
      <c r="J19" s="344">
        <v>63.97</v>
      </c>
      <c r="K19" s="344">
        <v>14.4</v>
      </c>
      <c r="L19" s="35" t="s">
        <v>225</v>
      </c>
      <c r="M19" s="23">
        <v>70458.285421000008</v>
      </c>
      <c r="N19" s="283" t="s">
        <v>225</v>
      </c>
      <c r="O19" s="276">
        <v>3.5040374215688028</v>
      </c>
    </row>
    <row r="20" spans="1:15" ht="24" customHeight="1" thickBot="1">
      <c r="A20" s="344">
        <v>44</v>
      </c>
      <c r="B20" s="344" t="s">
        <v>105</v>
      </c>
      <c r="C20" s="344" t="s">
        <v>106</v>
      </c>
      <c r="D20" s="344" t="s">
        <v>79</v>
      </c>
      <c r="E20" s="344">
        <v>44219.519619999999</v>
      </c>
      <c r="F20" s="344">
        <v>19785.590907999998</v>
      </c>
      <c r="G20" s="344" t="s">
        <v>107</v>
      </c>
      <c r="H20" s="344">
        <v>1895171</v>
      </c>
      <c r="I20" s="344">
        <v>48</v>
      </c>
      <c r="J20" s="344">
        <v>89.14</v>
      </c>
      <c r="K20" s="344">
        <v>-15.89</v>
      </c>
      <c r="L20" s="53" t="s">
        <v>328</v>
      </c>
      <c r="M20" s="353">
        <v>0</v>
      </c>
      <c r="N20" s="284" t="s">
        <v>328</v>
      </c>
      <c r="O20" s="264">
        <v>0</v>
      </c>
    </row>
    <row r="21" spans="1:15" ht="24" customHeight="1" thickBot="1">
      <c r="A21" s="344">
        <v>46</v>
      </c>
      <c r="B21" s="344" t="s">
        <v>83</v>
      </c>
      <c r="C21" s="344" t="s">
        <v>84</v>
      </c>
      <c r="D21" s="344" t="s">
        <v>79</v>
      </c>
      <c r="E21" s="344">
        <v>122887.850622</v>
      </c>
      <c r="F21" s="344">
        <v>184300.70545400001</v>
      </c>
      <c r="G21" s="344" t="s">
        <v>85</v>
      </c>
      <c r="H21" s="344">
        <v>3567226</v>
      </c>
      <c r="I21" s="344">
        <v>185</v>
      </c>
      <c r="J21" s="344">
        <v>256.73</v>
      </c>
      <c r="K21" s="344">
        <v>31.69</v>
      </c>
      <c r="L21" s="350" t="s">
        <v>62</v>
      </c>
      <c r="M21" s="22">
        <v>609162.52271199995</v>
      </c>
      <c r="N21" s="283" t="s">
        <v>62</v>
      </c>
      <c r="O21" s="260">
        <v>1.6525308246668691</v>
      </c>
    </row>
    <row r="22" spans="1:15" ht="24" customHeight="1" thickBot="1">
      <c r="A22" s="344">
        <v>61</v>
      </c>
      <c r="B22" s="344" t="s">
        <v>178</v>
      </c>
      <c r="C22" s="344" t="s">
        <v>117</v>
      </c>
      <c r="D22" s="344" t="s">
        <v>79</v>
      </c>
      <c r="E22" s="344">
        <v>13522.595886999999</v>
      </c>
      <c r="F22" s="344">
        <v>7765.2985799999997</v>
      </c>
      <c r="G22" s="344" t="s">
        <v>179</v>
      </c>
      <c r="H22" s="344">
        <v>1522906</v>
      </c>
      <c r="I22" s="344">
        <v>74</v>
      </c>
      <c r="J22" s="344">
        <v>52.14</v>
      </c>
      <c r="K22" s="344">
        <v>10.130000000000001</v>
      </c>
      <c r="L22" s="59" t="s">
        <v>143</v>
      </c>
      <c r="M22" s="26">
        <v>106337.398363</v>
      </c>
      <c r="N22" s="284" t="s">
        <v>143</v>
      </c>
      <c r="O22" s="264">
        <v>3.4525129338636362</v>
      </c>
    </row>
    <row r="23" spans="1:15" ht="24" customHeight="1" thickBot="1">
      <c r="A23" s="344">
        <v>54</v>
      </c>
      <c r="B23" s="344" t="s">
        <v>119</v>
      </c>
      <c r="C23" s="344" t="s">
        <v>120</v>
      </c>
      <c r="D23" s="344" t="s">
        <v>79</v>
      </c>
      <c r="E23" s="344">
        <v>32094.093858</v>
      </c>
      <c r="F23" s="344">
        <v>14718.697920000001</v>
      </c>
      <c r="G23" s="344" t="s">
        <v>121</v>
      </c>
      <c r="H23" s="344">
        <v>1703553</v>
      </c>
      <c r="I23" s="344">
        <v>25</v>
      </c>
      <c r="J23" s="344">
        <v>70.36</v>
      </c>
      <c r="K23" s="344">
        <v>11.9</v>
      </c>
      <c r="L23" s="20" t="s">
        <v>220</v>
      </c>
      <c r="M23" s="22">
        <v>253123.99257100001</v>
      </c>
      <c r="N23" s="286" t="s">
        <v>220</v>
      </c>
      <c r="O23" s="260">
        <v>0.630088001262048</v>
      </c>
    </row>
    <row r="24" spans="1:15" ht="24" customHeight="1" thickBot="1">
      <c r="A24" s="344">
        <v>31</v>
      </c>
      <c r="B24" s="344" t="s">
        <v>86</v>
      </c>
      <c r="C24" s="344" t="s">
        <v>87</v>
      </c>
      <c r="D24" s="344" t="s">
        <v>79</v>
      </c>
      <c r="E24" s="344">
        <v>90049.008963</v>
      </c>
      <c r="F24" s="344">
        <v>38381.191055000003</v>
      </c>
      <c r="G24" s="344" t="s">
        <v>88</v>
      </c>
      <c r="H24" s="344">
        <v>3811817</v>
      </c>
      <c r="I24" s="344">
        <v>133</v>
      </c>
      <c r="J24" s="344">
        <v>280.85000000000002</v>
      </c>
      <c r="K24" s="344">
        <v>0.75</v>
      </c>
      <c r="L24" s="35" t="s">
        <v>183</v>
      </c>
      <c r="M24" s="23">
        <v>150751.529029</v>
      </c>
      <c r="N24" s="283" t="s">
        <v>183</v>
      </c>
      <c r="O24" s="276">
        <v>8.0992501602214215</v>
      </c>
    </row>
    <row r="25" spans="1:15" ht="24" customHeight="1" thickBot="1">
      <c r="A25" s="344">
        <v>37</v>
      </c>
      <c r="B25" s="344" t="s">
        <v>81</v>
      </c>
      <c r="C25" s="344" t="s">
        <v>58</v>
      </c>
      <c r="D25" s="344" t="s">
        <v>79</v>
      </c>
      <c r="E25" s="344">
        <v>190558.44183600001</v>
      </c>
      <c r="F25" s="344">
        <v>73832.045897999997</v>
      </c>
      <c r="G25" s="344" t="s">
        <v>82</v>
      </c>
      <c r="H25" s="344">
        <v>4390061</v>
      </c>
      <c r="I25" s="344">
        <v>163</v>
      </c>
      <c r="J25" s="344">
        <v>339.01</v>
      </c>
      <c r="K25" s="344">
        <v>14.7</v>
      </c>
      <c r="L25" s="60" t="s">
        <v>114</v>
      </c>
      <c r="M25" s="23">
        <v>653209.97399100009</v>
      </c>
      <c r="N25" s="283" t="s">
        <v>114</v>
      </c>
      <c r="O25" s="276">
        <v>11.477947179599369</v>
      </c>
    </row>
    <row r="26" spans="1:15" ht="24" customHeight="1" thickBot="1">
      <c r="A26" s="344">
        <v>25</v>
      </c>
      <c r="B26" s="344" t="s">
        <v>54</v>
      </c>
      <c r="C26" s="344" t="s">
        <v>55</v>
      </c>
      <c r="D26" s="344" t="s">
        <v>52</v>
      </c>
      <c r="E26" s="344" t="s">
        <v>37</v>
      </c>
      <c r="F26" s="344">
        <v>139993.25184000001</v>
      </c>
      <c r="G26" s="344" t="s">
        <v>56</v>
      </c>
      <c r="H26" s="344">
        <v>1088256</v>
      </c>
      <c r="I26" s="344">
        <v>1592</v>
      </c>
      <c r="J26" s="344">
        <v>8.7200000000000006</v>
      </c>
      <c r="K26" s="344">
        <v>0</v>
      </c>
      <c r="L26" s="59" t="s">
        <v>150</v>
      </c>
      <c r="M26" s="26">
        <v>194219.626169</v>
      </c>
      <c r="N26" s="283" t="s">
        <v>150</v>
      </c>
      <c r="O26" s="276">
        <v>6.7120412693184957</v>
      </c>
    </row>
    <row r="27" spans="1:15" ht="24" customHeight="1" thickBot="1">
      <c r="A27" s="344">
        <v>47</v>
      </c>
      <c r="B27" s="344" t="s">
        <v>124</v>
      </c>
      <c r="C27" s="344" t="s">
        <v>125</v>
      </c>
      <c r="D27" s="344" t="s">
        <v>79</v>
      </c>
      <c r="E27" s="344">
        <v>7616.0645160000004</v>
      </c>
      <c r="F27" s="344">
        <v>20989.062739000001</v>
      </c>
      <c r="G27" s="344" t="s">
        <v>126</v>
      </c>
      <c r="H27" s="344">
        <v>1538675</v>
      </c>
      <c r="I27" s="344">
        <v>24</v>
      </c>
      <c r="J27" s="344">
        <v>53.66</v>
      </c>
      <c r="K27" s="344">
        <v>4.8499999999999996</v>
      </c>
      <c r="L27" s="59" t="s">
        <v>159</v>
      </c>
      <c r="M27" s="26">
        <v>30886.178172</v>
      </c>
      <c r="N27" s="284" t="s">
        <v>159</v>
      </c>
      <c r="O27" s="264">
        <v>0.95676160622018458</v>
      </c>
    </row>
    <row r="28" spans="1:15" ht="24" customHeight="1" thickBot="1">
      <c r="A28" s="344">
        <v>28</v>
      </c>
      <c r="B28" s="344" t="s">
        <v>70</v>
      </c>
      <c r="C28" s="344" t="s">
        <v>29</v>
      </c>
      <c r="D28" s="344" t="s">
        <v>52</v>
      </c>
      <c r="E28" s="344" t="s">
        <v>48</v>
      </c>
      <c r="F28" s="344">
        <v>308663.79706900002</v>
      </c>
      <c r="G28" s="344" t="s">
        <v>239</v>
      </c>
      <c r="H28" s="344">
        <v>1189685</v>
      </c>
      <c r="I28" s="344">
        <v>165</v>
      </c>
      <c r="J28" s="344">
        <v>14.72</v>
      </c>
      <c r="K28" s="344">
        <v>0</v>
      </c>
      <c r="L28" s="60" t="s">
        <v>94</v>
      </c>
      <c r="M28" s="23">
        <v>343732.06400999997</v>
      </c>
      <c r="N28" s="284" t="s">
        <v>94</v>
      </c>
      <c r="O28" s="264">
        <v>2.429476576927426</v>
      </c>
    </row>
    <row r="29" spans="1:15" ht="24" customHeight="1" thickBot="1">
      <c r="A29" s="344">
        <v>73</v>
      </c>
      <c r="B29" s="344" t="s">
        <v>167</v>
      </c>
      <c r="C29" s="344" t="s">
        <v>168</v>
      </c>
      <c r="D29" s="344" t="s">
        <v>79</v>
      </c>
      <c r="E29" s="344" t="s">
        <v>37</v>
      </c>
      <c r="F29" s="344">
        <v>11200.609243999999</v>
      </c>
      <c r="G29" s="344" t="s">
        <v>38</v>
      </c>
      <c r="H29" s="344">
        <v>1164184</v>
      </c>
      <c r="I29" s="344">
        <v>37</v>
      </c>
      <c r="J29" s="344">
        <v>15.92</v>
      </c>
      <c r="K29" s="344">
        <v>16.28</v>
      </c>
      <c r="L29" s="35" t="s">
        <v>96</v>
      </c>
      <c r="M29" s="23">
        <v>325086.60851399996</v>
      </c>
      <c r="N29" s="284" t="s">
        <v>96</v>
      </c>
      <c r="O29" s="264">
        <v>2.1929453765734404</v>
      </c>
    </row>
    <row r="30" spans="1:15" ht="24" customHeight="1" thickBot="1">
      <c r="A30" s="344">
        <v>71</v>
      </c>
      <c r="B30" s="344" t="s">
        <v>108</v>
      </c>
      <c r="C30" s="344" t="s">
        <v>46</v>
      </c>
      <c r="D30" s="344" t="s">
        <v>79</v>
      </c>
      <c r="E30" s="344">
        <v>6940.0175090000002</v>
      </c>
      <c r="F30" s="344">
        <v>11473.063533</v>
      </c>
      <c r="G30" s="344" t="s">
        <v>109</v>
      </c>
      <c r="H30" s="344">
        <v>1043670</v>
      </c>
      <c r="I30" s="344">
        <v>90</v>
      </c>
      <c r="J30" s="344">
        <v>3.97</v>
      </c>
      <c r="K30" s="344">
        <v>4.37</v>
      </c>
      <c r="L30" s="35" t="s">
        <v>136</v>
      </c>
      <c r="M30" s="23">
        <v>163345.950977</v>
      </c>
      <c r="N30" s="284" t="s">
        <v>136</v>
      </c>
      <c r="O30" s="264">
        <v>6.690119224156291</v>
      </c>
    </row>
    <row r="31" spans="1:15" ht="24" customHeight="1" thickBot="1">
      <c r="A31" s="344">
        <v>66</v>
      </c>
      <c r="B31" s="344" t="s">
        <v>127</v>
      </c>
      <c r="C31" s="344" t="s">
        <v>128</v>
      </c>
      <c r="D31" s="344" t="s">
        <v>79</v>
      </c>
      <c r="E31" s="344">
        <v>22798.028824000001</v>
      </c>
      <c r="F31" s="344">
        <v>16420.437591999998</v>
      </c>
      <c r="G31" s="344" t="s">
        <v>129</v>
      </c>
      <c r="H31" s="344">
        <v>1449928</v>
      </c>
      <c r="I31" s="344">
        <v>49</v>
      </c>
      <c r="J31" s="344">
        <v>44.22</v>
      </c>
      <c r="K31" s="344">
        <v>15.74</v>
      </c>
      <c r="L31" s="35" t="s">
        <v>105</v>
      </c>
      <c r="M31" s="23">
        <v>484020.08390500001</v>
      </c>
      <c r="N31" s="283" t="s">
        <v>105</v>
      </c>
      <c r="O31" s="276">
        <v>6.1931581736699339</v>
      </c>
    </row>
    <row r="32" spans="1:15" ht="24" customHeight="1" thickBot="1">
      <c r="A32" s="344">
        <v>76</v>
      </c>
      <c r="B32" s="344" t="s">
        <v>192</v>
      </c>
      <c r="C32" s="344" t="s">
        <v>193</v>
      </c>
      <c r="D32" s="344" t="s">
        <v>79</v>
      </c>
      <c r="E32" s="344" t="s">
        <v>48</v>
      </c>
      <c r="F32" s="344">
        <v>6206.3839129999997</v>
      </c>
      <c r="G32" s="344" t="s">
        <v>194</v>
      </c>
      <c r="H32" s="344">
        <v>1234610</v>
      </c>
      <c r="I32" s="344">
        <v>32</v>
      </c>
      <c r="J32" s="344">
        <v>23.38</v>
      </c>
      <c r="K32" s="344">
        <v>0</v>
      </c>
      <c r="L32" s="59" t="s">
        <v>83</v>
      </c>
      <c r="M32" s="26">
        <v>480025.25092799996</v>
      </c>
      <c r="N32" s="283" t="s">
        <v>83</v>
      </c>
      <c r="O32" s="276">
        <v>1.5445623034905271</v>
      </c>
    </row>
    <row r="33" spans="1:15" ht="24" customHeight="1" thickBot="1">
      <c r="A33" s="344">
        <v>77</v>
      </c>
      <c r="B33" s="344" t="s">
        <v>195</v>
      </c>
      <c r="C33" s="344" t="s">
        <v>196</v>
      </c>
      <c r="D33" s="344" t="s">
        <v>79</v>
      </c>
      <c r="E33" s="344" t="s">
        <v>48</v>
      </c>
      <c r="F33" s="344">
        <v>5575.3850030000003</v>
      </c>
      <c r="G33" s="344" t="s">
        <v>197</v>
      </c>
      <c r="H33" s="344">
        <v>1101637</v>
      </c>
      <c r="I33" s="344">
        <v>7</v>
      </c>
      <c r="J33" s="344">
        <v>9.68</v>
      </c>
      <c r="K33" s="344">
        <v>0</v>
      </c>
      <c r="L33" s="35" t="s">
        <v>178</v>
      </c>
      <c r="M33" s="23">
        <v>148513.09561199998</v>
      </c>
      <c r="N33" s="284" t="s">
        <v>178</v>
      </c>
      <c r="O33" s="264">
        <v>8.0871866484426036</v>
      </c>
    </row>
    <row r="34" spans="1:15" ht="24" customHeight="1" thickBot="1">
      <c r="A34" s="344">
        <v>32</v>
      </c>
      <c r="B34" s="344" t="s">
        <v>122</v>
      </c>
      <c r="C34" s="344" t="s">
        <v>123</v>
      </c>
      <c r="D34" s="344" t="s">
        <v>79</v>
      </c>
      <c r="E34" s="344">
        <v>22411.620502999998</v>
      </c>
      <c r="F34" s="344">
        <v>19896.055804</v>
      </c>
      <c r="G34" s="344" t="s">
        <v>88</v>
      </c>
      <c r="H34" s="344">
        <v>2233755</v>
      </c>
      <c r="I34" s="344">
        <v>51</v>
      </c>
      <c r="J34" s="344">
        <v>123.5</v>
      </c>
      <c r="K34" s="344">
        <v>29.53</v>
      </c>
      <c r="L34" s="35" t="s">
        <v>119</v>
      </c>
      <c r="M34" s="23">
        <v>209837.28552199999</v>
      </c>
      <c r="N34" s="283" t="s">
        <v>119</v>
      </c>
      <c r="O34" s="276">
        <v>3.9690253928248782</v>
      </c>
    </row>
    <row r="35" spans="1:15" ht="24" customHeight="1" thickBot="1">
      <c r="A35" s="344">
        <v>35</v>
      </c>
      <c r="B35" s="344" t="s">
        <v>145</v>
      </c>
      <c r="C35" s="344" t="s">
        <v>146</v>
      </c>
      <c r="D35" s="344" t="s">
        <v>79</v>
      </c>
      <c r="E35" s="344">
        <v>14442.649933000001</v>
      </c>
      <c r="F35" s="344">
        <v>19922.089489000002</v>
      </c>
      <c r="G35" s="344" t="s">
        <v>147</v>
      </c>
      <c r="H35" s="344">
        <v>2534295</v>
      </c>
      <c r="I35" s="344">
        <v>22</v>
      </c>
      <c r="J35" s="344">
        <v>152.26</v>
      </c>
      <c r="K35" s="344">
        <v>6.03</v>
      </c>
      <c r="L35" s="53" t="s">
        <v>217</v>
      </c>
      <c r="M35" s="353">
        <v>200314.39298800001</v>
      </c>
      <c r="N35" s="283" t="s">
        <v>217</v>
      </c>
      <c r="O35" s="260">
        <v>1.6312512662095475</v>
      </c>
    </row>
    <row r="36" spans="1:15" ht="24" customHeight="1" thickBot="1">
      <c r="A36" s="344">
        <v>78</v>
      </c>
      <c r="B36" s="344" t="s">
        <v>198</v>
      </c>
      <c r="C36" s="344" t="s">
        <v>199</v>
      </c>
      <c r="D36" s="344" t="s">
        <v>79</v>
      </c>
      <c r="E36" s="344" t="s">
        <v>48</v>
      </c>
      <c r="F36" s="344">
        <v>33105.287443000001</v>
      </c>
      <c r="G36" s="344" t="s">
        <v>200</v>
      </c>
      <c r="H36" s="344">
        <v>1034411</v>
      </c>
      <c r="I36" s="344">
        <v>36</v>
      </c>
      <c r="J36" s="344">
        <v>3.44</v>
      </c>
      <c r="K36" s="344">
        <v>0</v>
      </c>
      <c r="L36" s="59" t="s">
        <v>86</v>
      </c>
      <c r="M36" s="26">
        <v>289846.57018400001</v>
      </c>
      <c r="N36" s="283" t="s">
        <v>86</v>
      </c>
      <c r="O36" s="276">
        <v>1.796562226089975</v>
      </c>
    </row>
    <row r="37" spans="1:15" ht="24" customHeight="1" thickBot="1">
      <c r="A37" s="344">
        <v>68</v>
      </c>
      <c r="B37" s="344" t="s">
        <v>130</v>
      </c>
      <c r="C37" s="344" t="s">
        <v>131</v>
      </c>
      <c r="D37" s="344" t="s">
        <v>79</v>
      </c>
      <c r="E37" s="344">
        <v>13072.680543</v>
      </c>
      <c r="F37" s="344">
        <v>6178.4846820000002</v>
      </c>
      <c r="G37" s="344" t="s">
        <v>132</v>
      </c>
      <c r="H37" s="344">
        <v>1210281</v>
      </c>
      <c r="I37" s="344">
        <v>38</v>
      </c>
      <c r="J37" s="344">
        <v>19.8</v>
      </c>
      <c r="K37" s="344">
        <v>0.8</v>
      </c>
      <c r="L37" s="59" t="s">
        <v>81</v>
      </c>
      <c r="M37" s="26">
        <v>569002.34472699999</v>
      </c>
      <c r="N37" s="283" t="s">
        <v>81</v>
      </c>
      <c r="O37" s="276">
        <v>2.0588258953509699</v>
      </c>
    </row>
    <row r="38" spans="1:15" ht="24" customHeight="1" thickBot="1">
      <c r="A38" s="344">
        <v>48</v>
      </c>
      <c r="B38" s="344" t="s">
        <v>175</v>
      </c>
      <c r="C38" s="344" t="s">
        <v>176</v>
      </c>
      <c r="D38" s="344" t="s">
        <v>79</v>
      </c>
      <c r="E38" s="344">
        <v>8332.4965969999994</v>
      </c>
      <c r="F38" s="344">
        <v>7186.0807139999997</v>
      </c>
      <c r="G38" s="344" t="s">
        <v>177</v>
      </c>
      <c r="H38" s="344">
        <v>1458214</v>
      </c>
      <c r="I38" s="344">
        <v>46</v>
      </c>
      <c r="J38" s="344">
        <v>45.82</v>
      </c>
      <c r="K38" s="344">
        <v>-17.62</v>
      </c>
      <c r="L38" s="33" t="s">
        <v>54</v>
      </c>
      <c r="M38" s="27">
        <v>1269876</v>
      </c>
      <c r="N38" s="284" t="s">
        <v>54</v>
      </c>
      <c r="O38" s="264">
        <v>1.8772276726564954</v>
      </c>
    </row>
    <row r="39" spans="1:15" ht="24" customHeight="1" thickBot="1">
      <c r="A39" s="344">
        <v>60</v>
      </c>
      <c r="B39" s="344" t="s">
        <v>180</v>
      </c>
      <c r="C39" s="344" t="s">
        <v>181</v>
      </c>
      <c r="D39" s="344" t="s">
        <v>79</v>
      </c>
      <c r="E39" s="344">
        <v>9543.5717540000005</v>
      </c>
      <c r="F39" s="344">
        <v>13337.627688</v>
      </c>
      <c r="G39" s="344" t="s">
        <v>182</v>
      </c>
      <c r="H39" s="344">
        <v>1424808</v>
      </c>
      <c r="I39" s="344">
        <v>27</v>
      </c>
      <c r="J39" s="344">
        <v>42.28</v>
      </c>
      <c r="K39" s="344">
        <v>5.67</v>
      </c>
      <c r="L39" s="59" t="s">
        <v>124</v>
      </c>
      <c r="M39" s="26">
        <v>284991.42694499996</v>
      </c>
      <c r="N39" s="284" t="s">
        <v>124</v>
      </c>
      <c r="O39" s="264">
        <v>6.2336809778424245</v>
      </c>
    </row>
    <row r="40" spans="1:15" ht="24" customHeight="1" thickBot="1">
      <c r="A40" s="344">
        <v>24</v>
      </c>
      <c r="B40" s="344" t="s">
        <v>50</v>
      </c>
      <c r="C40" s="344" t="s">
        <v>51</v>
      </c>
      <c r="D40" s="344" t="s">
        <v>52</v>
      </c>
      <c r="E40" s="344" t="s">
        <v>37</v>
      </c>
      <c r="F40" s="344">
        <v>1047318.905871</v>
      </c>
      <c r="G40" s="344" t="s">
        <v>53</v>
      </c>
      <c r="H40" s="344">
        <v>1119646</v>
      </c>
      <c r="I40" s="344">
        <v>7383</v>
      </c>
      <c r="J40" s="344">
        <v>11.98</v>
      </c>
      <c r="K40" s="344">
        <v>0</v>
      </c>
      <c r="L40" s="59" t="s">
        <v>70</v>
      </c>
      <c r="M40" s="26">
        <v>287862.58812299999</v>
      </c>
      <c r="N40" s="284" t="s">
        <v>70</v>
      </c>
      <c r="O40" s="264">
        <v>0.48487346530489178</v>
      </c>
    </row>
    <row r="41" spans="1:15" ht="24" customHeight="1" thickBot="1">
      <c r="A41" s="344">
        <v>34</v>
      </c>
      <c r="B41" s="344" t="s">
        <v>116</v>
      </c>
      <c r="C41" s="344" t="s">
        <v>117</v>
      </c>
      <c r="D41" s="344" t="s">
        <v>79</v>
      </c>
      <c r="E41" s="344">
        <v>25198.645618999999</v>
      </c>
      <c r="F41" s="344">
        <v>13664.47345</v>
      </c>
      <c r="G41" s="344" t="s">
        <v>118</v>
      </c>
      <c r="H41" s="344">
        <v>3964164</v>
      </c>
      <c r="I41" s="344">
        <v>63</v>
      </c>
      <c r="J41" s="344">
        <v>294.77</v>
      </c>
      <c r="K41" s="344">
        <v>6.86</v>
      </c>
      <c r="L41" s="59" t="s">
        <v>167</v>
      </c>
      <c r="M41" s="26">
        <v>176804.14091399999</v>
      </c>
      <c r="N41" s="283" t="s">
        <v>167</v>
      </c>
      <c r="O41" s="276">
        <v>7.6551844870973325</v>
      </c>
    </row>
    <row r="42" spans="1:15" ht="24" customHeight="1" thickBot="1">
      <c r="A42" s="344">
        <v>69</v>
      </c>
      <c r="B42" s="344" t="s">
        <v>169</v>
      </c>
      <c r="C42" s="344" t="s">
        <v>170</v>
      </c>
      <c r="D42" s="344" t="s">
        <v>79</v>
      </c>
      <c r="E42" s="344">
        <v>9119.273733</v>
      </c>
      <c r="F42" s="344">
        <v>13861.007713999999</v>
      </c>
      <c r="G42" s="344" t="s">
        <v>171</v>
      </c>
      <c r="H42" s="344">
        <v>1589018</v>
      </c>
      <c r="I42" s="344">
        <v>78</v>
      </c>
      <c r="J42" s="344">
        <v>58.91</v>
      </c>
      <c r="K42" s="344">
        <v>47.14</v>
      </c>
      <c r="L42" s="59" t="s">
        <v>108</v>
      </c>
      <c r="M42" s="26">
        <v>200092.93591</v>
      </c>
      <c r="N42" s="284" t="s">
        <v>108</v>
      </c>
      <c r="O42" s="264">
        <v>4.1086845156057494</v>
      </c>
    </row>
    <row r="43" spans="1:15" ht="24" customHeight="1" thickBot="1">
      <c r="A43" s="344">
        <v>30</v>
      </c>
      <c r="B43" s="344" t="s">
        <v>75</v>
      </c>
      <c r="C43" s="344" t="s">
        <v>21</v>
      </c>
      <c r="D43" s="344" t="s">
        <v>76</v>
      </c>
      <c r="E43" s="344">
        <v>51421.370834000001</v>
      </c>
      <c r="F43" s="344">
        <v>43406.78559</v>
      </c>
      <c r="G43" s="344" t="s">
        <v>77</v>
      </c>
      <c r="H43" s="344">
        <v>1044185</v>
      </c>
      <c r="I43" s="344">
        <v>62</v>
      </c>
      <c r="J43" s="344">
        <v>4.22</v>
      </c>
      <c r="K43" s="344">
        <v>3.8</v>
      </c>
      <c r="L43" s="35" t="s">
        <v>127</v>
      </c>
      <c r="M43" s="23">
        <v>113004.45372399999</v>
      </c>
      <c r="N43" s="283" t="s">
        <v>127</v>
      </c>
      <c r="O43" s="276">
        <v>2.7202458650040922</v>
      </c>
    </row>
    <row r="44" spans="1:15" ht="24" customHeight="1" thickBot="1">
      <c r="A44" s="344">
        <v>55</v>
      </c>
      <c r="B44" s="344" t="s">
        <v>155</v>
      </c>
      <c r="C44" s="344" t="s">
        <v>156</v>
      </c>
      <c r="D44" s="344" t="s">
        <v>79</v>
      </c>
      <c r="E44" s="344">
        <v>8326</v>
      </c>
      <c r="F44" s="344">
        <v>7163.6260199999997</v>
      </c>
      <c r="G44" s="344" t="s">
        <v>121</v>
      </c>
      <c r="H44" s="344">
        <v>1331529</v>
      </c>
      <c r="I44" s="344">
        <v>8</v>
      </c>
      <c r="J44" s="344">
        <v>32.31</v>
      </c>
      <c r="K44" s="344">
        <v>-2.02</v>
      </c>
      <c r="L44" s="53" t="s">
        <v>42</v>
      </c>
      <c r="M44" s="353">
        <v>55390.292999999998</v>
      </c>
      <c r="N44" s="285" t="s">
        <v>42</v>
      </c>
      <c r="O44" s="261">
        <v>0.82669611354884931</v>
      </c>
    </row>
    <row r="45" spans="1:15" ht="24" customHeight="1" thickBot="1">
      <c r="A45" s="344">
        <v>45</v>
      </c>
      <c r="B45" s="344" t="s">
        <v>133</v>
      </c>
      <c r="C45" s="344" t="s">
        <v>134</v>
      </c>
      <c r="D45" s="344" t="s">
        <v>79</v>
      </c>
      <c r="E45" s="344">
        <v>9953.9025320000001</v>
      </c>
      <c r="F45" s="344">
        <v>12662.273052</v>
      </c>
      <c r="G45" s="344" t="s">
        <v>135</v>
      </c>
      <c r="H45" s="344">
        <v>2193741</v>
      </c>
      <c r="I45" s="344">
        <v>50</v>
      </c>
      <c r="J45" s="344">
        <v>118.89</v>
      </c>
      <c r="K45" s="344">
        <v>10.77</v>
      </c>
      <c r="L45" s="35" t="s">
        <v>192</v>
      </c>
      <c r="M45" s="23">
        <v>35422.58352</v>
      </c>
      <c r="N45" s="283" t="s">
        <v>192</v>
      </c>
      <c r="O45" s="276">
        <v>3.2994209687034277</v>
      </c>
    </row>
    <row r="46" spans="1:15" ht="24" customHeight="1" thickBot="1">
      <c r="A46" s="344">
        <v>70</v>
      </c>
      <c r="B46" s="344" t="s">
        <v>92</v>
      </c>
      <c r="C46" s="344" t="s">
        <v>46</v>
      </c>
      <c r="D46" s="344" t="s">
        <v>79</v>
      </c>
      <c r="E46" s="344">
        <v>107548.24873799999</v>
      </c>
      <c r="F46" s="344">
        <v>24350.452548000001</v>
      </c>
      <c r="G46" s="344" t="s">
        <v>93</v>
      </c>
      <c r="H46" s="344">
        <v>1207920</v>
      </c>
      <c r="I46" s="344">
        <v>240</v>
      </c>
      <c r="J46" s="344">
        <v>20.18</v>
      </c>
      <c r="K46" s="344">
        <v>12.3</v>
      </c>
      <c r="L46" s="35" t="s">
        <v>195</v>
      </c>
      <c r="M46" s="23">
        <v>15764.926013</v>
      </c>
      <c r="N46" s="284" t="s">
        <v>195</v>
      </c>
      <c r="O46" s="264">
        <v>1.4670506246975619</v>
      </c>
    </row>
    <row r="47" spans="1:15" ht="24" customHeight="1" thickBot="1">
      <c r="A47" s="344">
        <v>50</v>
      </c>
      <c r="B47" s="344" t="s">
        <v>89</v>
      </c>
      <c r="C47" s="344" t="s">
        <v>90</v>
      </c>
      <c r="D47" s="344" t="s">
        <v>79</v>
      </c>
      <c r="E47" s="344">
        <v>64403.325397000001</v>
      </c>
      <c r="F47" s="344">
        <v>27821.316198</v>
      </c>
      <c r="G47" s="344" t="s">
        <v>91</v>
      </c>
      <c r="H47" s="344">
        <v>2373225</v>
      </c>
      <c r="I47" s="344">
        <v>178</v>
      </c>
      <c r="J47" s="344">
        <v>137.32</v>
      </c>
      <c r="K47" s="344">
        <v>5.66</v>
      </c>
      <c r="L47" s="35" t="s">
        <v>122</v>
      </c>
      <c r="M47" s="23">
        <v>183451.87797600002</v>
      </c>
      <c r="N47" s="284" t="s">
        <v>122</v>
      </c>
      <c r="O47" s="264">
        <v>4.2698975415696863</v>
      </c>
    </row>
    <row r="48" spans="1:15" ht="24" customHeight="1" thickBot="1">
      <c r="A48" s="344">
        <v>63</v>
      </c>
      <c r="B48" s="344" t="s">
        <v>102</v>
      </c>
      <c r="C48" s="344" t="s">
        <v>103</v>
      </c>
      <c r="D48" s="344" t="s">
        <v>79</v>
      </c>
      <c r="E48" s="344">
        <v>54749.513434</v>
      </c>
      <c r="F48" s="344">
        <v>27808.114475999999</v>
      </c>
      <c r="G48" s="344" t="s">
        <v>104</v>
      </c>
      <c r="H48" s="344">
        <v>1597892</v>
      </c>
      <c r="I48" s="344">
        <v>123</v>
      </c>
      <c r="J48" s="344">
        <v>59.58</v>
      </c>
      <c r="K48" s="344">
        <v>27.87</v>
      </c>
      <c r="L48" s="35" t="s">
        <v>145</v>
      </c>
      <c r="M48" s="23">
        <v>132760.113346</v>
      </c>
      <c r="N48" s="284" t="s">
        <v>145</v>
      </c>
      <c r="O48" s="264">
        <v>3.6730885719898185</v>
      </c>
    </row>
    <row r="49" spans="1:15" ht="24" customHeight="1" thickBot="1">
      <c r="A49" s="344">
        <v>74</v>
      </c>
      <c r="B49" s="344" t="s">
        <v>110</v>
      </c>
      <c r="C49" s="344" t="s">
        <v>106</v>
      </c>
      <c r="D49" s="344" t="s">
        <v>79</v>
      </c>
      <c r="E49" s="344" t="s">
        <v>37</v>
      </c>
      <c r="F49" s="344">
        <v>16640.029514999998</v>
      </c>
      <c r="G49" s="344" t="s">
        <v>111</v>
      </c>
      <c r="H49" s="344">
        <v>731333</v>
      </c>
      <c r="I49" s="344">
        <v>373</v>
      </c>
      <c r="J49" s="344">
        <v>-27</v>
      </c>
      <c r="K49" s="344">
        <v>0</v>
      </c>
      <c r="L49" s="59" t="s">
        <v>198</v>
      </c>
      <c r="M49" s="26">
        <v>58012.049167999998</v>
      </c>
      <c r="N49" s="283" t="s">
        <v>198</v>
      </c>
      <c r="O49" s="276">
        <v>0.84788145524700376</v>
      </c>
    </row>
    <row r="50" spans="1:15" ht="24" customHeight="1" thickBot="1">
      <c r="A50" s="344">
        <v>79</v>
      </c>
      <c r="B50" s="344" t="s">
        <v>289</v>
      </c>
      <c r="C50" s="344" t="s">
        <v>289</v>
      </c>
      <c r="D50" s="344" t="s">
        <v>79</v>
      </c>
      <c r="E50" s="344" t="s">
        <v>48</v>
      </c>
      <c r="F50" s="344">
        <v>6744.6691279999995</v>
      </c>
      <c r="G50" s="344" t="s">
        <v>290</v>
      </c>
      <c r="H50" s="344">
        <v>1135084</v>
      </c>
      <c r="I50" s="344">
        <v>21</v>
      </c>
      <c r="J50" s="344">
        <v>12.75</v>
      </c>
      <c r="K50" s="344">
        <v>0</v>
      </c>
      <c r="L50" s="35" t="s">
        <v>130</v>
      </c>
      <c r="M50" s="23">
        <v>161651.308682</v>
      </c>
      <c r="N50" s="283" t="s">
        <v>130</v>
      </c>
      <c r="O50" s="276">
        <v>5.7778007249267285</v>
      </c>
    </row>
    <row r="51" spans="1:15" ht="24" customHeight="1" thickBot="1">
      <c r="A51" s="344">
        <v>39</v>
      </c>
      <c r="B51" s="344" t="s">
        <v>188</v>
      </c>
      <c r="C51" s="344" t="s">
        <v>189</v>
      </c>
      <c r="D51" s="344" t="s">
        <v>79</v>
      </c>
      <c r="E51" s="344">
        <v>5734.7961079999995</v>
      </c>
      <c r="F51" s="344">
        <v>5513.1235120000001</v>
      </c>
      <c r="G51" s="344" t="s">
        <v>71</v>
      </c>
      <c r="H51" s="344">
        <v>1669631</v>
      </c>
      <c r="I51" s="344">
        <v>12</v>
      </c>
      <c r="J51" s="344">
        <v>66.569999999999993</v>
      </c>
      <c r="K51" s="344">
        <v>9.1199999999999992</v>
      </c>
      <c r="L51" s="35" t="s">
        <v>175</v>
      </c>
      <c r="M51" s="23">
        <v>105853.80177799999</v>
      </c>
      <c r="N51" s="284" t="s">
        <v>175</v>
      </c>
      <c r="O51" s="264">
        <v>5.493761769669919</v>
      </c>
    </row>
    <row r="52" spans="1:15" ht="24" customHeight="1" thickBot="1">
      <c r="A52" s="344">
        <v>57</v>
      </c>
      <c r="B52" s="344" t="s">
        <v>99</v>
      </c>
      <c r="C52" s="344" t="s">
        <v>100</v>
      </c>
      <c r="D52" s="344" t="s">
        <v>79</v>
      </c>
      <c r="E52" s="344">
        <v>36723.335376000003</v>
      </c>
      <c r="F52" s="344">
        <v>30023.244053999999</v>
      </c>
      <c r="G52" s="344" t="s">
        <v>101</v>
      </c>
      <c r="H52" s="344">
        <v>2135214</v>
      </c>
      <c r="I52" s="344">
        <v>108</v>
      </c>
      <c r="J52" s="344">
        <v>113.01</v>
      </c>
      <c r="K52" s="344">
        <v>14.6</v>
      </c>
      <c r="L52" s="59" t="s">
        <v>180</v>
      </c>
      <c r="M52" s="26">
        <v>161344.146206</v>
      </c>
      <c r="N52" s="283" t="s">
        <v>180</v>
      </c>
      <c r="O52" s="276">
        <v>6.3515640751059053</v>
      </c>
    </row>
    <row r="53" spans="1:15" ht="24" customHeight="1" thickBot="1">
      <c r="A53" s="344">
        <v>23</v>
      </c>
      <c r="B53" s="344" t="s">
        <v>57</v>
      </c>
      <c r="C53" s="344" t="s">
        <v>58</v>
      </c>
      <c r="D53" s="344" t="s">
        <v>52</v>
      </c>
      <c r="E53" s="344">
        <v>535265</v>
      </c>
      <c r="F53" s="344">
        <v>236366.57764999999</v>
      </c>
      <c r="G53" s="344" t="s">
        <v>59</v>
      </c>
      <c r="H53" s="344">
        <v>2218363</v>
      </c>
      <c r="I53" s="344">
        <v>905</v>
      </c>
      <c r="J53" s="344">
        <v>121.46</v>
      </c>
      <c r="K53" s="344">
        <v>14.52</v>
      </c>
      <c r="L53" s="20" t="s">
        <v>219</v>
      </c>
      <c r="M53" s="22">
        <v>1885103.2482469999</v>
      </c>
      <c r="N53" s="283" t="s">
        <v>219</v>
      </c>
      <c r="O53" s="260">
        <v>0.68970505957737482</v>
      </c>
    </row>
    <row r="54" spans="1:15" ht="24" customHeight="1" thickBot="1">
      <c r="A54" s="344">
        <v>22</v>
      </c>
      <c r="B54" s="344" t="s">
        <v>65</v>
      </c>
      <c r="C54" s="344" t="s">
        <v>29</v>
      </c>
      <c r="D54" s="344" t="s">
        <v>297</v>
      </c>
      <c r="E54" s="344">
        <v>689439.85379600001</v>
      </c>
      <c r="F54" s="344">
        <v>190172.61447100001</v>
      </c>
      <c r="G54" s="344" t="s">
        <v>66</v>
      </c>
      <c r="H54" s="344">
        <v>1671950</v>
      </c>
      <c r="I54" s="344">
        <v>131</v>
      </c>
      <c r="J54" s="344">
        <v>66.38</v>
      </c>
      <c r="K54" s="344">
        <v>20.8</v>
      </c>
      <c r="L54" s="59" t="s">
        <v>116</v>
      </c>
      <c r="M54" s="26">
        <v>200474.74429</v>
      </c>
      <c r="N54" s="283" t="s">
        <v>116</v>
      </c>
      <c r="O54" s="276">
        <v>4.2616118423961566</v>
      </c>
    </row>
    <row r="55" spans="1:15" ht="24" customHeight="1" thickBot="1">
      <c r="A55" s="344">
        <v>75</v>
      </c>
      <c r="B55" s="344" t="s">
        <v>190</v>
      </c>
      <c r="C55" s="344" t="s">
        <v>191</v>
      </c>
      <c r="D55" s="344" t="s">
        <v>79</v>
      </c>
      <c r="E55" s="344" t="s">
        <v>48</v>
      </c>
      <c r="F55" s="344">
        <v>6053.7630929999996</v>
      </c>
      <c r="G55" s="344" t="s">
        <v>53</v>
      </c>
      <c r="H55" s="344">
        <v>1072982</v>
      </c>
      <c r="I55" s="344">
        <v>26</v>
      </c>
      <c r="J55" s="344">
        <v>7.08</v>
      </c>
      <c r="K55" s="344">
        <v>0</v>
      </c>
      <c r="L55" s="59" t="s">
        <v>169</v>
      </c>
      <c r="M55" s="26">
        <v>164133.90839699999</v>
      </c>
      <c r="N55" s="284" t="s">
        <v>169</v>
      </c>
      <c r="O55" s="264">
        <v>7.3287153240310765</v>
      </c>
    </row>
    <row r="56" spans="1:15" ht="24" customHeight="1" thickBot="1">
      <c r="A56" s="344">
        <v>65</v>
      </c>
      <c r="B56" s="344" t="s">
        <v>153</v>
      </c>
      <c r="C56" s="344" t="s">
        <v>154</v>
      </c>
      <c r="D56" s="344" t="s">
        <v>79</v>
      </c>
      <c r="E56" s="344">
        <v>15565.552104</v>
      </c>
      <c r="F56" s="344">
        <v>7869.5215600000001</v>
      </c>
      <c r="G56" s="344" t="s">
        <v>142</v>
      </c>
      <c r="H56" s="344">
        <v>1516870</v>
      </c>
      <c r="I56" s="344">
        <v>25</v>
      </c>
      <c r="J56" s="344">
        <v>51.34</v>
      </c>
      <c r="K56" s="344">
        <v>15.3</v>
      </c>
      <c r="L56" s="39" t="s">
        <v>75</v>
      </c>
      <c r="M56" s="22">
        <v>66779.658748000002</v>
      </c>
      <c r="N56" s="290" t="s">
        <v>75</v>
      </c>
      <c r="O56" s="272">
        <v>0.61989138151641177</v>
      </c>
    </row>
    <row r="57" spans="1:15" ht="24" customHeight="1" thickBot="1">
      <c r="A57" s="344">
        <v>59</v>
      </c>
      <c r="B57" s="344" t="s">
        <v>138</v>
      </c>
      <c r="C57" s="344" t="s">
        <v>139</v>
      </c>
      <c r="D57" s="344" t="s">
        <v>79</v>
      </c>
      <c r="E57" s="344">
        <v>16459.825916000002</v>
      </c>
      <c r="F57" s="344">
        <v>11185.409081</v>
      </c>
      <c r="G57" s="344" t="s">
        <v>299</v>
      </c>
      <c r="H57" s="344">
        <v>1471571</v>
      </c>
      <c r="I57" s="344">
        <v>64</v>
      </c>
      <c r="J57" s="344">
        <v>46.91</v>
      </c>
      <c r="K57" s="344">
        <v>-0.32</v>
      </c>
      <c r="L57" s="59" t="s">
        <v>224</v>
      </c>
      <c r="M57" s="26">
        <v>184277.02719699999</v>
      </c>
      <c r="N57" s="284" t="s">
        <v>224</v>
      </c>
      <c r="O57" s="264">
        <v>10.348138573259277</v>
      </c>
    </row>
    <row r="58" spans="1:15" ht="24" customHeight="1" thickBot="1">
      <c r="A58" s="344">
        <v>56</v>
      </c>
      <c r="B58" s="344" t="s">
        <v>112</v>
      </c>
      <c r="C58" s="344" t="s">
        <v>113</v>
      </c>
      <c r="D58" s="344" t="s">
        <v>79</v>
      </c>
      <c r="E58" s="344">
        <v>34292.800532000001</v>
      </c>
      <c r="F58" s="344">
        <v>17038.603324</v>
      </c>
      <c r="G58" s="344" t="s">
        <v>30</v>
      </c>
      <c r="H58" s="344">
        <v>1998429</v>
      </c>
      <c r="I58" s="344">
        <v>98</v>
      </c>
      <c r="J58" s="344">
        <v>99.75</v>
      </c>
      <c r="K58" s="344">
        <v>10.48</v>
      </c>
      <c r="L58" s="59" t="s">
        <v>133</v>
      </c>
      <c r="M58" s="26">
        <v>124775.591674</v>
      </c>
      <c r="N58" s="283" t="s">
        <v>133</v>
      </c>
      <c r="O58" s="276">
        <v>3.7777784025316783</v>
      </c>
    </row>
    <row r="59" spans="1:15" ht="24" customHeight="1" thickBot="1">
      <c r="A59" s="344">
        <v>27</v>
      </c>
      <c r="B59" s="344" t="s">
        <v>67</v>
      </c>
      <c r="C59" s="344" t="s">
        <v>68</v>
      </c>
      <c r="D59" s="344" t="s">
        <v>52</v>
      </c>
      <c r="E59" s="344" t="s">
        <v>48</v>
      </c>
      <c r="F59" s="344">
        <v>49274.814969999999</v>
      </c>
      <c r="G59" s="344" t="s">
        <v>69</v>
      </c>
      <c r="H59" s="344">
        <v>1131142</v>
      </c>
      <c r="I59" s="344">
        <v>87</v>
      </c>
      <c r="J59" s="344">
        <v>12.21</v>
      </c>
      <c r="K59" s="344">
        <v>0</v>
      </c>
      <c r="L59" s="35" t="s">
        <v>92</v>
      </c>
      <c r="M59" s="23">
        <v>265659.53189700004</v>
      </c>
      <c r="N59" s="284" t="s">
        <v>92</v>
      </c>
      <c r="O59" s="264">
        <v>2.0006893292640684</v>
      </c>
    </row>
    <row r="60" spans="1:15" ht="24" customHeight="1" thickBot="1">
      <c r="A60" s="344">
        <v>21</v>
      </c>
      <c r="B60" s="344" t="s">
        <v>60</v>
      </c>
      <c r="C60" s="344" t="s">
        <v>29</v>
      </c>
      <c r="D60" s="344" t="s">
        <v>297</v>
      </c>
      <c r="E60" s="344">
        <v>837401.21799799998</v>
      </c>
      <c r="F60" s="344">
        <v>540256.47638500005</v>
      </c>
      <c r="G60" s="344" t="s">
        <v>61</v>
      </c>
      <c r="H60" s="344">
        <v>2047450</v>
      </c>
      <c r="I60" s="344">
        <v>536</v>
      </c>
      <c r="J60" s="344">
        <v>103.46</v>
      </c>
      <c r="K60" s="344">
        <v>21.85</v>
      </c>
      <c r="L60" s="60" t="s">
        <v>89</v>
      </c>
      <c r="M60" s="23">
        <v>384610.53461600002</v>
      </c>
      <c r="N60" s="284" t="s">
        <v>89</v>
      </c>
      <c r="O60" s="264">
        <v>2.6856027051923026</v>
      </c>
    </row>
    <row r="61" spans="1:15" ht="24" customHeight="1" thickBot="1">
      <c r="L61" s="59" t="s">
        <v>202</v>
      </c>
      <c r="M61" s="26">
        <v>191627.92914199998</v>
      </c>
      <c r="N61" s="283" t="s">
        <v>202</v>
      </c>
      <c r="O61" s="276">
        <v>2.4828109294058307</v>
      </c>
    </row>
    <row r="62" spans="1:15" ht="24" customHeight="1" thickBot="1">
      <c r="L62" s="32" t="s">
        <v>20</v>
      </c>
      <c r="M62" s="351">
        <v>1983299.9635000001</v>
      </c>
      <c r="N62" s="285" t="s">
        <v>20</v>
      </c>
      <c r="O62" s="261">
        <v>0.39113204527768147</v>
      </c>
    </row>
    <row r="63" spans="1:15" ht="24" customHeight="1" thickBot="1">
      <c r="L63" s="59" t="s">
        <v>223</v>
      </c>
      <c r="M63" s="26">
        <v>239817.632855</v>
      </c>
      <c r="N63" s="284" t="s">
        <v>223</v>
      </c>
      <c r="O63" s="264">
        <v>3.9120686577110044</v>
      </c>
    </row>
    <row r="64" spans="1:15" ht="24" customHeight="1" thickBot="1">
      <c r="L64" s="35" t="s">
        <v>289</v>
      </c>
      <c r="M64" s="23">
        <v>18498</v>
      </c>
      <c r="N64" s="283" t="s">
        <v>289</v>
      </c>
      <c r="O64" s="276">
        <v>1.336098703726182</v>
      </c>
    </row>
    <row r="65" spans="12:15" ht="24" customHeight="1" thickBot="1">
      <c r="L65" s="35" t="s">
        <v>188</v>
      </c>
      <c r="M65" s="23">
        <v>65907.723469999997</v>
      </c>
      <c r="N65" s="284" t="s">
        <v>188</v>
      </c>
      <c r="O65" s="264">
        <v>5.9839952306155801</v>
      </c>
    </row>
    <row r="66" spans="12:15" ht="24" customHeight="1" thickBot="1">
      <c r="L66" s="20" t="s">
        <v>215</v>
      </c>
      <c r="M66" s="351">
        <v>1143034.0334320001</v>
      </c>
      <c r="N66" s="283" t="s">
        <v>215</v>
      </c>
      <c r="O66" s="260">
        <v>0.1599081980004656</v>
      </c>
    </row>
    <row r="67" spans="12:15" ht="24" customHeight="1" thickBot="1">
      <c r="L67" s="53" t="s">
        <v>233</v>
      </c>
      <c r="M67" s="353">
        <v>155873.81899999999</v>
      </c>
      <c r="N67" s="285" t="s">
        <v>233</v>
      </c>
      <c r="O67" s="261">
        <v>9.4142165259028049E-2</v>
      </c>
    </row>
    <row r="68" spans="12:15" ht="24" customHeight="1" thickBot="1">
      <c r="L68" s="59" t="s">
        <v>99</v>
      </c>
      <c r="M68" s="26">
        <v>478101.11158299999</v>
      </c>
      <c r="N68" s="283" t="s">
        <v>99</v>
      </c>
      <c r="O68" s="276">
        <v>5.2005789009976082</v>
      </c>
    </row>
    <row r="69" spans="12:15" ht="24" customHeight="1" thickBot="1">
      <c r="L69" s="20" t="s">
        <v>57</v>
      </c>
      <c r="M69" s="22">
        <v>1648420.196433</v>
      </c>
      <c r="N69" s="284" t="s">
        <v>57</v>
      </c>
      <c r="O69" s="264">
        <v>1.6343168384900091</v>
      </c>
    </row>
    <row r="70" spans="12:15" ht="24" customHeight="1" thickBot="1">
      <c r="L70" s="33" t="s">
        <v>65</v>
      </c>
      <c r="M70" s="27">
        <v>353152.84378499998</v>
      </c>
      <c r="N70" s="284" t="s">
        <v>65</v>
      </c>
      <c r="O70" s="264">
        <v>0.33216656049304916</v>
      </c>
    </row>
    <row r="71" spans="12:15" ht="24" customHeight="1" thickBot="1">
      <c r="L71" s="59" t="s">
        <v>190</v>
      </c>
      <c r="M71" s="26">
        <v>36549.038286000003</v>
      </c>
      <c r="N71" s="284" t="s">
        <v>190</v>
      </c>
      <c r="O71" s="264">
        <v>3.2173449195422537</v>
      </c>
    </row>
    <row r="72" spans="12:15" ht="24" customHeight="1" thickBot="1">
      <c r="L72" s="35" t="s">
        <v>153</v>
      </c>
      <c r="M72" s="23">
        <v>163268.332264</v>
      </c>
      <c r="N72" s="283" t="s">
        <v>153</v>
      </c>
      <c r="O72" s="276">
        <v>7.3179092686913423</v>
      </c>
    </row>
    <row r="73" spans="12:15" ht="24" customHeight="1" thickBot="1">
      <c r="L73" s="59" t="s">
        <v>138</v>
      </c>
      <c r="M73" s="26">
        <v>245980.35023499999</v>
      </c>
      <c r="N73" s="284" t="s">
        <v>138</v>
      </c>
      <c r="O73" s="264">
        <v>6.9126672165861063</v>
      </c>
    </row>
    <row r="74" spans="12:15" ht="24" customHeight="1" thickBot="1">
      <c r="L74" s="59" t="s">
        <v>112</v>
      </c>
      <c r="M74" s="26">
        <v>166347.411873</v>
      </c>
      <c r="N74" s="283" t="s">
        <v>112</v>
      </c>
      <c r="O74" s="276">
        <v>2.4105525717742871</v>
      </c>
    </row>
    <row r="75" spans="12:15" ht="24" customHeight="1" thickBot="1">
      <c r="L75" s="33" t="s">
        <v>31</v>
      </c>
      <c r="M75" s="353">
        <v>190084.29876400001</v>
      </c>
      <c r="N75" s="284" t="s">
        <v>31</v>
      </c>
      <c r="O75" s="264">
        <v>6.6743035561070529E-2</v>
      </c>
    </row>
    <row r="76" spans="12:15" ht="24" customHeight="1" thickBot="1">
      <c r="L76" s="32" t="s">
        <v>285</v>
      </c>
      <c r="M76" s="351">
        <v>168948.41099999999</v>
      </c>
      <c r="N76" s="284" t="s">
        <v>285</v>
      </c>
      <c r="O76" s="264">
        <v>0.10796695010787211</v>
      </c>
    </row>
    <row r="77" spans="12:15" ht="24" customHeight="1" thickBot="1">
      <c r="L77" s="20" t="s">
        <v>302</v>
      </c>
      <c r="M77" s="22">
        <v>6205.9773880000002</v>
      </c>
      <c r="N77" s="284" t="s">
        <v>302</v>
      </c>
      <c r="O77" s="264">
        <v>0.66190031868600685</v>
      </c>
    </row>
    <row r="78" spans="12:15" ht="24" customHeight="1" thickBot="1">
      <c r="L78" s="33" t="s">
        <v>295</v>
      </c>
      <c r="M78" s="27">
        <v>36507.841535</v>
      </c>
      <c r="N78" s="285" t="s">
        <v>295</v>
      </c>
      <c r="O78" s="261">
        <v>0.97787115055981144</v>
      </c>
    </row>
    <row r="79" spans="12:15" ht="24" customHeight="1" thickBot="1">
      <c r="L79" s="50" t="s">
        <v>67</v>
      </c>
      <c r="M79" s="23">
        <v>325396.45390600001</v>
      </c>
      <c r="N79" s="283" t="s">
        <v>67</v>
      </c>
      <c r="O79" s="260">
        <v>2.8782901134522167</v>
      </c>
    </row>
    <row r="80" spans="12:15" ht="24" customHeight="1" thickBot="1">
      <c r="L80" s="33" t="s">
        <v>60</v>
      </c>
      <c r="M80" s="27">
        <v>718772.03678700002</v>
      </c>
      <c r="N80" s="283" t="s">
        <v>60</v>
      </c>
      <c r="O80" s="260">
        <v>0.48066822490035843</v>
      </c>
    </row>
  </sheetData>
  <sortState ref="A2:K60">
    <sortCondition ref="B2:B6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پیوست 1</vt:lpstr>
      <vt:lpstr>پیوست2</vt:lpstr>
      <vt:lpstr>پیوست3</vt:lpstr>
      <vt:lpstr>پیوست4</vt:lpstr>
      <vt:lpstr>Sheet1</vt:lpstr>
      <vt:lpstr>Sheet2</vt:lpstr>
      <vt:lpstr>Sheet3</vt:lpstr>
      <vt:lpstr>'پیوست 1'!Print_Area</vt:lpstr>
      <vt:lpstr>پیوست2!Print_Area</vt:lpstr>
      <vt:lpstr>پیوست3!Print_Area</vt:lpstr>
      <vt:lpstr>پیوست4!Print_Area</vt:lpstr>
      <vt:lpstr>Sheet1!Print_Titles</vt:lpstr>
      <vt:lpstr>'پیوست 1'!Print_Titles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2012-07-08T08:36:25Z</dcterms:modified>
</cp:coreProperties>
</file>