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 name="Sheet4" sheetId="4" r:id="rId4"/>
  </sheets>
  <definedNames>
    <definedName name="_xlnm._FilterDatabase" localSheetId="1" hidden="1">Sheet2!#REF!</definedName>
    <definedName name="_xlnm._FilterDatabase" localSheetId="2" hidden="1">Sheet3!#REF!</definedName>
    <definedName name="_xlnm._FilterDatabase" localSheetId="3" hidden="1">Sheet4!#REF!</definedName>
    <definedName name="_xlnm.Print_Area" localSheetId="0">Sheet1!$E$2:$Z$97</definedName>
    <definedName name="_xlnm.Print_Area" localSheetId="1">Sheet2!$B$2:$J$100</definedName>
    <definedName name="_xlnm.Print_Area" localSheetId="2">Sheet3!$A$1:$P$99</definedName>
    <definedName name="_xlnm.Print_Area" localSheetId="3">Sheet4!$A$1:$M$104</definedName>
    <definedName name="_xlnm.Print_Titles" localSheetId="0">Sheet1!$2:$3</definedName>
    <definedName name="_xlnm.Print_Titles" localSheetId="1">Sheet2!$2:$4</definedName>
    <definedName name="_xlnm.Print_Titles" localSheetId="2">Sheet3!$2:$4</definedName>
    <definedName name="_xlnm.Print_Titles" localSheetId="3">Sheet4!$2:$3</definedName>
  </definedNames>
  <calcPr calcId="125725"/>
</workbook>
</file>

<file path=xl/calcChain.xml><?xml version="1.0" encoding="utf-8"?>
<calcChain xmlns="http://schemas.openxmlformats.org/spreadsheetml/2006/main">
  <c r="K44" i="2"/>
  <c r="L44"/>
  <c r="M44"/>
  <c r="N44"/>
  <c r="O44"/>
  <c r="K45"/>
  <c r="L45"/>
  <c r="M45"/>
  <c r="N45"/>
  <c r="O45"/>
  <c r="K46"/>
  <c r="L46"/>
  <c r="M46"/>
  <c r="N46"/>
  <c r="O46"/>
  <c r="K47"/>
  <c r="L47"/>
  <c r="M47"/>
  <c r="N47"/>
  <c r="O47"/>
  <c r="K49"/>
  <c r="L49"/>
  <c r="M49"/>
  <c r="N49"/>
  <c r="O49"/>
  <c r="K50"/>
  <c r="L50"/>
  <c r="M50"/>
  <c r="N50"/>
  <c r="O50"/>
  <c r="K51"/>
  <c r="L51"/>
  <c r="M51"/>
  <c r="N51"/>
  <c r="O51"/>
  <c r="K52"/>
  <c r="L52"/>
  <c r="M52"/>
  <c r="N52"/>
  <c r="O52"/>
  <c r="K53"/>
  <c r="L53"/>
  <c r="M53"/>
  <c r="N53"/>
  <c r="O53"/>
  <c r="K54"/>
  <c r="L54"/>
  <c r="M54"/>
  <c r="N54"/>
  <c r="O54"/>
  <c r="K55"/>
  <c r="L55"/>
  <c r="M55"/>
  <c r="N55"/>
  <c r="O55"/>
  <c r="K56"/>
  <c r="L56"/>
  <c r="M56"/>
  <c r="N56"/>
  <c r="O56"/>
  <c r="K57"/>
  <c r="L57"/>
  <c r="M57"/>
  <c r="N57"/>
  <c r="O57"/>
  <c r="K58"/>
  <c r="L58"/>
  <c r="M58"/>
  <c r="N58"/>
  <c r="O58"/>
  <c r="K59"/>
  <c r="L59"/>
  <c r="M59"/>
  <c r="N59"/>
  <c r="O59"/>
  <c r="K60"/>
  <c r="L60"/>
  <c r="M60"/>
  <c r="N60"/>
  <c r="O60"/>
  <c r="K61"/>
  <c r="L61"/>
  <c r="M61"/>
  <c r="N61"/>
  <c r="O61"/>
  <c r="K62"/>
  <c r="L62"/>
  <c r="M62"/>
  <c r="N62"/>
  <c r="O62"/>
  <c r="K63"/>
  <c r="L63"/>
  <c r="M63"/>
  <c r="N63"/>
  <c r="O63"/>
  <c r="K64"/>
  <c r="L64"/>
  <c r="M64"/>
  <c r="N64"/>
  <c r="O64"/>
  <c r="K65"/>
  <c r="L65"/>
  <c r="M65"/>
  <c r="N65"/>
  <c r="O65"/>
  <c r="K66"/>
  <c r="L66"/>
  <c r="M66"/>
  <c r="N66"/>
  <c r="O66"/>
  <c r="K67"/>
  <c r="L67"/>
  <c r="M67"/>
  <c r="N67"/>
  <c r="O67"/>
  <c r="K68"/>
  <c r="L68"/>
  <c r="M68"/>
  <c r="N68"/>
  <c r="O68"/>
  <c r="K69"/>
  <c r="L69"/>
  <c r="M69"/>
  <c r="N69"/>
  <c r="O69"/>
  <c r="K70"/>
  <c r="L70"/>
  <c r="M70"/>
  <c r="N70"/>
  <c r="O70"/>
  <c r="K71"/>
  <c r="L71"/>
  <c r="M71"/>
  <c r="N71"/>
  <c r="O71"/>
  <c r="K72"/>
  <c r="L72"/>
  <c r="M72"/>
  <c r="N72"/>
  <c r="O72"/>
  <c r="K73"/>
  <c r="L73"/>
  <c r="M73"/>
  <c r="N73"/>
  <c r="O73"/>
  <c r="K74"/>
  <c r="L74"/>
  <c r="M74"/>
  <c r="N74"/>
  <c r="O74"/>
  <c r="K75"/>
  <c r="L75"/>
  <c r="M75"/>
  <c r="N75"/>
  <c r="O75"/>
  <c r="K76"/>
  <c r="L76"/>
  <c r="M76"/>
  <c r="N76"/>
  <c r="O76"/>
  <c r="K77"/>
  <c r="L77"/>
  <c r="M77"/>
  <c r="N77"/>
  <c r="O77"/>
  <c r="K78"/>
  <c r="L78"/>
  <c r="M78"/>
  <c r="N78"/>
  <c r="O78"/>
  <c r="K79"/>
  <c r="L79"/>
  <c r="M79"/>
  <c r="N79"/>
  <c r="O79"/>
  <c r="K80"/>
  <c r="L80"/>
  <c r="M80"/>
  <c r="N80"/>
  <c r="O80"/>
  <c r="K81"/>
  <c r="L81"/>
  <c r="M81"/>
  <c r="N81"/>
  <c r="O81"/>
  <c r="K82"/>
  <c r="L82"/>
  <c r="M82"/>
  <c r="N82"/>
  <c r="O82"/>
  <c r="K83"/>
  <c r="L83"/>
  <c r="M83"/>
  <c r="N83"/>
  <c r="O83"/>
  <c r="K84"/>
  <c r="L84"/>
  <c r="M84"/>
  <c r="N84"/>
  <c r="O84"/>
  <c r="K85"/>
  <c r="L85"/>
  <c r="M85"/>
  <c r="N85"/>
  <c r="O85"/>
  <c r="K86"/>
  <c r="L86"/>
  <c r="M86"/>
  <c r="N86"/>
  <c r="O86"/>
  <c r="K87"/>
  <c r="L87"/>
  <c r="M87"/>
  <c r="N87"/>
  <c r="O87"/>
  <c r="K88"/>
  <c r="L88"/>
  <c r="M88"/>
  <c r="N88"/>
  <c r="O88"/>
  <c r="K89"/>
  <c r="L89"/>
  <c r="M89"/>
  <c r="N89"/>
  <c r="O89"/>
  <c r="K90"/>
  <c r="L90"/>
  <c r="M90"/>
  <c r="N90"/>
  <c r="O90"/>
  <c r="K91"/>
  <c r="L91"/>
  <c r="M91"/>
  <c r="N91"/>
  <c r="O91"/>
  <c r="K92"/>
  <c r="L92"/>
  <c r="M92"/>
  <c r="N92"/>
  <c r="O92"/>
  <c r="K93"/>
  <c r="L93"/>
  <c r="M93"/>
  <c r="N93"/>
  <c r="O93"/>
  <c r="K94"/>
  <c r="L94"/>
  <c r="M94"/>
  <c r="N94"/>
  <c r="O94"/>
  <c r="K95"/>
  <c r="L95"/>
  <c r="M95"/>
  <c r="N95"/>
  <c r="O95"/>
  <c r="K96"/>
  <c r="L96"/>
  <c r="M96"/>
  <c r="N96"/>
  <c r="O96"/>
  <c r="L48"/>
  <c r="L97" s="1"/>
  <c r="M48"/>
  <c r="N48"/>
  <c r="N97" s="1"/>
  <c r="O48"/>
  <c r="K48"/>
  <c r="K97" s="1"/>
  <c r="L42"/>
  <c r="L43" s="1"/>
  <c r="M42"/>
  <c r="M43" s="1"/>
  <c r="N42"/>
  <c r="N43" s="1"/>
  <c r="O42"/>
  <c r="O43" s="1"/>
  <c r="K42"/>
  <c r="K43" s="1"/>
  <c r="K39"/>
  <c r="L39"/>
  <c r="M39"/>
  <c r="N39"/>
  <c r="O39"/>
  <c r="K36"/>
  <c r="L36"/>
  <c r="M36"/>
  <c r="N36"/>
  <c r="O36"/>
  <c r="K37"/>
  <c r="L37"/>
  <c r="M37"/>
  <c r="N37"/>
  <c r="O37"/>
  <c r="K38"/>
  <c r="L38"/>
  <c r="M38"/>
  <c r="N38"/>
  <c r="O38"/>
  <c r="L40"/>
  <c r="M40"/>
  <c r="N40"/>
  <c r="O40"/>
  <c r="K40"/>
  <c r="L31"/>
  <c r="M31"/>
  <c r="N31"/>
  <c r="O31"/>
  <c r="K31"/>
  <c r="K32"/>
  <c r="L32"/>
  <c r="M32"/>
  <c r="N32"/>
  <c r="O32"/>
  <c r="K33"/>
  <c r="L33"/>
  <c r="M33"/>
  <c r="N33"/>
  <c r="O33"/>
  <c r="K34"/>
  <c r="L34"/>
  <c r="M34"/>
  <c r="N34"/>
  <c r="O34"/>
  <c r="L6"/>
  <c r="M6"/>
  <c r="N6"/>
  <c r="O6"/>
  <c r="L7"/>
  <c r="M7"/>
  <c r="N7"/>
  <c r="O7"/>
  <c r="L8"/>
  <c r="M8"/>
  <c r="N8"/>
  <c r="O8"/>
  <c r="L9"/>
  <c r="M9"/>
  <c r="N9"/>
  <c r="O9"/>
  <c r="L10"/>
  <c r="M10"/>
  <c r="N10"/>
  <c r="O10"/>
  <c r="L11"/>
  <c r="M11"/>
  <c r="N11"/>
  <c r="O11"/>
  <c r="L12"/>
  <c r="M12"/>
  <c r="N12"/>
  <c r="O12"/>
  <c r="L13"/>
  <c r="M13"/>
  <c r="N13"/>
  <c r="O13"/>
  <c r="L14"/>
  <c r="M14"/>
  <c r="N14"/>
  <c r="O14"/>
  <c r="L15"/>
  <c r="M15"/>
  <c r="N15"/>
  <c r="O15"/>
  <c r="L16"/>
  <c r="M16"/>
  <c r="N16"/>
  <c r="O16"/>
  <c r="L17"/>
  <c r="M17"/>
  <c r="N17"/>
  <c r="O17"/>
  <c r="L18"/>
  <c r="M18"/>
  <c r="N18"/>
  <c r="O18"/>
  <c r="L19"/>
  <c r="M19"/>
  <c r="N19"/>
  <c r="O19"/>
  <c r="L20"/>
  <c r="M20"/>
  <c r="N20"/>
  <c r="O20"/>
  <c r="L21"/>
  <c r="M21"/>
  <c r="N21"/>
  <c r="O21"/>
  <c r="L22"/>
  <c r="M22"/>
  <c r="N22"/>
  <c r="O22"/>
  <c r="L23"/>
  <c r="M23"/>
  <c r="N23"/>
  <c r="O23"/>
  <c r="L24"/>
  <c r="M24"/>
  <c r="N24"/>
  <c r="O24"/>
  <c r="L25"/>
  <c r="M25"/>
  <c r="N25"/>
  <c r="O25"/>
  <c r="L26"/>
  <c r="M26"/>
  <c r="N26"/>
  <c r="O26"/>
  <c r="L27"/>
  <c r="M27"/>
  <c r="N27"/>
  <c r="O27"/>
  <c r="L28"/>
  <c r="M28"/>
  <c r="N28"/>
  <c r="O28"/>
  <c r="L29"/>
  <c r="M29"/>
  <c r="N29"/>
  <c r="O29"/>
  <c r="O5"/>
  <c r="M5"/>
  <c r="M30" s="1"/>
  <c r="N5"/>
  <c r="N30" s="1"/>
  <c r="L5"/>
  <c r="L30" s="1"/>
  <c r="K6"/>
  <c r="K7"/>
  <c r="K8"/>
  <c r="K9"/>
  <c r="K10"/>
  <c r="K11"/>
  <c r="K12"/>
  <c r="K13"/>
  <c r="K14"/>
  <c r="K15"/>
  <c r="K16"/>
  <c r="K17"/>
  <c r="K18"/>
  <c r="K19"/>
  <c r="K20"/>
  <c r="K21"/>
  <c r="K22"/>
  <c r="K23"/>
  <c r="K24"/>
  <c r="K25"/>
  <c r="K26"/>
  <c r="K27"/>
  <c r="K28"/>
  <c r="K29"/>
  <c r="K5"/>
  <c r="X97" i="1"/>
  <c r="Z97" s="1"/>
  <c r="Y97"/>
  <c r="AB97"/>
  <c r="Y96"/>
  <c r="Y42"/>
  <c r="AA44"/>
  <c r="AA45"/>
  <c r="AA46"/>
  <c r="AA47"/>
  <c r="AA48"/>
  <c r="AA49"/>
  <c r="AA50"/>
  <c r="AA51"/>
  <c r="AA52"/>
  <c r="AA53"/>
  <c r="AA54"/>
  <c r="AA55"/>
  <c r="AA56"/>
  <c r="AA57"/>
  <c r="AA58"/>
  <c r="AA59"/>
  <c r="AA60"/>
  <c r="AA61"/>
  <c r="AA62"/>
  <c r="AA63"/>
  <c r="AA64"/>
  <c r="AA65"/>
  <c r="AA66"/>
  <c r="AA67"/>
  <c r="AA68"/>
  <c r="AA69"/>
  <c r="AA70"/>
  <c r="AA71"/>
  <c r="AA72"/>
  <c r="AA73"/>
  <c r="AA74"/>
  <c r="AA75"/>
  <c r="AA76"/>
  <c r="AA77"/>
  <c r="AA78"/>
  <c r="AA79"/>
  <c r="AA80"/>
  <c r="AA81"/>
  <c r="AA82"/>
  <c r="AA83"/>
  <c r="AA84"/>
  <c r="AA85"/>
  <c r="AA86"/>
  <c r="AA87"/>
  <c r="AA88"/>
  <c r="AA89"/>
  <c r="AA90"/>
  <c r="AA91"/>
  <c r="AA92"/>
  <c r="AA93"/>
  <c r="AA94"/>
  <c r="AA95"/>
  <c r="AA43"/>
  <c r="AA41"/>
  <c r="AA42" s="1"/>
  <c r="Y40"/>
  <c r="AA36"/>
  <c r="AA37"/>
  <c r="AA38"/>
  <c r="AA39"/>
  <c r="AA35"/>
  <c r="Y34"/>
  <c r="AA31"/>
  <c r="AA32"/>
  <c r="AA33"/>
  <c r="AA30"/>
  <c r="Y29"/>
  <c r="AA5"/>
  <c r="AA6"/>
  <c r="AA7"/>
  <c r="AA8"/>
  <c r="AA9"/>
  <c r="AA10"/>
  <c r="AA11"/>
  <c r="AA12"/>
  <c r="AA13"/>
  <c r="AA14"/>
  <c r="AA15"/>
  <c r="AA16"/>
  <c r="AA17"/>
  <c r="AA18"/>
  <c r="AA19"/>
  <c r="AA20"/>
  <c r="AA21"/>
  <c r="AA22"/>
  <c r="AA23"/>
  <c r="AA24"/>
  <c r="AA25"/>
  <c r="AA26"/>
  <c r="AA27"/>
  <c r="AA28"/>
  <c r="AA4"/>
  <c r="K30" i="2" l="1"/>
  <c r="AA40" i="1"/>
  <c r="AA34"/>
  <c r="AA96"/>
  <c r="AA29"/>
  <c r="O30" i="2"/>
  <c r="O97"/>
  <c r="M97"/>
  <c r="O35"/>
  <c r="M35"/>
  <c r="K35"/>
  <c r="N35"/>
  <c r="L35"/>
  <c r="N41"/>
  <c r="N98" s="1"/>
  <c r="L41"/>
  <c r="L98" s="1"/>
  <c r="O41"/>
  <c r="O98" s="1"/>
  <c r="M41"/>
  <c r="K41"/>
  <c r="K98" s="1"/>
  <c r="M98" l="1"/>
</calcChain>
</file>

<file path=xl/sharedStrings.xml><?xml version="1.0" encoding="utf-8"?>
<sst xmlns="http://schemas.openxmlformats.org/spreadsheetml/2006/main" count="796" uniqueCount="372">
  <si>
    <t>رديف</t>
  </si>
  <si>
    <t>نام صندوق سرمایه گذاری</t>
  </si>
  <si>
    <t>نام مدیر</t>
  </si>
  <si>
    <t>نوع صندوق</t>
  </si>
  <si>
    <t>نرخ سود - تضمین شده یا پیش بینی شده</t>
  </si>
  <si>
    <t>ارزش صندوق در پایان سال 1390(میلیون ريال)</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</si>
  <si>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</si>
  <si>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</si>
  <si>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</si>
  <si>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</si>
  <si>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</si>
  <si>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</si>
  <si>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سه ماه گذشته(%)</t>
  </si>
  <si>
    <t>بازده صندوق  از ابتدای سال(%)</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</si>
  <si>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</si>
  <si>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</si>
  <si>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</si>
  <si>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</si>
  <si>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</si>
  <si>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</si>
  <si>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</si>
  <si>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</si>
  <si>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</si>
  <si>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</si>
  <si>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1386/04/23</t>
  </si>
  <si>
    <t>امين صبار (امین گلوبال)</t>
  </si>
  <si>
    <t>تأمین سرمایه امین</t>
  </si>
  <si>
    <t>در اوراق بهادار با درآمد ثابت و با پیش بینی سود</t>
  </si>
  <si>
    <t>1388/04/02</t>
  </si>
  <si>
    <t>نوين سامان</t>
  </si>
  <si>
    <t>تأمین سرمایه نوین</t>
  </si>
  <si>
    <t>1388/10/21</t>
  </si>
  <si>
    <t>آتيه نوين</t>
  </si>
  <si>
    <t>1388/12/26</t>
  </si>
  <si>
    <t>امین ملت</t>
  </si>
  <si>
    <t>1389/02/19</t>
  </si>
  <si>
    <t xml:space="preserve">یکم کارگزاری بانک کشاورزي </t>
  </si>
  <si>
    <t>کارگزاری بانک کشاورزی</t>
  </si>
  <si>
    <t>1389/12/25</t>
  </si>
  <si>
    <t>آرمان کارآفرین</t>
  </si>
  <si>
    <t>1390/01/14</t>
  </si>
  <si>
    <t>يكم ايرانيان</t>
  </si>
  <si>
    <t>1387/11/14</t>
  </si>
  <si>
    <t>پارسیان</t>
  </si>
  <si>
    <t>کارگزاری بانک پارسیان</t>
  </si>
  <si>
    <t>1390/01/28</t>
  </si>
  <si>
    <t>توس ایرانیان</t>
  </si>
  <si>
    <t>1390/05/16</t>
  </si>
  <si>
    <t xml:space="preserve">امین شهر </t>
  </si>
  <si>
    <t>1390/07/17</t>
  </si>
  <si>
    <t xml:space="preserve">گسترش فردای ایرانیان </t>
  </si>
  <si>
    <t>1390/07/23</t>
  </si>
  <si>
    <t>ارمغان ایرانیان</t>
  </si>
  <si>
    <t>1390/07/20</t>
  </si>
  <si>
    <t>ارزش آفرینان دی</t>
  </si>
  <si>
    <t>1390/07/12</t>
  </si>
  <si>
    <t>نهال سرمایه ایرانیان</t>
  </si>
  <si>
    <t>1390/07/19</t>
  </si>
  <si>
    <t>امین سامان</t>
  </si>
  <si>
    <t>1390/08/04</t>
  </si>
  <si>
    <t>بانک ایران زمین</t>
  </si>
  <si>
    <t>کارگزاری آگاه</t>
  </si>
  <si>
    <t>1390/11/29</t>
  </si>
  <si>
    <t>اندوخته ملت</t>
  </si>
  <si>
    <t>تامین سرمایه بانک ملت</t>
  </si>
  <si>
    <t>1390/12/09</t>
  </si>
  <si>
    <t>امین آشنا ایرانیان</t>
  </si>
  <si>
    <t>کارگزاری سهم آشنا</t>
  </si>
  <si>
    <t>_</t>
  </si>
  <si>
    <t>1391/02/16</t>
  </si>
  <si>
    <t>کل ص س در اوراق بهادار با درآمد ثابت(جمع/ میانگین ساده)</t>
  </si>
  <si>
    <t>-</t>
  </si>
  <si>
    <t>بانک گردشگری</t>
  </si>
  <si>
    <t>مختلط</t>
  </si>
  <si>
    <t>1390/04/27</t>
  </si>
  <si>
    <t>تجربه ايرانيان</t>
  </si>
  <si>
    <t>در سهام و با اندازه بزرگ</t>
  </si>
  <si>
    <t>1390/05/05</t>
  </si>
  <si>
    <t>یکم نیکوکاری آگاه</t>
  </si>
  <si>
    <t>1390/09/01</t>
  </si>
  <si>
    <t>نيكوكاري بانك گردشگري</t>
  </si>
  <si>
    <t>1390/10/28</t>
  </si>
  <si>
    <t>کل ص س مختلط</t>
  </si>
  <si>
    <t>مهر ايرانيان</t>
  </si>
  <si>
    <t>1388/01/07</t>
  </si>
  <si>
    <t>ممتاز</t>
  </si>
  <si>
    <t>کارگزاری مفید</t>
  </si>
  <si>
    <t>1388/11/27</t>
  </si>
  <si>
    <t>سپهر اول کارگزاری بانک صادرات</t>
  </si>
  <si>
    <t>کارگزاری بانک صادرات</t>
  </si>
  <si>
    <t>1390/02/13</t>
  </si>
  <si>
    <t>پیشرو</t>
  </si>
  <si>
    <t>کارگزاری مقید</t>
  </si>
  <si>
    <t>1390/01/31</t>
  </si>
  <si>
    <t>بانک دي</t>
  </si>
  <si>
    <t>1390/03/23</t>
  </si>
  <si>
    <t>يکم سامان</t>
  </si>
  <si>
    <t>کارگزاری بانک سامان</t>
  </si>
  <si>
    <t>1390/03/31</t>
  </si>
  <si>
    <t>آتیه ملت</t>
  </si>
  <si>
    <t>تأمین سرمایه بانک ملت</t>
  </si>
  <si>
    <t>1390/05/23</t>
  </si>
  <si>
    <t>کل ص س در سهام در اندازه بزرگ (جمع/ میانگین ساده)</t>
  </si>
  <si>
    <t>شاخصی کارآفرين</t>
  </si>
  <si>
    <t>شاخصی و در اندازه بزرگ</t>
  </si>
  <si>
    <t>1389/12/24</t>
  </si>
  <si>
    <t>کل ص شاخصی(جمع/میانگین ساده)</t>
  </si>
  <si>
    <t>پويا</t>
  </si>
  <si>
    <t>کارگزاری نهایت نگر</t>
  </si>
  <si>
    <t>در سهام و با اندازه کوچک</t>
  </si>
  <si>
    <t>1387/01/05</t>
  </si>
  <si>
    <t>حافظ</t>
  </si>
  <si>
    <t>کارگزاری حافظ</t>
  </si>
  <si>
    <t>بانك صادرات</t>
  </si>
  <si>
    <t>1387/01/11</t>
  </si>
  <si>
    <t>خبرگان سهام</t>
  </si>
  <si>
    <t>کارگزاری خبرگان سهام</t>
  </si>
  <si>
    <t>1387/02/07</t>
  </si>
  <si>
    <t>بانك ملي</t>
  </si>
  <si>
    <t>کارگزاری بانک ملی</t>
  </si>
  <si>
    <t>1387/02/21</t>
  </si>
  <si>
    <t>پیشتاز</t>
  </si>
  <si>
    <t>1387/02/24</t>
  </si>
  <si>
    <t>آرين</t>
  </si>
  <si>
    <t>کارگزاری آراد ایرانیان(گلچین)</t>
  </si>
  <si>
    <t>1387/03/18</t>
  </si>
  <si>
    <t>کاسپين مهر ايرانيان</t>
  </si>
  <si>
    <t>کارگزاری کاسپین مهر ایرانیان</t>
  </si>
  <si>
    <t>1387/05/05</t>
  </si>
  <si>
    <t>آگاه</t>
  </si>
  <si>
    <t>1387/05/16</t>
  </si>
  <si>
    <t>بانك تجارت</t>
  </si>
  <si>
    <t>کارگزاری بانک تجارت</t>
  </si>
  <si>
    <t>1387/05/21</t>
  </si>
  <si>
    <t>بانك اقتصاد نوين</t>
  </si>
  <si>
    <t>کارگزاری بانک اقتصاد نوین</t>
  </si>
  <si>
    <t>1387/10/02</t>
  </si>
  <si>
    <t>بورس بيمه</t>
  </si>
  <si>
    <t>کارگزاری بورس بیمه</t>
  </si>
  <si>
    <t>1388/02/26</t>
  </si>
  <si>
    <t>صنعت و معدن</t>
  </si>
  <si>
    <t>کارگزاری بانک صنعت و معدن</t>
  </si>
  <si>
    <t>1388/04/09</t>
  </si>
  <si>
    <t>بورسيران</t>
  </si>
  <si>
    <t>کارگزاری بورسیران</t>
  </si>
  <si>
    <t>1388/04/27</t>
  </si>
  <si>
    <t>پيشگام</t>
  </si>
  <si>
    <t>کارگزاری سرمایه گذاری ملی ایران</t>
  </si>
  <si>
    <t>1388/04/28</t>
  </si>
  <si>
    <t>رضوي</t>
  </si>
  <si>
    <t>کارگزاری رضوی</t>
  </si>
  <si>
    <t>1388/07/05</t>
  </si>
  <si>
    <t>امين کارآفرين</t>
  </si>
  <si>
    <t>1388/08/24</t>
  </si>
  <si>
    <t>فارابي</t>
  </si>
  <si>
    <t>کارگزاری فارابی</t>
  </si>
  <si>
    <t>1388/09/02</t>
  </si>
  <si>
    <t>ایساتیس</t>
  </si>
  <si>
    <t>کارگزاری ایساتیس پویا</t>
  </si>
  <si>
    <t>1388/11/28</t>
  </si>
  <si>
    <t>بانک کشاورزي</t>
  </si>
  <si>
    <t>1388/12/16</t>
  </si>
  <si>
    <t>بانک مسکن</t>
  </si>
  <si>
    <t>کارگزاری بانک مسکن</t>
  </si>
  <si>
    <t>پارس</t>
  </si>
  <si>
    <t>کارگزاری آبان</t>
  </si>
  <si>
    <t>1388/12/24</t>
  </si>
  <si>
    <t>صبا</t>
  </si>
  <si>
    <t>کارگزاری صباتأمین</t>
  </si>
  <si>
    <t>نوين</t>
  </si>
  <si>
    <t>کارگزاری تأمین سرمایه نوین</t>
  </si>
  <si>
    <t>گنجینه بهمن</t>
  </si>
  <si>
    <t>کارگزاری بهمن</t>
  </si>
  <si>
    <t>1389/01/30</t>
  </si>
  <si>
    <t>بورس 24</t>
  </si>
  <si>
    <t>1389/02/12</t>
  </si>
  <si>
    <t>نوانديشان بازار سرمايه</t>
  </si>
  <si>
    <t>کارگزاری نواندیشان بازارسرمایه</t>
  </si>
  <si>
    <t>1389/02/13</t>
  </si>
  <si>
    <t>رفاه</t>
  </si>
  <si>
    <t>کارگزاری بانک رفاه</t>
  </si>
  <si>
    <t>1389/04/16</t>
  </si>
  <si>
    <t>بيمه دي</t>
  </si>
  <si>
    <t>1389/04/20</t>
  </si>
  <si>
    <t>اميد ايرانيان</t>
  </si>
  <si>
    <t>1389/05/04</t>
  </si>
  <si>
    <t>فيروزه</t>
  </si>
  <si>
    <t>1389/05/24</t>
  </si>
  <si>
    <t>ارگ</t>
  </si>
  <si>
    <t>کارگزاری ارگ هومن</t>
  </si>
  <si>
    <t>1389/07/20</t>
  </si>
  <si>
    <t>نقش جهان</t>
  </si>
  <si>
    <t>کارگزاری اردیبهشت ایرانیان</t>
  </si>
  <si>
    <t>تدبيرگران فردا</t>
  </si>
  <si>
    <t>کارگزاری تدبیرگران فردا</t>
  </si>
  <si>
    <t>1389/09/09</t>
  </si>
  <si>
    <t>آپادانا</t>
  </si>
  <si>
    <t>کارگزاری آپادانا</t>
  </si>
  <si>
    <t>راهنما</t>
  </si>
  <si>
    <t>کارگزاری راهنمای سرمایه گذاران</t>
  </si>
  <si>
    <t>1389/10/08</t>
  </si>
  <si>
    <t>سينا</t>
  </si>
  <si>
    <t>کارگزاری بهگزین</t>
  </si>
  <si>
    <t>1389/11/11</t>
  </si>
  <si>
    <t>عقيق</t>
  </si>
  <si>
    <t>1389/12/06</t>
  </si>
  <si>
    <t>تدبيرگران آگاه</t>
  </si>
  <si>
    <t>1389/12/16</t>
  </si>
  <si>
    <t>اميد سهم</t>
  </si>
  <si>
    <t>کارگزاری امید سهم</t>
  </si>
  <si>
    <t>1389/12/23</t>
  </si>
  <si>
    <t>تدبيرگر سرمايه</t>
  </si>
  <si>
    <t>کارگزاری تدبیرگر سرمایه</t>
  </si>
  <si>
    <t>کارآفرينان برتر آینده</t>
  </si>
  <si>
    <t>1390/02/06</t>
  </si>
  <si>
    <t>مهر شريعه</t>
  </si>
  <si>
    <t>کارگزاری مهر آفرین</t>
  </si>
  <si>
    <t>توسعه صادرات</t>
  </si>
  <si>
    <t>کارگزاری بانک توسعه صادرات</t>
  </si>
  <si>
    <t>1390/02/24</t>
  </si>
  <si>
    <t>توسعه فردا</t>
  </si>
  <si>
    <t>کارگزاری توسعه فردا</t>
  </si>
  <si>
    <t>1390/03/21</t>
  </si>
  <si>
    <t>خوارزمی</t>
  </si>
  <si>
    <t>کارگزاری بانک  صادرات</t>
  </si>
  <si>
    <t>1390/05/24</t>
  </si>
  <si>
    <t>کارگزاری بانک ملت</t>
  </si>
  <si>
    <t>1390/08/15</t>
  </si>
  <si>
    <t>بانک توسعه تعاون</t>
  </si>
  <si>
    <t>1391/03/03</t>
  </si>
  <si>
    <t>کل ص س در سهام و در اندازه کوچک</t>
  </si>
  <si>
    <t xml:space="preserve">کل </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</si>
  <si>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</si>
  <si>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</si>
  <si>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</si>
  <si>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</si>
  <si>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</si>
  <si>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</si>
  <si>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</si>
  <si>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</si>
  <si>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</si>
  <si>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</si>
  <si>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</si>
  <si>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 xml:space="preserve"> امین صبار (امین گلوبال)</t>
  </si>
  <si>
    <t xml:space="preserve"> یکم ایرانیان</t>
  </si>
  <si>
    <t xml:space="preserve"> مهر ایرانیان</t>
  </si>
  <si>
    <t>کل صندوقهای سرمایه گذاری در اوراق بهادار با درآمد ثابت</t>
  </si>
  <si>
    <t>تجربه ایرانیان</t>
  </si>
  <si>
    <t>کل صندوقهای سرمایه گذاری مختلط</t>
  </si>
  <si>
    <t xml:space="preserve"> ممتاز</t>
  </si>
  <si>
    <t>بانک دی</t>
  </si>
  <si>
    <t>یکم سامان</t>
  </si>
  <si>
    <t>کل صندوقهای سرمایه گذاری در اندازه بزرگ</t>
  </si>
  <si>
    <t>شاخصی کارآفرین</t>
  </si>
  <si>
    <t>کل صندوقهای شاخصی</t>
  </si>
  <si>
    <t xml:space="preserve"> بورسیران</t>
  </si>
  <si>
    <t>عقیق</t>
  </si>
  <si>
    <t xml:space="preserve"> صبا</t>
  </si>
  <si>
    <t xml:space="preserve"> پویا</t>
  </si>
  <si>
    <t>تدبیرگران آگاه</t>
  </si>
  <si>
    <t xml:space="preserve"> كارگزاري فارابی</t>
  </si>
  <si>
    <t xml:space="preserve"> کارگزاری بانک اقتصاد نوین</t>
  </si>
  <si>
    <t xml:space="preserve"> مسکن</t>
  </si>
  <si>
    <t xml:space="preserve"> گنجینه بهمن                        </t>
  </si>
  <si>
    <t xml:space="preserve"> كارگزاري بورس بیمه</t>
  </si>
  <si>
    <t>سینا</t>
  </si>
  <si>
    <t xml:space="preserve"> آگاه</t>
  </si>
  <si>
    <t xml:space="preserve"> حافظ</t>
  </si>
  <si>
    <t xml:space="preserve"> کارگزاری بانک ملی</t>
  </si>
  <si>
    <t xml:space="preserve"> کارگزاری بانک صادرات</t>
  </si>
  <si>
    <t xml:space="preserve"> خبرگان</t>
  </si>
  <si>
    <t xml:space="preserve">نواندیشان                             </t>
  </si>
  <si>
    <t xml:space="preserve"> نوین</t>
  </si>
  <si>
    <t>کارآفرینان برتر آینده</t>
  </si>
  <si>
    <t xml:space="preserve"> پیشتاز</t>
  </si>
  <si>
    <t>ارگ هومن</t>
  </si>
  <si>
    <t xml:space="preserve"> كارگزاري رضوی</t>
  </si>
  <si>
    <t>تدبیرگر سرمایه</t>
  </si>
  <si>
    <t xml:space="preserve"> ایساتیس</t>
  </si>
  <si>
    <t xml:space="preserve"> پیشگام</t>
  </si>
  <si>
    <t>تدبیرگران فردا</t>
  </si>
  <si>
    <t xml:space="preserve"> کارگزاری کاسپین مهر ایرانیان</t>
  </si>
  <si>
    <t>بانک کشاورزی</t>
  </si>
  <si>
    <t>امید سهم</t>
  </si>
  <si>
    <t xml:space="preserve"> کارگزاری بانک تجارت</t>
  </si>
  <si>
    <t>بیمه دی</t>
  </si>
  <si>
    <t xml:space="preserve"> امین کارآفرین</t>
  </si>
  <si>
    <t>آرین( گلچین)</t>
  </si>
  <si>
    <t xml:space="preserve"> صنعت و معدن</t>
  </si>
  <si>
    <t xml:space="preserve"> پارس</t>
  </si>
  <si>
    <t>فیروزه</t>
  </si>
  <si>
    <t>مهر شریعه</t>
  </si>
  <si>
    <t>امید ایرانیان</t>
  </si>
  <si>
    <t>کل صندوقهای سرمایه گذاری در اندازه کوچک</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</si>
  <si>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</si>
  <si>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</si>
  <si>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</si>
  <si>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</si>
  <si>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</si>
  <si>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</si>
  <si>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</si>
  <si>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</si>
  <si>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</si>
  <si>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</si>
  <si>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</si>
  <si>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</si>
  <si>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</si>
  <si>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کشاورزي درآمد ثابت</t>
  </si>
  <si>
    <t>آرمان</t>
  </si>
  <si>
    <t>پارسيان</t>
  </si>
  <si>
    <t>امين صبار(امین گلوبال)</t>
  </si>
  <si>
    <t>کل صندوق های سرمایه گذاری در اوراق بهادار با درآمد ثابت</t>
  </si>
  <si>
    <t>بانک گردشگري</t>
  </si>
  <si>
    <t>کل صندوق های سرمایه گذاری مختلط</t>
  </si>
  <si>
    <t>سپهر اول بانک صادرات</t>
  </si>
  <si>
    <t>کل صندوق های سرمایه گذاری در اندازه بزرگ</t>
  </si>
  <si>
    <t>کل صندوق های سرمایه گذاری شاخصی</t>
  </si>
  <si>
    <t>کارآفرينان برتر</t>
  </si>
  <si>
    <t>صباتامین</t>
  </si>
  <si>
    <t>ایساتیس پویا</t>
  </si>
  <si>
    <t>کل صندوق های سرمایه گذاری در اندازه کوچک</t>
  </si>
  <si>
    <t>کل صندوق های سرمایه گذاری</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</si>
  <si>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</si>
  <si>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</si>
  <si>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</si>
  <si>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</si>
  <si>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</si>
  <si>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کل صندوق های شاخصی</t>
  </si>
  <si>
    <t>بورس اوراق بهادار تهران</t>
  </si>
  <si>
    <t>*</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</si>
  <si>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وبلوک بورس اوراق بهادار تهران در دورۀ مورد نظر بر متوسط ارزش بازار در همان دوره است.</t>
  </si>
  <si>
    <t>**</t>
  </si>
  <si>
    <t>نسبت فعالیت صدور سرمایه گذاران در مورد صندوق های سرمایه گذاری برابر حاصل تقسیم  ارزش واحدهای سرمایه گذاری صادر  شدۀ صندوق در دورۀ مورد نظر بر متوسط ارزش صندوق ها در همان دوره است. نسبت فعالیت ابطال سرمایه گذاران در مورد صندوق های سرمایه گذاری برابر حاصل تقسیم  ارزش واحدهای سرمایه گذاری  باطل شدۀ صندوق در دورۀ مورد نظر بر متوسط ارزش صندوق ها در همان دوره است</t>
  </si>
  <si>
    <t>سرمایه گذاری ملت ایران زمین</t>
  </si>
  <si>
    <t>یکم دانا</t>
  </si>
  <si>
    <t>کارگزاری توسعه اندیشه دانا</t>
  </si>
  <si>
    <t>آسمان یکم</t>
  </si>
  <si>
    <t>شرکت سبدگردان آسمان</t>
  </si>
  <si>
    <t>1391/04/21</t>
  </si>
  <si>
    <t>نگین رفاه</t>
  </si>
  <si>
    <t>1391/07/04</t>
  </si>
  <si>
    <t>لوتوس پارسیان</t>
  </si>
  <si>
    <t>تامین سرمایه لوتوس پارسیان</t>
  </si>
  <si>
    <t>1391/07/25</t>
  </si>
  <si>
    <t>آرمان اندیش</t>
  </si>
  <si>
    <t>مشاور سرمایه گذاری آرمان آتی</t>
  </si>
  <si>
    <t>1391/07/02</t>
  </si>
  <si>
    <t>1391/05/05</t>
  </si>
  <si>
    <t>1391/06/13</t>
  </si>
  <si>
    <t>کاریزما</t>
  </si>
  <si>
    <t>سبدگردان کاریزما</t>
  </si>
  <si>
    <t>1391/07/18</t>
  </si>
  <si>
    <t>شرکت تامین سرمایه آرمان</t>
  </si>
  <si>
    <t>1391/08/01</t>
  </si>
  <si>
    <t>(پیوست 4)</t>
  </si>
  <si>
    <t>÷</t>
  </si>
  <si>
    <t>نیکان پارس</t>
  </si>
  <si>
    <t>شرکت کارگزاری پارس نمودگر</t>
  </si>
  <si>
    <t>نصف مجموع</t>
  </si>
  <si>
    <t>ترکیب داراییهای صندوقهای سرمایه گذاری در بهمن ماه 1391</t>
  </si>
  <si>
    <t>حجم معاملات و صدور و ابطال صندوق های سرمایه گذاری تا تاریخ 1391/11/30</t>
  </si>
  <si>
    <t>از ابتدای اسفند ماه سال90*</t>
  </si>
  <si>
    <t>بهمن ماه 1391</t>
  </si>
  <si>
    <t xml:space="preserve">  *تاریخ گزارشگری: منتهی به 1391/11/30 </t>
  </si>
  <si>
    <t>وضعیت صندوقهای سرمایه گذاری در پایان سال 1390 و پایان بهمن ماه سال 1391(پیوست 1)</t>
  </si>
  <si>
    <t>ارزش صندوق در پایان بهمن سال 1391 (میلیون ريال)</t>
  </si>
  <si>
    <t>1391/11/25</t>
  </si>
  <si>
    <t>نسبت فعالیت معاملاتی و سرمایه گذاران صندوق های سرمایه گذاری تا پایان بهمن ماه سال 1391</t>
  </si>
  <si>
    <t>از اسفند ماه سال90</t>
  </si>
  <si>
    <t>ماه گذشته(بهمن ماه91)</t>
  </si>
  <si>
    <t>توضیح1: ارزش ریالی معاملات صندوق ها دربهمن ماه شامل خرید و فروش، مبلغ 950 میلیارد ریال بوده است.</t>
  </si>
  <si>
    <t>توضیح2: ارزش ریالی معاملات بورس اوراق بهادار تهران دربهمن ماه شامل (خرد و بلوک)، مبلغ  38.915 میلیارد ریال بوده است.</t>
  </si>
</sst>
</file>

<file path=xl/styles.xml><?xml version="1.0" encoding="utf-8"?>
<styleSheet xmlns="http://schemas.openxmlformats.org/spreadsheetml/2006/main">
  <numFmts count="1">
    <numFmt numFmtId="164" formatCode="#,##0_-;\(#,##0\)"/>
  </numFmts>
  <fonts count="49">
    <font>
      <sz val="11"/>
      <color theme="1"/>
      <name val="Arial"/>
      <family val="2"/>
      <scheme val="minor"/>
    </font>
    <font>
      <sz val="11"/>
      <color theme="1"/>
      <name val="Arial"/>
      <family val="2"/>
      <charset val="178"/>
      <scheme val="minor"/>
    </font>
    <font>
      <sz val="11"/>
      <color theme="1"/>
      <name val="Arial"/>
      <family val="2"/>
      <scheme val="minor"/>
    </font>
    <font>
      <sz val="11"/>
      <color theme="1"/>
      <name val="B Zar"/>
      <charset val="178"/>
    </font>
    <font>
      <sz val="12"/>
      <name val="B Zar"/>
      <charset val="178"/>
    </font>
    <font>
      <sz val="18"/>
      <name val="B Zar"/>
      <charset val="178"/>
    </font>
    <font>
      <sz val="28"/>
      <name val="B Zar"/>
      <charset val="178"/>
    </font>
    <font>
      <b/>
      <sz val="22"/>
      <name val="B Nazanin"/>
      <charset val="178"/>
    </font>
    <font>
      <sz val="16"/>
      <name val="B Zar"/>
      <charset val="178"/>
    </font>
    <font>
      <b/>
      <sz val="16"/>
      <name val="B Nazanin"/>
      <charset val="178"/>
    </font>
    <font>
      <sz val="20"/>
      <name val="B Nazanin"/>
      <charset val="178"/>
    </font>
    <font>
      <sz val="18"/>
      <name val="B Nazanin"/>
      <charset val="178"/>
    </font>
    <font>
      <sz val="26"/>
      <name val="B Nazanin"/>
      <charset val="178"/>
    </font>
    <font>
      <sz val="25"/>
      <name val="B Nazanin"/>
      <charset val="178"/>
    </font>
    <font>
      <sz val="25"/>
      <color theme="1"/>
      <name val="B Nazanin"/>
      <charset val="178"/>
    </font>
    <font>
      <sz val="25"/>
      <color rgb="FFFF0000"/>
      <name val="B Nazanin"/>
      <charset val="178"/>
    </font>
    <font>
      <sz val="11"/>
      <color theme="1"/>
      <name val="B Nazanin"/>
      <charset val="178"/>
    </font>
    <font>
      <sz val="11"/>
      <name val="Arial"/>
      <family val="2"/>
      <charset val="178"/>
      <scheme val="minor"/>
    </font>
    <font>
      <b/>
      <sz val="14"/>
      <color theme="1"/>
      <name val="B Nazanin"/>
      <charset val="178"/>
    </font>
    <font>
      <b/>
      <sz val="12"/>
      <name val="B Nazanin"/>
      <charset val="178"/>
    </font>
    <font>
      <b/>
      <sz val="12"/>
      <color theme="1"/>
      <name val="B Nazanin"/>
      <charset val="178"/>
    </font>
    <font>
      <b/>
      <sz val="11"/>
      <name val="B Nazanin"/>
      <charset val="178"/>
    </font>
    <font>
      <sz val="12"/>
      <color indexed="8"/>
      <name val="B Nazanin"/>
      <charset val="178"/>
    </font>
    <font>
      <sz val="11"/>
      <name val="B Nazanin"/>
      <charset val="178"/>
    </font>
    <font>
      <sz val="12"/>
      <name val="B Nazanin"/>
      <charset val="178"/>
    </font>
    <font>
      <sz val="10"/>
      <color indexed="8"/>
      <name val="B Nazanin"/>
      <charset val="178"/>
    </font>
    <font>
      <sz val="11"/>
      <color theme="1"/>
      <name val="B Lotus"/>
      <charset val="178"/>
    </font>
    <font>
      <b/>
      <sz val="16"/>
      <color indexed="8"/>
      <name val="B Nazanin"/>
      <charset val="178"/>
    </font>
    <font>
      <sz val="15"/>
      <color indexed="8"/>
      <name val="B Nazanin"/>
      <charset val="178"/>
    </font>
    <font>
      <sz val="10"/>
      <name val="B Nazanin"/>
      <charset val="178"/>
    </font>
    <font>
      <sz val="12"/>
      <color theme="1"/>
      <name val="B Nazanin"/>
      <charset val="178"/>
    </font>
    <font>
      <b/>
      <sz val="14"/>
      <color theme="1"/>
      <name val="B Lotus"/>
      <charset val="178"/>
    </font>
    <font>
      <sz val="13"/>
      <color theme="1"/>
      <name val="B Nazanin"/>
      <charset val="178"/>
    </font>
    <font>
      <sz val="13"/>
      <name val="B Nazanin"/>
      <charset val="178"/>
    </font>
    <font>
      <sz val="13"/>
      <name val="Arial"/>
      <family val="2"/>
      <scheme val="minor"/>
    </font>
    <font>
      <sz val="10"/>
      <name val="Arial"/>
      <family val="2"/>
    </font>
    <font>
      <sz val="13"/>
      <name val="B Zar"/>
      <charset val="178"/>
    </font>
    <font>
      <sz val="11"/>
      <color indexed="8"/>
      <name val="B Nazanin"/>
      <charset val="178"/>
    </font>
    <font>
      <b/>
      <sz val="11"/>
      <color theme="1"/>
      <name val="B Zar"/>
      <charset val="178"/>
    </font>
    <font>
      <sz val="9"/>
      <color theme="1"/>
      <name val="B Zar"/>
      <charset val="178"/>
    </font>
    <font>
      <sz val="9"/>
      <name val="B Zar"/>
      <charset val="178"/>
    </font>
    <font>
      <sz val="16"/>
      <name val="B Nazanin"/>
      <charset val="178"/>
    </font>
    <font>
      <b/>
      <sz val="20"/>
      <name val="B Nazanin"/>
      <charset val="178"/>
    </font>
    <font>
      <b/>
      <sz val="18"/>
      <name val="B Nazanin"/>
      <charset val="178"/>
    </font>
    <font>
      <b/>
      <sz val="26"/>
      <name val="B Nazanin"/>
      <charset val="178"/>
    </font>
    <font>
      <b/>
      <sz val="25"/>
      <name val="B Nazanin"/>
      <charset val="178"/>
    </font>
    <font>
      <b/>
      <sz val="12"/>
      <color indexed="8"/>
      <name val="B Nazanin"/>
      <charset val="178"/>
    </font>
    <font>
      <b/>
      <sz val="11"/>
      <color theme="1"/>
      <name val="Arial"/>
      <family val="2"/>
      <scheme val="minor"/>
    </font>
    <font>
      <b/>
      <sz val="11"/>
      <color theme="1"/>
      <name val="B Nazanin"/>
      <charset val="178"/>
    </font>
  </fonts>
  <fills count="9">
    <fill>
      <patternFill patternType="none"/>
    </fill>
    <fill>
      <patternFill patternType="gray125"/>
    </fill>
    <fill>
      <patternFill patternType="solid">
        <fgColor rgb="FFFFFF99"/>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theme="9" tint="-0.249977111117893"/>
        <bgColor indexed="64"/>
      </patternFill>
    </fill>
  </fills>
  <borders count="41">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diagonal/>
    </border>
  </borders>
  <cellStyleXfs count="4">
    <xf numFmtId="0" fontId="0" fillId="0" borderId="0"/>
    <xf numFmtId="0" fontId="1" fillId="0" borderId="0"/>
    <xf numFmtId="0" fontId="2" fillId="0" borderId="0"/>
    <xf numFmtId="0" fontId="35" fillId="0" borderId="0"/>
  </cellStyleXfs>
  <cellXfs count="342">
    <xf numFmtId="0" fontId="0" fillId="0" borderId="0" xfId="0"/>
    <xf numFmtId="0" fontId="3" fillId="0" borderId="0" xfId="0" applyFont="1" applyAlignment="1">
      <alignment readingOrder="2"/>
    </xf>
    <xf numFmtId="0" fontId="4" fillId="0" borderId="0" xfId="0" applyFont="1" applyAlignment="1">
      <alignment horizontal="right" readingOrder="2"/>
    </xf>
    <xf numFmtId="0" fontId="5" fillId="0" borderId="0" xfId="0" applyFont="1" applyAlignment="1">
      <alignment horizontal="right" readingOrder="2"/>
    </xf>
    <xf numFmtId="0" fontId="5" fillId="0" borderId="0" xfId="0" applyFont="1" applyAlignment="1">
      <alignment horizontal="center" readingOrder="2"/>
    </xf>
    <xf numFmtId="1" fontId="3" fillId="0" borderId="0" xfId="0" applyNumberFormat="1" applyFont="1" applyAlignment="1">
      <alignment readingOrder="2"/>
    </xf>
    <xf numFmtId="0" fontId="3" fillId="0" borderId="0" xfId="0" applyFont="1" applyAlignment="1">
      <alignment horizontal="center" vertical="center" readingOrder="2"/>
    </xf>
    <xf numFmtId="2" fontId="3" fillId="0" borderId="0" xfId="0" applyNumberFormat="1" applyFont="1" applyAlignment="1">
      <alignment readingOrder="2"/>
    </xf>
    <xf numFmtId="3" fontId="3" fillId="0" borderId="0" xfId="0" applyNumberFormat="1" applyFont="1" applyAlignment="1">
      <alignment readingOrder="2"/>
    </xf>
    <xf numFmtId="0" fontId="6" fillId="0" borderId="0" xfId="0" applyFont="1" applyAlignment="1">
      <alignment readingOrder="2"/>
    </xf>
    <xf numFmtId="0" fontId="7" fillId="0" borderId="0" xfId="0" applyFont="1" applyAlignment="1">
      <alignment readingOrder="2"/>
    </xf>
    <xf numFmtId="0" fontId="9" fillId="2" borderId="2" xfId="0" applyFont="1" applyFill="1" applyBorder="1" applyAlignment="1">
      <alignment horizontal="center" vertical="center" readingOrder="2"/>
    </xf>
    <xf numFmtId="0" fontId="11" fillId="3" borderId="2" xfId="0" applyFont="1" applyFill="1" applyBorder="1" applyAlignment="1">
      <alignment horizontal="center" vertical="center" wrapText="1" readingOrder="2"/>
    </xf>
    <xf numFmtId="0" fontId="12" fillId="3" borderId="2" xfId="0" applyFont="1" applyFill="1" applyBorder="1" applyAlignment="1">
      <alignment horizontal="center" vertical="center" readingOrder="2"/>
    </xf>
    <xf numFmtId="3" fontId="12" fillId="3" borderId="2" xfId="0" applyNumberFormat="1" applyFont="1" applyFill="1" applyBorder="1" applyAlignment="1">
      <alignment horizontal="right" vertical="center" readingOrder="2"/>
    </xf>
    <xf numFmtId="1" fontId="13"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right" vertical="center" readingOrder="2"/>
    </xf>
    <xf numFmtId="3" fontId="14" fillId="3" borderId="2" xfId="0" applyNumberFormat="1" applyFont="1" applyFill="1" applyBorder="1" applyAlignment="1">
      <alignment horizontal="center" vertical="center" readingOrder="2"/>
    </xf>
    <xf numFmtId="3" fontId="13" fillId="3" borderId="2" xfId="0" applyNumberFormat="1" applyFont="1" applyFill="1" applyBorder="1" applyAlignment="1">
      <alignment horizontal="center" vertical="center"/>
    </xf>
    <xf numFmtId="2" fontId="13" fillId="3" borderId="2" xfId="0" applyNumberFormat="1" applyFont="1" applyFill="1" applyBorder="1" applyAlignment="1">
      <alignment horizontal="center" vertical="center" readingOrder="1"/>
    </xf>
    <xf numFmtId="0" fontId="13" fillId="3" borderId="2" xfId="0" applyFont="1" applyFill="1" applyBorder="1" applyAlignment="1">
      <alignment horizontal="center" vertical="center" readingOrder="2"/>
    </xf>
    <xf numFmtId="3" fontId="13" fillId="3" borderId="2" xfId="0" applyNumberFormat="1" applyFont="1" applyFill="1" applyBorder="1" applyAlignment="1">
      <alignment horizontal="center" vertical="center" readingOrder="2"/>
    </xf>
    <xf numFmtId="0" fontId="12" fillId="0" borderId="2" xfId="0" applyFont="1" applyFill="1" applyBorder="1" applyAlignment="1">
      <alignment horizontal="center" vertical="center" readingOrder="2"/>
    </xf>
    <xf numFmtId="1" fontId="13" fillId="0" borderId="2" xfId="0" applyNumberFormat="1" applyFont="1" applyFill="1" applyBorder="1" applyAlignment="1">
      <alignment horizontal="center" vertical="center" readingOrder="2"/>
    </xf>
    <xf numFmtId="0" fontId="11" fillId="5" borderId="2" xfId="0" applyNumberFormat="1" applyFont="1" applyFill="1" applyBorder="1" applyAlignment="1">
      <alignment horizontal="center" vertical="center" readingOrder="2"/>
    </xf>
    <xf numFmtId="0" fontId="12" fillId="5" borderId="5" xfId="0" applyNumberFormat="1" applyFont="1" applyFill="1" applyBorder="1" applyAlignment="1">
      <alignment horizontal="center" vertical="center" readingOrder="2"/>
    </xf>
    <xf numFmtId="3" fontId="12" fillId="5" borderId="5" xfId="0" applyNumberFormat="1" applyFont="1" applyFill="1" applyBorder="1" applyAlignment="1">
      <alignment horizontal="right" vertical="center" readingOrder="2"/>
    </xf>
    <xf numFmtId="0" fontId="13" fillId="5" borderId="5" xfId="0" applyFont="1" applyFill="1" applyBorder="1" applyAlignment="1">
      <alignment horizontal="center" vertical="center" readingOrder="2"/>
    </xf>
    <xf numFmtId="1" fontId="13" fillId="5" borderId="5" xfId="0" applyNumberFormat="1" applyFont="1" applyFill="1" applyBorder="1" applyAlignment="1">
      <alignment horizontal="center" vertical="center" readingOrder="2"/>
    </xf>
    <xf numFmtId="3" fontId="13" fillId="5" borderId="2" xfId="0" applyNumberFormat="1" applyFont="1" applyFill="1" applyBorder="1" applyAlignment="1">
      <alignment horizontal="right" vertical="center" readingOrder="2"/>
    </xf>
    <xf numFmtId="3" fontId="15" fillId="5" borderId="5" xfId="0" applyNumberFormat="1" applyFont="1" applyFill="1" applyBorder="1" applyAlignment="1">
      <alignment horizontal="center" vertical="center" readingOrder="2"/>
    </xf>
    <xf numFmtId="2" fontId="13" fillId="5" borderId="5" xfId="0" applyNumberFormat="1" applyFont="1" applyFill="1" applyBorder="1" applyAlignment="1">
      <alignment horizontal="center" vertical="center" wrapText="1"/>
    </xf>
    <xf numFmtId="2" fontId="13" fillId="5" borderId="5" xfId="0" applyNumberFormat="1" applyFont="1" applyFill="1" applyBorder="1" applyAlignment="1">
      <alignment horizontal="center" vertical="center" wrapText="1" readingOrder="1"/>
    </xf>
    <xf numFmtId="3" fontId="13" fillId="5" borderId="5" xfId="0" applyNumberFormat="1" applyFont="1" applyFill="1" applyBorder="1" applyAlignment="1">
      <alignment horizontal="center" vertical="center" wrapText="1" readingOrder="2"/>
    </xf>
    <xf numFmtId="0" fontId="10" fillId="3" borderId="2" xfId="0" applyNumberFormat="1" applyFont="1" applyFill="1" applyBorder="1" applyAlignment="1">
      <alignment horizontal="center" vertical="center" readingOrder="2"/>
    </xf>
    <xf numFmtId="0" fontId="10" fillId="5" borderId="2" xfId="0" applyFont="1" applyFill="1" applyBorder="1" applyAlignment="1">
      <alignment horizontal="center" vertical="center" readingOrder="2"/>
    </xf>
    <xf numFmtId="0" fontId="11" fillId="5" borderId="2" xfId="0" applyFont="1" applyFill="1" applyBorder="1" applyAlignment="1">
      <alignment horizontal="center" vertical="center" readingOrder="2"/>
    </xf>
    <xf numFmtId="0" fontId="12" fillId="5" borderId="2" xfId="0" applyFont="1" applyFill="1" applyBorder="1" applyAlignment="1">
      <alignment horizontal="center" vertical="center" readingOrder="2"/>
    </xf>
    <xf numFmtId="3" fontId="12" fillId="5" borderId="2" xfId="0" applyNumberFormat="1" applyFont="1" applyFill="1" applyBorder="1" applyAlignment="1">
      <alignment horizontal="right" vertical="center" readingOrder="2"/>
    </xf>
    <xf numFmtId="0" fontId="13" fillId="5" borderId="2" xfId="0" applyFont="1" applyFill="1" applyBorder="1" applyAlignment="1">
      <alignment horizontal="center" vertical="center" readingOrder="2"/>
    </xf>
    <xf numFmtId="3" fontId="15"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xf>
    <xf numFmtId="2" fontId="13" fillId="5" borderId="2" xfId="0" applyNumberFormat="1" applyFont="1" applyFill="1" applyBorder="1" applyAlignment="1">
      <alignment horizontal="center" vertical="center" wrapText="1" readingOrder="1"/>
    </xf>
    <xf numFmtId="2" fontId="13" fillId="5" borderId="2" xfId="0" applyNumberFormat="1" applyFont="1" applyFill="1" applyBorder="1" applyAlignment="1">
      <alignment horizontal="center" vertical="center" readingOrder="1"/>
    </xf>
    <xf numFmtId="3"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wrapText="1" readingOrder="2"/>
    </xf>
    <xf numFmtId="1" fontId="13" fillId="5" borderId="2" xfId="0" applyNumberFormat="1" applyFont="1" applyFill="1" applyBorder="1" applyAlignment="1">
      <alignment horizontal="center" vertical="center" readingOrder="2"/>
    </xf>
    <xf numFmtId="3" fontId="13" fillId="5" borderId="2" xfId="0" applyNumberFormat="1" applyFont="1" applyFill="1" applyBorder="1" applyAlignment="1">
      <alignment horizontal="center" vertical="center"/>
    </xf>
    <xf numFmtId="0" fontId="10" fillId="3" borderId="2" xfId="0" applyFont="1" applyFill="1" applyBorder="1" applyAlignment="1">
      <alignment vertical="center" readingOrder="2"/>
    </xf>
    <xf numFmtId="0" fontId="11" fillId="3" borderId="2" xfId="0" applyFont="1" applyFill="1" applyBorder="1" applyAlignment="1">
      <alignment vertical="center" wrapText="1" readingOrder="2"/>
    </xf>
    <xf numFmtId="2" fontId="13" fillId="5" borderId="2" xfId="0" applyNumberFormat="1" applyFont="1" applyFill="1" applyBorder="1" applyAlignment="1">
      <alignment horizontal="center" vertical="center"/>
    </xf>
    <xf numFmtId="0" fontId="16" fillId="0" borderId="0" xfId="0" applyFont="1" applyAlignment="1">
      <alignment horizontal="center" vertical="center" readingOrder="2"/>
    </xf>
    <xf numFmtId="2" fontId="0" fillId="0" borderId="0" xfId="0" applyNumberFormat="1"/>
    <xf numFmtId="2" fontId="16" fillId="0" borderId="0" xfId="0" applyNumberFormat="1" applyFont="1"/>
    <xf numFmtId="0" fontId="19" fillId="5" borderId="3" xfId="0" applyFont="1" applyFill="1" applyBorder="1" applyAlignment="1">
      <alignment horizontal="center" vertical="center"/>
    </xf>
    <xf numFmtId="0" fontId="21" fillId="5" borderId="3" xfId="0" applyFont="1" applyFill="1" applyBorder="1" applyAlignment="1">
      <alignment horizontal="center" vertical="center"/>
    </xf>
    <xf numFmtId="2" fontId="18" fillId="5" borderId="3" xfId="0" applyNumberFormat="1" applyFont="1" applyFill="1" applyBorder="1" applyAlignment="1">
      <alignment horizontal="center" vertical="center"/>
    </xf>
    <xf numFmtId="2" fontId="20" fillId="5" borderId="3" xfId="0" applyNumberFormat="1" applyFont="1" applyFill="1" applyBorder="1" applyAlignment="1">
      <alignment horizontal="center" vertical="center"/>
    </xf>
    <xf numFmtId="0" fontId="16" fillId="0" borderId="21" xfId="0" applyFont="1" applyFill="1" applyBorder="1" applyAlignment="1">
      <alignment horizontal="center" vertical="center" readingOrder="2"/>
    </xf>
    <xf numFmtId="0" fontId="22" fillId="0" borderId="3" xfId="0" applyFont="1" applyFill="1" applyBorder="1" applyAlignment="1">
      <alignment vertical="center"/>
    </xf>
    <xf numFmtId="3" fontId="23" fillId="0" borderId="3" xfId="0" applyNumberFormat="1" applyFont="1" applyFill="1" applyBorder="1" applyAlignment="1">
      <alignment horizontal="center"/>
    </xf>
    <xf numFmtId="2" fontId="23" fillId="0" borderId="3" xfId="0" applyNumberFormat="1" applyFont="1" applyFill="1" applyBorder="1" applyAlignment="1">
      <alignment horizontal="center"/>
    </xf>
    <xf numFmtId="2" fontId="16" fillId="0" borderId="22" xfId="0" applyNumberFormat="1" applyFont="1" applyFill="1" applyBorder="1" applyAlignment="1">
      <alignment horizontal="center"/>
    </xf>
    <xf numFmtId="3" fontId="23" fillId="5" borderId="3" xfId="0" applyNumberFormat="1" applyFont="1" applyFill="1" applyBorder="1" applyAlignment="1">
      <alignment horizontal="center"/>
    </xf>
    <xf numFmtId="2" fontId="23" fillId="5" borderId="3" xfId="0" applyNumberFormat="1" applyFont="1" applyFill="1" applyBorder="1" applyAlignment="1">
      <alignment horizontal="center"/>
    </xf>
    <xf numFmtId="2" fontId="16" fillId="5" borderId="3" xfId="0" applyNumberFormat="1" applyFont="1" applyFill="1" applyBorder="1" applyAlignment="1">
      <alignment horizontal="center"/>
    </xf>
    <xf numFmtId="2" fontId="16" fillId="5" borderId="22" xfId="0" applyNumberFormat="1" applyFont="1" applyFill="1" applyBorder="1" applyAlignment="1">
      <alignment horizontal="center"/>
    </xf>
    <xf numFmtId="4" fontId="23" fillId="5" borderId="3" xfId="0" applyNumberFormat="1" applyFont="1" applyFill="1" applyBorder="1" applyAlignment="1">
      <alignment horizontal="center"/>
    </xf>
    <xf numFmtId="0" fontId="0" fillId="0" borderId="0" xfId="0" applyFill="1"/>
    <xf numFmtId="3" fontId="23" fillId="5" borderId="3" xfId="0" applyNumberFormat="1" applyFont="1" applyFill="1" applyBorder="1" applyAlignment="1">
      <alignment horizontal="center" vertical="center"/>
    </xf>
    <xf numFmtId="0" fontId="16" fillId="0" borderId="21" xfId="0" applyFont="1" applyBorder="1" applyAlignment="1">
      <alignment horizontal="center" vertical="center" readingOrder="2"/>
    </xf>
    <xf numFmtId="2" fontId="26" fillId="0" borderId="22" xfId="0" applyNumberFormat="1" applyFont="1" applyBorder="1"/>
    <xf numFmtId="0" fontId="16" fillId="0" borderId="24" xfId="0" applyFont="1" applyBorder="1" applyAlignment="1">
      <alignment horizontal="center" vertical="center" readingOrder="2"/>
    </xf>
    <xf numFmtId="2" fontId="26" fillId="0" borderId="29" xfId="0" applyNumberFormat="1" applyFont="1" applyBorder="1"/>
    <xf numFmtId="0" fontId="17" fillId="0" borderId="0" xfId="0" applyFont="1"/>
    <xf numFmtId="0" fontId="27" fillId="0" borderId="0" xfId="1" applyFont="1" applyFill="1" applyBorder="1" applyAlignment="1">
      <alignment horizontal="center" vertical="center"/>
    </xf>
    <xf numFmtId="0" fontId="16" fillId="0" borderId="30" xfId="0" applyFont="1" applyFill="1" applyBorder="1"/>
    <xf numFmtId="0" fontId="16" fillId="0" borderId="0" xfId="0" applyFont="1" applyFill="1"/>
    <xf numFmtId="0" fontId="16" fillId="0" borderId="0" xfId="0" applyFont="1"/>
    <xf numFmtId="0" fontId="20" fillId="6" borderId="3" xfId="2" applyFont="1" applyFill="1" applyBorder="1" applyAlignment="1">
      <alignment horizontal="center" vertical="center" wrapText="1"/>
    </xf>
    <xf numFmtId="0" fontId="20" fillId="6" borderId="22" xfId="2" applyFont="1" applyFill="1" applyBorder="1" applyAlignment="1">
      <alignment horizontal="center" vertical="center" wrapText="1"/>
    </xf>
    <xf numFmtId="0" fontId="16" fillId="0" borderId="21" xfId="0" applyFont="1" applyFill="1" applyBorder="1" applyAlignment="1">
      <alignment horizontal="center"/>
    </xf>
    <xf numFmtId="0" fontId="22" fillId="0" borderId="3" xfId="2" applyFont="1" applyFill="1" applyBorder="1" applyAlignment="1">
      <alignment vertical="center"/>
    </xf>
    <xf numFmtId="164" fontId="24" fillId="0" borderId="3" xfId="2" applyNumberFormat="1" applyFont="1" applyFill="1" applyBorder="1" applyAlignment="1">
      <alignment horizontal="center" vertical="center"/>
    </xf>
    <xf numFmtId="9" fontId="16" fillId="0" borderId="30" xfId="0" applyNumberFormat="1" applyFont="1" applyFill="1" applyBorder="1"/>
    <xf numFmtId="9" fontId="16" fillId="0" borderId="0" xfId="0" applyNumberFormat="1" applyFont="1" applyFill="1"/>
    <xf numFmtId="0" fontId="23" fillId="0" borderId="0" xfId="0" applyFont="1" applyFill="1"/>
    <xf numFmtId="0" fontId="24" fillId="0" borderId="3" xfId="2" applyFont="1" applyFill="1" applyBorder="1" applyAlignment="1">
      <alignment vertical="center"/>
    </xf>
    <xf numFmtId="0" fontId="16" fillId="0" borderId="3" xfId="0" applyFont="1" applyFill="1" applyBorder="1" applyAlignment="1">
      <alignment horizontal="center"/>
    </xf>
    <xf numFmtId="0" fontId="24" fillId="0" borderId="17" xfId="2" applyFont="1" applyFill="1" applyBorder="1" applyAlignment="1">
      <alignment vertical="center"/>
    </xf>
    <xf numFmtId="164" fontId="24" fillId="6" borderId="3" xfId="2" applyNumberFormat="1" applyFont="1" applyFill="1" applyBorder="1" applyAlignment="1">
      <alignment horizontal="center" vertical="center"/>
    </xf>
    <xf numFmtId="0" fontId="22" fillId="0" borderId="17" xfId="2" applyFont="1" applyFill="1" applyBorder="1" applyAlignment="1">
      <alignment vertical="center"/>
    </xf>
    <xf numFmtId="0" fontId="30" fillId="0" borderId="3" xfId="0" applyFont="1" applyFill="1" applyBorder="1"/>
    <xf numFmtId="0" fontId="25" fillId="6" borderId="17" xfId="2" applyFont="1" applyFill="1" applyBorder="1" applyAlignment="1">
      <alignment horizontal="right" vertical="center"/>
    </xf>
    <xf numFmtId="0" fontId="16" fillId="0" borderId="0" xfId="0" applyFont="1" applyAlignment="1">
      <alignment horizontal="center"/>
    </xf>
    <xf numFmtId="0" fontId="16" fillId="0" borderId="0" xfId="0" applyFont="1" applyBorder="1" applyAlignment="1">
      <alignment horizontal="right" readingOrder="2"/>
    </xf>
    <xf numFmtId="0" fontId="16" fillId="0" borderId="0" xfId="0" applyFont="1" applyBorder="1" applyAlignment="1">
      <alignment readingOrder="2"/>
    </xf>
    <xf numFmtId="3" fontId="0" fillId="0" borderId="0" xfId="0" applyNumberFormat="1"/>
    <xf numFmtId="0" fontId="16" fillId="0" borderId="21" xfId="2" applyFont="1" applyFill="1" applyBorder="1" applyAlignment="1">
      <alignment horizontal="center"/>
    </xf>
    <xf numFmtId="0" fontId="22" fillId="0" borderId="3" xfId="2" applyFont="1" applyFill="1" applyBorder="1" applyAlignment="1">
      <alignment horizontal="right" vertical="center"/>
    </xf>
    <xf numFmtId="3" fontId="23" fillId="0" borderId="3" xfId="2" applyNumberFormat="1" applyFont="1" applyFill="1" applyBorder="1" applyAlignment="1">
      <alignment horizontal="center" vertical="center"/>
    </xf>
    <xf numFmtId="9" fontId="32" fillId="0" borderId="3" xfId="0" applyNumberFormat="1" applyFont="1" applyFill="1" applyBorder="1" applyAlignment="1">
      <alignment horizontal="center" vertical="center"/>
    </xf>
    <xf numFmtId="9" fontId="32" fillId="0" borderId="22" xfId="0" applyNumberFormat="1" applyFont="1" applyFill="1" applyBorder="1" applyAlignment="1">
      <alignment horizontal="center" vertical="center"/>
    </xf>
    <xf numFmtId="0" fontId="16" fillId="4" borderId="0" xfId="2" applyFont="1" applyFill="1" applyBorder="1" applyAlignment="1"/>
    <xf numFmtId="9" fontId="23" fillId="4" borderId="0" xfId="2" applyNumberFormat="1" applyFont="1" applyFill="1" applyBorder="1" applyAlignment="1">
      <alignment horizontal="center" vertical="center"/>
    </xf>
    <xf numFmtId="3" fontId="23" fillId="4" borderId="0" xfId="2" applyNumberFormat="1" applyFont="1" applyFill="1" applyBorder="1" applyAlignment="1">
      <alignment horizontal="center" vertical="center"/>
    </xf>
    <xf numFmtId="0" fontId="3" fillId="0" borderId="0" xfId="0" applyFont="1"/>
    <xf numFmtId="9" fontId="0" fillId="0" borderId="0" xfId="0" applyNumberFormat="1"/>
    <xf numFmtId="0" fontId="10" fillId="3" borderId="2" xfId="0" applyNumberFormat="1" applyFont="1" applyFill="1" applyBorder="1" applyAlignment="1">
      <alignment horizontal="center" readingOrder="2"/>
    </xf>
    <xf numFmtId="0" fontId="10" fillId="3" borderId="2" xfId="0" applyFont="1" applyFill="1" applyBorder="1" applyAlignment="1">
      <alignment horizontal="right" readingOrder="2"/>
    </xf>
    <xf numFmtId="0" fontId="10" fillId="0" borderId="2" xfId="0" applyNumberFormat="1" applyFont="1" applyFill="1" applyBorder="1" applyAlignment="1">
      <alignment horizontal="center" readingOrder="2"/>
    </xf>
    <xf numFmtId="0" fontId="25" fillId="6" borderId="34" xfId="2" applyFont="1" applyFill="1" applyBorder="1" applyAlignment="1">
      <alignment horizontal="right" vertical="center"/>
    </xf>
    <xf numFmtId="0" fontId="9" fillId="2" borderId="2" xfId="0" applyFont="1" applyFill="1" applyBorder="1" applyAlignment="1">
      <alignment horizontal="center" vertical="center" wrapText="1" readingOrder="2"/>
    </xf>
    <xf numFmtId="2" fontId="9" fillId="2" borderId="2" xfId="0" applyNumberFormat="1" applyFont="1" applyFill="1" applyBorder="1" applyAlignment="1">
      <alignment horizontal="center" vertical="center" wrapText="1" readingOrder="2"/>
    </xf>
    <xf numFmtId="3" fontId="9" fillId="2" borderId="2" xfId="0" applyNumberFormat="1" applyFont="1" applyFill="1" applyBorder="1" applyAlignment="1">
      <alignment horizontal="center" vertical="center" wrapText="1" readingOrder="2"/>
    </xf>
    <xf numFmtId="0" fontId="3" fillId="0" borderId="0" xfId="0" applyFont="1" applyFill="1" applyAlignment="1">
      <alignment readingOrder="2"/>
    </xf>
    <xf numFmtId="0" fontId="10" fillId="0" borderId="2" xfId="0" applyNumberFormat="1" applyFont="1" applyFill="1" applyBorder="1" applyAlignment="1">
      <alignment horizontal="center" vertical="center" readingOrder="2"/>
    </xf>
    <xf numFmtId="0" fontId="10" fillId="0" borderId="2" xfId="0" applyFont="1" applyFill="1" applyBorder="1" applyAlignment="1">
      <alignment vertical="center" readingOrder="2"/>
    </xf>
    <xf numFmtId="0" fontId="11" fillId="0" borderId="2" xfId="0" applyFont="1" applyFill="1" applyBorder="1" applyAlignment="1">
      <alignment horizontal="center" vertical="center" wrapText="1" readingOrder="2"/>
    </xf>
    <xf numFmtId="3" fontId="12" fillId="0" borderId="2" xfId="0" applyNumberFormat="1" applyFont="1" applyFill="1" applyBorder="1" applyAlignment="1">
      <alignment horizontal="right" vertical="center" readingOrder="2"/>
    </xf>
    <xf numFmtId="3" fontId="13" fillId="0" borderId="2" xfId="0" applyNumberFormat="1" applyFont="1" applyFill="1" applyBorder="1" applyAlignment="1">
      <alignment horizontal="right" vertical="center" readingOrder="2"/>
    </xf>
    <xf numFmtId="3" fontId="14" fillId="0" borderId="2" xfId="0" applyNumberFormat="1" applyFont="1" applyFill="1" applyBorder="1" applyAlignment="1">
      <alignment horizontal="center" vertical="center" readingOrder="2"/>
    </xf>
    <xf numFmtId="3" fontId="13" fillId="0" borderId="2" xfId="0" applyNumberFormat="1" applyFont="1" applyFill="1" applyBorder="1" applyAlignment="1">
      <alignment horizontal="center" vertical="center"/>
    </xf>
    <xf numFmtId="2" fontId="13" fillId="0" borderId="2" xfId="0" applyNumberFormat="1" applyFont="1" applyFill="1" applyBorder="1" applyAlignment="1">
      <alignment horizontal="center" vertical="center" readingOrder="1"/>
    </xf>
    <xf numFmtId="0" fontId="13" fillId="0" borderId="2" xfId="0" applyFont="1" applyFill="1" applyBorder="1" applyAlignment="1">
      <alignment horizontal="center" vertical="center" readingOrder="2"/>
    </xf>
    <xf numFmtId="3" fontId="13" fillId="0" borderId="2" xfId="0" applyNumberFormat="1" applyFont="1" applyFill="1" applyBorder="1" applyAlignment="1">
      <alignment horizontal="center" vertical="center" readingOrder="2"/>
    </xf>
    <xf numFmtId="0" fontId="10" fillId="0" borderId="2" xfId="0" applyFont="1" applyFill="1" applyBorder="1" applyAlignment="1">
      <alignment horizontal="right" readingOrder="2"/>
    </xf>
    <xf numFmtId="0" fontId="12" fillId="0" borderId="2" xfId="0" applyFont="1" applyFill="1" applyBorder="1" applyAlignment="1">
      <alignment horizontal="center" vertical="center" wrapText="1" readingOrder="2"/>
    </xf>
    <xf numFmtId="2" fontId="14" fillId="0" borderId="2" xfId="0" applyNumberFormat="1" applyFont="1" applyFill="1" applyBorder="1" applyAlignment="1">
      <alignment horizontal="center" vertical="center" readingOrder="1"/>
    </xf>
    <xf numFmtId="0" fontId="3" fillId="0" borderId="0" xfId="0" applyFont="1" applyFill="1" applyAlignment="1">
      <alignment vertical="center" readingOrder="2"/>
    </xf>
    <xf numFmtId="2" fontId="16" fillId="0" borderId="3" xfId="0" applyNumberFormat="1" applyFont="1" applyFill="1" applyBorder="1" applyAlignment="1">
      <alignment horizontal="center"/>
    </xf>
    <xf numFmtId="0" fontId="22" fillId="0" borderId="17" xfId="0" applyFont="1" applyFill="1" applyBorder="1" applyAlignment="1">
      <alignment vertical="center"/>
    </xf>
    <xf numFmtId="0" fontId="20" fillId="5" borderId="3" xfId="2" applyFont="1" applyFill="1" applyBorder="1" applyAlignment="1">
      <alignment horizontal="center" vertical="center" wrapText="1"/>
    </xf>
    <xf numFmtId="9" fontId="20" fillId="5" borderId="3" xfId="2" applyNumberFormat="1" applyFont="1" applyFill="1" applyBorder="1" applyAlignment="1">
      <alignment horizontal="center" vertical="center" wrapText="1"/>
    </xf>
    <xf numFmtId="3" fontId="20" fillId="5" borderId="3" xfId="2" applyNumberFormat="1" applyFont="1" applyFill="1" applyBorder="1" applyAlignment="1">
      <alignment horizontal="center" vertical="center" wrapText="1"/>
    </xf>
    <xf numFmtId="9" fontId="20" fillId="5" borderId="22" xfId="2" applyNumberFormat="1" applyFont="1" applyFill="1" applyBorder="1" applyAlignment="1">
      <alignment horizontal="center" vertical="center" wrapText="1"/>
    </xf>
    <xf numFmtId="3" fontId="23" fillId="5" borderId="3" xfId="2" applyNumberFormat="1" applyFont="1" applyFill="1" applyBorder="1" applyAlignment="1">
      <alignment horizontal="center" vertical="center"/>
    </xf>
    <xf numFmtId="9" fontId="33" fillId="5" borderId="3" xfId="2" applyNumberFormat="1" applyFont="1" applyFill="1" applyBorder="1" applyAlignment="1">
      <alignment horizontal="center" vertical="center"/>
    </xf>
    <xf numFmtId="9" fontId="23" fillId="5" borderId="3" xfId="2" applyNumberFormat="1" applyFont="1" applyFill="1" applyBorder="1" applyAlignment="1">
      <alignment horizontal="center" vertical="center"/>
    </xf>
    <xf numFmtId="3" fontId="33" fillId="5" borderId="3" xfId="2" applyNumberFormat="1" applyFont="1" applyFill="1" applyBorder="1" applyAlignment="1">
      <alignment horizontal="center" vertical="center"/>
    </xf>
    <xf numFmtId="0" fontId="25" fillId="5" borderId="21" xfId="2" applyFont="1" applyFill="1" applyBorder="1" applyAlignment="1">
      <alignment vertical="center"/>
    </xf>
    <xf numFmtId="0" fontId="25" fillId="5" borderId="3" xfId="2" applyFont="1" applyFill="1" applyBorder="1" applyAlignment="1">
      <alignment vertical="center"/>
    </xf>
    <xf numFmtId="0" fontId="22" fillId="5" borderId="21" xfId="2" applyFont="1" applyFill="1" applyBorder="1" applyAlignment="1">
      <alignment vertical="center"/>
    </xf>
    <xf numFmtId="0" fontId="22" fillId="5" borderId="3" xfId="2" applyFont="1" applyFill="1" applyBorder="1" applyAlignment="1">
      <alignment vertical="center"/>
    </xf>
    <xf numFmtId="0" fontId="16" fillId="5" borderId="24" xfId="2" applyFont="1" applyFill="1" applyBorder="1" applyAlignment="1"/>
    <xf numFmtId="0" fontId="16" fillId="5" borderId="28" xfId="2" applyFont="1" applyFill="1" applyBorder="1" applyAlignment="1"/>
    <xf numFmtId="9" fontId="33" fillId="5" borderId="28" xfId="2" applyNumberFormat="1" applyFont="1" applyFill="1" applyBorder="1" applyAlignment="1">
      <alignment horizontal="center" vertical="center"/>
    </xf>
    <xf numFmtId="3" fontId="33" fillId="5" borderId="28" xfId="2" applyNumberFormat="1" applyFont="1" applyFill="1" applyBorder="1" applyAlignment="1">
      <alignment horizontal="center" vertical="center"/>
    </xf>
    <xf numFmtId="0" fontId="34" fillId="5" borderId="28" xfId="2" applyFont="1" applyFill="1" applyBorder="1" applyAlignment="1">
      <alignment horizontal="center"/>
    </xf>
    <xf numFmtId="0" fontId="0" fillId="0" borderId="30" xfId="0" applyFill="1" applyBorder="1" applyAlignment="1">
      <alignment horizontal="center"/>
    </xf>
    <xf numFmtId="0" fontId="2" fillId="4" borderId="0" xfId="2" applyFont="1" applyFill="1" applyBorder="1" applyAlignment="1">
      <alignment horizontal="center"/>
    </xf>
    <xf numFmtId="0" fontId="18" fillId="6" borderId="3" xfId="2" applyFont="1" applyFill="1" applyBorder="1" applyAlignment="1">
      <alignment horizontal="center" vertical="center"/>
    </xf>
    <xf numFmtId="0" fontId="20" fillId="6" borderId="3" xfId="2" applyFont="1" applyFill="1" applyBorder="1" applyAlignment="1">
      <alignment horizontal="center" vertical="center"/>
    </xf>
    <xf numFmtId="3" fontId="36" fillId="0" borderId="0" xfId="0" applyNumberFormat="1" applyFont="1" applyFill="1" applyAlignment="1">
      <alignment readingOrder="2"/>
    </xf>
    <xf numFmtId="3" fontId="12" fillId="4" borderId="2" xfId="0" applyNumberFormat="1" applyFont="1" applyFill="1" applyBorder="1" applyAlignment="1">
      <alignment horizontal="right" vertical="center" readingOrder="2"/>
    </xf>
    <xf numFmtId="0" fontId="13" fillId="0" borderId="2" xfId="0" applyNumberFormat="1" applyFont="1" applyFill="1" applyBorder="1" applyAlignment="1">
      <alignment horizontal="center" vertical="center" readingOrder="2"/>
    </xf>
    <xf numFmtId="0" fontId="10" fillId="3" borderId="3" xfId="0" applyNumberFormat="1" applyFont="1" applyFill="1" applyBorder="1" applyAlignment="1">
      <alignment horizontal="center" readingOrder="2"/>
    </xf>
    <xf numFmtId="0" fontId="10" fillId="0" borderId="2" xfId="0" applyFont="1" applyFill="1" applyBorder="1" applyAlignment="1">
      <alignment horizontal="right" vertical="center" readingOrder="2"/>
    </xf>
    <xf numFmtId="3" fontId="12" fillId="0" borderId="2" xfId="0" applyNumberFormat="1" applyFont="1" applyFill="1" applyBorder="1" applyAlignment="1">
      <alignment horizontal="center" vertical="center" readingOrder="2"/>
    </xf>
    <xf numFmtId="0" fontId="12" fillId="3" borderId="5" xfId="0" applyFont="1" applyFill="1" applyBorder="1" applyAlignment="1">
      <alignment horizontal="center" vertical="center" readingOrder="2"/>
    </xf>
    <xf numFmtId="3" fontId="12" fillId="3" borderId="5" xfId="0" applyNumberFormat="1" applyFont="1" applyFill="1" applyBorder="1" applyAlignment="1">
      <alignment horizontal="center" vertical="center" readingOrder="2"/>
    </xf>
    <xf numFmtId="1" fontId="13" fillId="3" borderId="5" xfId="0" applyNumberFormat="1" applyFont="1" applyFill="1" applyBorder="1" applyAlignment="1">
      <alignment horizontal="center" vertical="center" readingOrder="2"/>
    </xf>
    <xf numFmtId="3" fontId="14" fillId="3" borderId="5" xfId="0" applyNumberFormat="1" applyFont="1" applyFill="1" applyBorder="1" applyAlignment="1">
      <alignment horizontal="center" vertical="center" readingOrder="2"/>
    </xf>
    <xf numFmtId="2" fontId="13" fillId="3" borderId="5" xfId="0" applyNumberFormat="1" applyFont="1" applyFill="1" applyBorder="1" applyAlignment="1">
      <alignment horizontal="center" vertical="center" readingOrder="1"/>
    </xf>
    <xf numFmtId="0" fontId="13" fillId="3" borderId="5" xfId="0" applyFont="1" applyFill="1" applyBorder="1" applyAlignment="1">
      <alignment horizontal="center" vertical="center" readingOrder="2"/>
    </xf>
    <xf numFmtId="3" fontId="13" fillId="3" borderId="5" xfId="0" applyNumberFormat="1" applyFont="1" applyFill="1" applyBorder="1" applyAlignment="1">
      <alignment horizontal="center" vertical="center" readingOrder="2"/>
    </xf>
    <xf numFmtId="3" fontId="12" fillId="3" borderId="2" xfId="0" applyNumberFormat="1" applyFont="1" applyFill="1" applyBorder="1" applyAlignment="1">
      <alignment horizontal="center" vertical="center" readingOrder="2"/>
    </xf>
    <xf numFmtId="3" fontId="36" fillId="0" borderId="0" xfId="0" applyNumberFormat="1" applyFont="1" applyFill="1" applyAlignment="1">
      <alignment vertical="center" readingOrder="2"/>
    </xf>
    <xf numFmtId="0" fontId="11" fillId="0" borderId="2" xfId="0" applyFont="1" applyFill="1" applyBorder="1" applyAlignment="1">
      <alignment vertical="center" wrapText="1" readingOrder="2"/>
    </xf>
    <xf numFmtId="0" fontId="28" fillId="0" borderId="0" xfId="1" applyFont="1" applyFill="1" applyBorder="1" applyAlignment="1">
      <alignment vertical="center"/>
    </xf>
    <xf numFmtId="0" fontId="24" fillId="7" borderId="3" xfId="2" applyFont="1" applyFill="1" applyBorder="1" applyAlignment="1">
      <alignment vertical="center"/>
    </xf>
    <xf numFmtId="164" fontId="24" fillId="7" borderId="3" xfId="2" applyNumberFormat="1" applyFont="1" applyFill="1" applyBorder="1" applyAlignment="1">
      <alignment horizontal="center" vertical="center"/>
    </xf>
    <xf numFmtId="0" fontId="16" fillId="7" borderId="21" xfId="0" applyFont="1" applyFill="1" applyBorder="1" applyAlignment="1">
      <alignment horizontal="center"/>
    </xf>
    <xf numFmtId="0" fontId="24" fillId="7" borderId="17" xfId="2" applyFont="1" applyFill="1" applyBorder="1" applyAlignment="1">
      <alignment vertical="center"/>
    </xf>
    <xf numFmtId="0" fontId="16" fillId="7" borderId="3" xfId="0" applyFont="1" applyFill="1" applyBorder="1" applyAlignment="1">
      <alignment horizontal="center"/>
    </xf>
    <xf numFmtId="0" fontId="22" fillId="7" borderId="3" xfId="2" applyFont="1" applyFill="1" applyBorder="1" applyAlignment="1">
      <alignment vertical="center"/>
    </xf>
    <xf numFmtId="0" fontId="30" fillId="7" borderId="3" xfId="0" applyFont="1" applyFill="1" applyBorder="1"/>
    <xf numFmtId="2" fontId="17" fillId="0" borderId="0" xfId="0" applyNumberFormat="1" applyFont="1"/>
    <xf numFmtId="0" fontId="16" fillId="0" borderId="9" xfId="0" applyFont="1" applyBorder="1" applyAlignment="1">
      <alignment horizontal="center" vertical="center" readingOrder="2"/>
    </xf>
    <xf numFmtId="0" fontId="16" fillId="7" borderId="21" xfId="0" applyFont="1" applyFill="1" applyBorder="1" applyAlignment="1">
      <alignment horizontal="center" vertical="center" readingOrder="2"/>
    </xf>
    <xf numFmtId="0" fontId="22" fillId="7" borderId="3" xfId="0" applyFont="1" applyFill="1" applyBorder="1" applyAlignment="1">
      <alignment vertical="center"/>
    </xf>
    <xf numFmtId="3" fontId="23" fillId="7" borderId="3" xfId="0" applyNumberFormat="1" applyFont="1" applyFill="1" applyBorder="1" applyAlignment="1">
      <alignment horizontal="center"/>
    </xf>
    <xf numFmtId="2" fontId="23" fillId="7" borderId="3" xfId="0" applyNumberFormat="1" applyFont="1" applyFill="1" applyBorder="1" applyAlignment="1">
      <alignment horizontal="center"/>
    </xf>
    <xf numFmtId="2" fontId="16" fillId="7" borderId="22" xfId="0" applyNumberFormat="1" applyFont="1" applyFill="1" applyBorder="1" applyAlignment="1">
      <alignment horizontal="center"/>
    </xf>
    <xf numFmtId="0" fontId="23" fillId="7" borderId="21" xfId="0" applyFont="1" applyFill="1" applyBorder="1" applyAlignment="1">
      <alignment horizontal="center" vertical="center" readingOrder="2"/>
    </xf>
    <xf numFmtId="0" fontId="24" fillId="7" borderId="3" xfId="0" applyFont="1" applyFill="1" applyBorder="1" applyAlignment="1">
      <alignment vertical="center"/>
    </xf>
    <xf numFmtId="2" fontId="16" fillId="7" borderId="3" xfId="0" applyNumberFormat="1" applyFont="1" applyFill="1" applyBorder="1" applyAlignment="1">
      <alignment horizontal="center"/>
    </xf>
    <xf numFmtId="0" fontId="22" fillId="7" borderId="17" xfId="0" applyFont="1" applyFill="1" applyBorder="1" applyAlignment="1">
      <alignment vertical="center"/>
    </xf>
    <xf numFmtId="0" fontId="20" fillId="5" borderId="10" xfId="2" applyFont="1" applyFill="1" applyBorder="1" applyAlignment="1">
      <alignment vertical="center"/>
    </xf>
    <xf numFmtId="0" fontId="2" fillId="5" borderId="10" xfId="2" applyFill="1" applyBorder="1" applyAlignment="1"/>
    <xf numFmtId="0" fontId="20" fillId="5" borderId="3" xfId="2" applyFont="1" applyFill="1" applyBorder="1" applyAlignment="1">
      <alignment horizontal="center" vertical="center"/>
    </xf>
    <xf numFmtId="0" fontId="16" fillId="7" borderId="21" xfId="2" applyFont="1" applyFill="1" applyBorder="1" applyAlignment="1">
      <alignment horizontal="center"/>
    </xf>
    <xf numFmtId="0" fontId="22" fillId="7" borderId="3" xfId="2" applyFont="1" applyFill="1" applyBorder="1" applyAlignment="1">
      <alignment horizontal="right" vertical="center"/>
    </xf>
    <xf numFmtId="3" fontId="37" fillId="7" borderId="3" xfId="2" applyNumberFormat="1" applyFont="1" applyFill="1" applyBorder="1" applyAlignment="1">
      <alignment horizontal="center" vertical="center"/>
    </xf>
    <xf numFmtId="3" fontId="23" fillId="7" borderId="3" xfId="2" applyNumberFormat="1" applyFont="1" applyFill="1" applyBorder="1" applyAlignment="1">
      <alignment horizontal="center" vertical="center"/>
    </xf>
    <xf numFmtId="9" fontId="32" fillId="7" borderId="3" xfId="0" applyNumberFormat="1" applyFont="1" applyFill="1" applyBorder="1" applyAlignment="1">
      <alignment horizontal="center" vertical="center"/>
    </xf>
    <xf numFmtId="9" fontId="32" fillId="7" borderId="22" xfId="0" applyNumberFormat="1" applyFont="1" applyFill="1" applyBorder="1" applyAlignment="1">
      <alignment horizontal="center" vertical="center"/>
    </xf>
    <xf numFmtId="3" fontId="37" fillId="0" borderId="3" xfId="2" applyNumberFormat="1" applyFont="1" applyFill="1" applyBorder="1" applyAlignment="1">
      <alignment horizontal="center" vertical="center"/>
    </xf>
    <xf numFmtId="0" fontId="24" fillId="7" borderId="3" xfId="2" applyFont="1" applyFill="1" applyBorder="1" applyAlignment="1">
      <alignment horizontal="right" vertical="center"/>
    </xf>
    <xf numFmtId="9" fontId="33" fillId="7" borderId="3" xfId="2" applyNumberFormat="1" applyFont="1" applyFill="1" applyBorder="1" applyAlignment="1">
      <alignment horizontal="center" vertical="center"/>
    </xf>
    <xf numFmtId="9" fontId="33" fillId="7" borderId="22" xfId="2" applyNumberFormat="1" applyFont="1" applyFill="1" applyBorder="1" applyAlignment="1">
      <alignment horizontal="center" vertical="center"/>
    </xf>
    <xf numFmtId="0" fontId="2" fillId="5" borderId="28" xfId="2" applyFill="1" applyBorder="1"/>
    <xf numFmtId="0" fontId="2" fillId="4" borderId="0" xfId="2" applyFill="1" applyBorder="1"/>
    <xf numFmtId="0" fontId="38" fillId="0" borderId="0" xfId="0" applyFont="1" applyAlignment="1">
      <alignment vertical="top"/>
    </xf>
    <xf numFmtId="9" fontId="3" fillId="0" borderId="0" xfId="0" applyNumberFormat="1" applyFont="1" applyAlignment="1">
      <alignment horizontal="right" readingOrder="2"/>
    </xf>
    <xf numFmtId="3" fontId="3" fillId="0" borderId="0" xfId="0" applyNumberFormat="1" applyFont="1" applyAlignment="1">
      <alignment horizontal="right" readingOrder="2"/>
    </xf>
    <xf numFmtId="0" fontId="24" fillId="0" borderId="3" xfId="2" applyFont="1" applyFill="1" applyBorder="1" applyAlignment="1">
      <alignment horizontal="right" vertical="center"/>
    </xf>
    <xf numFmtId="9" fontId="33" fillId="0" borderId="3" xfId="2" applyNumberFormat="1" applyFont="1" applyFill="1" applyBorder="1" applyAlignment="1">
      <alignment horizontal="center" vertical="center"/>
    </xf>
    <xf numFmtId="9" fontId="33" fillId="0" borderId="22" xfId="2" applyNumberFormat="1" applyFont="1" applyFill="1" applyBorder="1" applyAlignment="1">
      <alignment horizontal="center" vertical="center"/>
    </xf>
    <xf numFmtId="0" fontId="0" fillId="0" borderId="0" xfId="0" applyFill="1" applyAlignment="1">
      <alignment horizontal="center"/>
    </xf>
    <xf numFmtId="0" fontId="3" fillId="0" borderId="0" xfId="0" applyFont="1" applyFill="1" applyAlignment="1">
      <alignment horizontal="center"/>
    </xf>
    <xf numFmtId="0" fontId="3" fillId="0" borderId="0" xfId="0" applyFont="1" applyFill="1"/>
    <xf numFmtId="0" fontId="23" fillId="0" borderId="21" xfId="0" applyFont="1" applyFill="1" applyBorder="1" applyAlignment="1">
      <alignment horizontal="center"/>
    </xf>
    <xf numFmtId="0" fontId="24" fillId="0" borderId="38" xfId="2" applyFont="1" applyFill="1" applyBorder="1" applyAlignment="1">
      <alignment vertical="center"/>
    </xf>
    <xf numFmtId="164" fontId="24" fillId="7" borderId="17" xfId="2" applyNumberFormat="1" applyFont="1" applyFill="1" applyBorder="1" applyAlignment="1">
      <alignment horizontal="center" vertical="center"/>
    </xf>
    <xf numFmtId="0" fontId="16" fillId="0" borderId="13" xfId="0" applyFont="1" applyFill="1" applyBorder="1" applyAlignment="1">
      <alignment horizontal="center"/>
    </xf>
    <xf numFmtId="0" fontId="26" fillId="0" borderId="0" xfId="0" applyFont="1" applyFill="1"/>
    <xf numFmtId="0" fontId="10" fillId="4" borderId="2" xfId="0" applyNumberFormat="1" applyFont="1" applyFill="1" applyBorder="1" applyAlignment="1">
      <alignment horizontal="center" vertical="center" readingOrder="2"/>
    </xf>
    <xf numFmtId="0" fontId="10" fillId="4" borderId="2" xfId="0" applyFont="1" applyFill="1" applyBorder="1" applyAlignment="1">
      <alignment vertical="center" readingOrder="2"/>
    </xf>
    <xf numFmtId="0" fontId="11" fillId="4" borderId="2" xfId="0" applyFont="1" applyFill="1" applyBorder="1" applyAlignment="1">
      <alignment horizontal="center" vertical="center" wrapText="1" readingOrder="2"/>
    </xf>
    <xf numFmtId="0" fontId="12" fillId="4" borderId="2" xfId="0" applyFont="1" applyFill="1" applyBorder="1" applyAlignment="1">
      <alignment horizontal="center" vertical="center" readingOrder="2"/>
    </xf>
    <xf numFmtId="1" fontId="13" fillId="4" borderId="2" xfId="0" applyNumberFormat="1" applyFont="1" applyFill="1" applyBorder="1" applyAlignment="1">
      <alignment horizontal="center" vertical="center" readingOrder="2"/>
    </xf>
    <xf numFmtId="3" fontId="13" fillId="4" borderId="2" xfId="0" applyNumberFormat="1" applyFont="1" applyFill="1" applyBorder="1" applyAlignment="1">
      <alignment horizontal="right" vertical="center" readingOrder="2"/>
    </xf>
    <xf numFmtId="3" fontId="14" fillId="4" borderId="2" xfId="0" applyNumberFormat="1" applyFont="1" applyFill="1" applyBorder="1" applyAlignment="1">
      <alignment horizontal="center" vertical="center" readingOrder="2"/>
    </xf>
    <xf numFmtId="3" fontId="13" fillId="4" borderId="2" xfId="0" applyNumberFormat="1" applyFont="1" applyFill="1" applyBorder="1" applyAlignment="1">
      <alignment horizontal="center" vertical="center"/>
    </xf>
    <xf numFmtId="2" fontId="13" fillId="4" borderId="2" xfId="0" applyNumberFormat="1" applyFont="1" applyFill="1" applyBorder="1" applyAlignment="1">
      <alignment horizontal="center" vertical="center" readingOrder="1"/>
    </xf>
    <xf numFmtId="0" fontId="13" fillId="4" borderId="2" xfId="0" applyFont="1" applyFill="1" applyBorder="1" applyAlignment="1">
      <alignment horizontal="center" vertical="center" readingOrder="2"/>
    </xf>
    <xf numFmtId="3" fontId="13" fillId="4" borderId="2" xfId="0" applyNumberFormat="1" applyFont="1" applyFill="1" applyBorder="1" applyAlignment="1">
      <alignment horizontal="center" vertical="center" readingOrder="2"/>
    </xf>
    <xf numFmtId="0" fontId="10" fillId="4" borderId="2" xfId="0" applyFont="1" applyFill="1" applyBorder="1" applyAlignment="1">
      <alignment horizontal="right" readingOrder="2"/>
    </xf>
    <xf numFmtId="0" fontId="11" fillId="4" borderId="2" xfId="0" applyFont="1" applyFill="1" applyBorder="1" applyAlignment="1">
      <alignment horizontal="right" vertical="center" wrapText="1" readingOrder="2"/>
    </xf>
    <xf numFmtId="0" fontId="6" fillId="0" borderId="0" xfId="0" applyFont="1" applyFill="1" applyAlignment="1">
      <alignment readingOrder="2"/>
    </xf>
    <xf numFmtId="0" fontId="8" fillId="0" borderId="0" xfId="0" applyFont="1" applyFill="1" applyAlignment="1">
      <alignment readingOrder="2"/>
    </xf>
    <xf numFmtId="3" fontId="8" fillId="0" borderId="0" xfId="0" applyNumberFormat="1" applyFont="1" applyFill="1" applyAlignment="1">
      <alignment readingOrder="2"/>
    </xf>
    <xf numFmtId="0" fontId="10" fillId="3" borderId="2" xfId="0" applyFont="1" applyFill="1" applyBorder="1" applyAlignment="1">
      <alignment horizontal="center" vertical="center" readingOrder="2"/>
    </xf>
    <xf numFmtId="0" fontId="41" fillId="3" borderId="2" xfId="0" applyFont="1" applyFill="1" applyBorder="1" applyAlignment="1">
      <alignment horizontal="center" vertical="center" wrapText="1" readingOrder="2"/>
    </xf>
    <xf numFmtId="0" fontId="41" fillId="0" borderId="2" xfId="0" applyFont="1" applyFill="1" applyBorder="1" applyAlignment="1">
      <alignment horizontal="center" vertical="center" wrapText="1" readingOrder="2"/>
    </xf>
    <xf numFmtId="0" fontId="41" fillId="3" borderId="39" xfId="0" applyFont="1" applyFill="1" applyBorder="1" applyAlignment="1">
      <alignment horizontal="center" vertical="center" wrapText="1" readingOrder="2"/>
    </xf>
    <xf numFmtId="0" fontId="41" fillId="3" borderId="2" xfId="0" applyFont="1" applyFill="1" applyBorder="1" applyAlignment="1">
      <alignment horizontal="center" readingOrder="2"/>
    </xf>
    <xf numFmtId="0" fontId="41" fillId="0" borderId="2" xfId="0" applyFont="1" applyFill="1" applyBorder="1" applyAlignment="1">
      <alignment horizontal="center" vertical="center" readingOrder="2"/>
    </xf>
    <xf numFmtId="0" fontId="41" fillId="0" borderId="2" xfId="0" applyFont="1" applyFill="1" applyBorder="1" applyAlignment="1">
      <alignment horizontal="center" readingOrder="2"/>
    </xf>
    <xf numFmtId="0" fontId="41" fillId="3" borderId="2" xfId="0" applyFont="1" applyFill="1" applyBorder="1" applyAlignment="1">
      <alignment horizontal="center" vertical="center" readingOrder="2"/>
    </xf>
    <xf numFmtId="0" fontId="41" fillId="3" borderId="5" xfId="0" applyFont="1" applyFill="1" applyBorder="1" applyAlignment="1">
      <alignment horizontal="center" readingOrder="2"/>
    </xf>
    <xf numFmtId="0" fontId="41" fillId="5" borderId="5" xfId="0" applyFont="1" applyFill="1" applyBorder="1" applyAlignment="1">
      <alignment horizontal="center" vertical="center" readingOrder="2"/>
    </xf>
    <xf numFmtId="0" fontId="41" fillId="4" borderId="2" xfId="0" applyFont="1" applyFill="1" applyBorder="1" applyAlignment="1">
      <alignment horizontal="center" readingOrder="2"/>
    </xf>
    <xf numFmtId="0" fontId="41" fillId="5" borderId="2" xfId="0" applyFont="1" applyFill="1" applyBorder="1" applyAlignment="1">
      <alignment horizontal="center" vertical="center" readingOrder="2"/>
    </xf>
    <xf numFmtId="0" fontId="41" fillId="4" borderId="2" xfId="0" applyFont="1" applyFill="1" applyBorder="1" applyAlignment="1">
      <alignment horizontal="center" vertical="center" readingOrder="2"/>
    </xf>
    <xf numFmtId="0" fontId="0" fillId="5" borderId="0" xfId="0" applyFill="1"/>
    <xf numFmtId="0" fontId="29" fillId="5" borderId="21" xfId="2" applyFont="1" applyFill="1" applyBorder="1" applyAlignment="1">
      <alignment vertical="center"/>
    </xf>
    <xf numFmtId="0" fontId="29" fillId="5" borderId="3" xfId="2" applyFont="1" applyFill="1" applyBorder="1" applyAlignment="1">
      <alignment vertical="center"/>
    </xf>
    <xf numFmtId="0" fontId="10" fillId="5" borderId="7" xfId="0" applyNumberFormat="1" applyFont="1" applyFill="1" applyBorder="1" applyAlignment="1">
      <alignment horizontal="center" vertical="center" wrapText="1" readingOrder="2"/>
    </xf>
    <xf numFmtId="0" fontId="10" fillId="5" borderId="8" xfId="0" applyNumberFormat="1" applyFont="1" applyFill="1" applyBorder="1" applyAlignment="1">
      <alignment horizontal="center" vertical="center" wrapText="1" readingOrder="2"/>
    </xf>
    <xf numFmtId="0" fontId="7" fillId="0" borderId="1" xfId="0" applyFont="1" applyBorder="1" applyAlignment="1">
      <alignment horizontal="center" vertical="center" readingOrder="2"/>
    </xf>
    <xf numFmtId="0" fontId="10" fillId="5" borderId="6" xfId="0" applyNumberFormat="1" applyFont="1" applyFill="1" applyBorder="1" applyAlignment="1">
      <alignment horizontal="center" vertical="center" wrapText="1" readingOrder="2"/>
    </xf>
    <xf numFmtId="0" fontId="10" fillId="5" borderId="4" xfId="0" applyNumberFormat="1" applyFont="1" applyFill="1" applyBorder="1" applyAlignment="1">
      <alignment horizontal="center" vertical="center" wrapText="1" readingOrder="2"/>
    </xf>
    <xf numFmtId="0" fontId="10" fillId="5" borderId="7" xfId="0" applyFont="1" applyFill="1" applyBorder="1" applyAlignment="1">
      <alignment horizontal="center" vertical="center" readingOrder="2"/>
    </xf>
    <xf numFmtId="0" fontId="10" fillId="5" borderId="8" xfId="0" applyFont="1" applyFill="1" applyBorder="1" applyAlignment="1">
      <alignment horizontal="center" vertical="center" readingOrder="2"/>
    </xf>
    <xf numFmtId="0" fontId="10" fillId="5" borderId="7" xfId="0" applyNumberFormat="1" applyFont="1" applyFill="1" applyBorder="1" applyAlignment="1">
      <alignment horizontal="center" vertical="center" readingOrder="2"/>
    </xf>
    <xf numFmtId="0" fontId="10" fillId="5" borderId="8" xfId="0" applyNumberFormat="1" applyFont="1" applyFill="1" applyBorder="1" applyAlignment="1">
      <alignment horizontal="center" vertical="center" readingOrder="2"/>
    </xf>
    <xf numFmtId="0" fontId="16" fillId="0" borderId="15" xfId="0" applyFont="1" applyBorder="1" applyAlignment="1">
      <alignment horizontal="right" readingOrder="2"/>
    </xf>
    <xf numFmtId="0" fontId="16" fillId="0" borderId="16" xfId="0" applyFont="1" applyBorder="1" applyAlignment="1">
      <alignment horizontal="right" readingOrder="2"/>
    </xf>
    <xf numFmtId="0" fontId="16" fillId="0" borderId="17" xfId="0" applyFont="1" applyBorder="1" applyAlignment="1">
      <alignment horizontal="right" readingOrder="2"/>
    </xf>
    <xf numFmtId="0" fontId="16" fillId="0" borderId="25" xfId="0" applyFont="1" applyBorder="1" applyAlignment="1">
      <alignment horizontal="center" wrapText="1" readingOrder="2"/>
    </xf>
    <xf numFmtId="0" fontId="16" fillId="0" borderId="26" xfId="0" applyFont="1" applyBorder="1" applyAlignment="1">
      <alignment horizontal="center" wrapText="1" readingOrder="2"/>
    </xf>
    <xf numFmtId="0" fontId="16" fillId="0" borderId="27" xfId="0" applyFont="1" applyBorder="1" applyAlignment="1">
      <alignment horizontal="center" wrapText="1" readingOrder="2"/>
    </xf>
    <xf numFmtId="0" fontId="18" fillId="0" borderId="31" xfId="0" applyFont="1" applyBorder="1" applyAlignment="1">
      <alignment horizontal="center" vertical="center"/>
    </xf>
    <xf numFmtId="0" fontId="18" fillId="0" borderId="11" xfId="0" applyFont="1" applyBorder="1" applyAlignment="1">
      <alignment horizontal="center" vertical="center"/>
    </xf>
    <xf numFmtId="0" fontId="18" fillId="0" borderId="12" xfId="0" applyFont="1" applyBorder="1" applyAlignment="1">
      <alignment horizontal="center" vertical="center"/>
    </xf>
    <xf numFmtId="0" fontId="16" fillId="5" borderId="13" xfId="0" applyFont="1" applyFill="1" applyBorder="1" applyAlignment="1">
      <alignment horizontal="center" vertical="center" readingOrder="2"/>
    </xf>
    <xf numFmtId="0" fontId="16" fillId="5" borderId="18" xfId="0" applyFont="1" applyFill="1" applyBorder="1" applyAlignment="1">
      <alignment horizontal="center" vertical="center" readingOrder="2"/>
    </xf>
    <xf numFmtId="0" fontId="18" fillId="5" borderId="14" xfId="0" applyFont="1" applyFill="1" applyBorder="1" applyAlignment="1">
      <alignment horizontal="center" vertical="center"/>
    </xf>
    <xf numFmtId="0" fontId="18" fillId="5" borderId="19" xfId="0" applyFont="1" applyFill="1" applyBorder="1" applyAlignment="1">
      <alignment horizontal="center" vertical="center"/>
    </xf>
    <xf numFmtId="2" fontId="18" fillId="5" borderId="15" xfId="0" applyNumberFormat="1" applyFont="1" applyFill="1" applyBorder="1" applyAlignment="1">
      <alignment horizontal="center" vertical="center"/>
    </xf>
    <xf numFmtId="2" fontId="18" fillId="5" borderId="16" xfId="0" applyNumberFormat="1" applyFont="1" applyFill="1" applyBorder="1" applyAlignment="1">
      <alignment horizontal="center" vertical="center"/>
    </xf>
    <xf numFmtId="2" fontId="18" fillId="5" borderId="17" xfId="0" applyNumberFormat="1" applyFont="1" applyFill="1" applyBorder="1" applyAlignment="1">
      <alignment horizontal="center" vertical="center"/>
    </xf>
    <xf numFmtId="2" fontId="20" fillId="5" borderId="40" xfId="0" applyNumberFormat="1" applyFont="1" applyFill="1" applyBorder="1" applyAlignment="1">
      <alignment horizontal="center" vertical="center"/>
    </xf>
    <xf numFmtId="2" fontId="20" fillId="5" borderId="20" xfId="0" applyNumberFormat="1" applyFont="1" applyFill="1" applyBorder="1" applyAlignment="1">
      <alignment horizontal="center" vertical="center"/>
    </xf>
    <xf numFmtId="0" fontId="25" fillId="5" borderId="23" xfId="0" applyFont="1" applyFill="1" applyBorder="1" applyAlignment="1">
      <alignment horizontal="center" vertical="center"/>
    </xf>
    <xf numFmtId="0" fontId="25" fillId="5" borderId="17" xfId="0" applyFont="1" applyFill="1" applyBorder="1" applyAlignment="1">
      <alignment horizontal="center" vertical="center"/>
    </xf>
    <xf numFmtId="0" fontId="16" fillId="5" borderId="23" xfId="0" applyFont="1" applyFill="1" applyBorder="1" applyAlignment="1">
      <alignment horizontal="center" vertical="center" readingOrder="2"/>
    </xf>
    <xf numFmtId="0" fontId="16" fillId="5" borderId="17" xfId="0" applyFont="1" applyFill="1" applyBorder="1" applyAlignment="1">
      <alignment horizontal="center" vertical="center" readingOrder="2"/>
    </xf>
    <xf numFmtId="0" fontId="29" fillId="6" borderId="23" xfId="2" applyFont="1" applyFill="1" applyBorder="1" applyAlignment="1">
      <alignment horizontal="right" vertical="center"/>
    </xf>
    <xf numFmtId="0" fontId="29" fillId="6" borderId="17" xfId="2" applyFont="1" applyFill="1" applyBorder="1" applyAlignment="1">
      <alignment horizontal="right" vertical="center"/>
    </xf>
    <xf numFmtId="0" fontId="28" fillId="0" borderId="1" xfId="1" applyFont="1" applyFill="1" applyBorder="1" applyAlignment="1">
      <alignment horizontal="center" vertical="center"/>
    </xf>
    <xf numFmtId="0" fontId="16" fillId="6" borderId="9" xfId="0" applyFont="1" applyFill="1" applyBorder="1" applyAlignment="1">
      <alignment horizontal="center" vertical="center"/>
    </xf>
    <xf numFmtId="0" fontId="16" fillId="6" borderId="21" xfId="0" applyFont="1" applyFill="1" applyBorder="1" applyAlignment="1">
      <alignment horizontal="center" vertical="center"/>
    </xf>
    <xf numFmtId="0" fontId="18" fillId="6" borderId="10" xfId="2" applyFont="1" applyFill="1" applyBorder="1" applyAlignment="1">
      <alignment horizontal="center" vertical="center"/>
    </xf>
    <xf numFmtId="0" fontId="18" fillId="6" borderId="3" xfId="2" applyFont="1" applyFill="1" applyBorder="1" applyAlignment="1">
      <alignment horizontal="center" vertical="center"/>
    </xf>
    <xf numFmtId="0" fontId="20" fillId="6" borderId="31" xfId="2" applyFont="1" applyFill="1" applyBorder="1" applyAlignment="1">
      <alignment horizontal="center" vertical="center"/>
    </xf>
    <xf numFmtId="0" fontId="20" fillId="6" borderId="11" xfId="2" applyFont="1" applyFill="1" applyBorder="1" applyAlignment="1">
      <alignment horizontal="center" vertical="center"/>
    </xf>
    <xf numFmtId="0" fontId="20" fillId="6" borderId="32" xfId="2" applyFont="1" applyFill="1" applyBorder="1" applyAlignment="1">
      <alignment horizontal="center" vertical="center"/>
    </xf>
    <xf numFmtId="0" fontId="20" fillId="6" borderId="12" xfId="2" applyFont="1" applyFill="1" applyBorder="1" applyAlignment="1">
      <alignment horizontal="center" vertical="center"/>
    </xf>
    <xf numFmtId="0" fontId="20" fillId="6" borderId="3" xfId="2" applyFont="1" applyFill="1" applyBorder="1" applyAlignment="1">
      <alignment horizontal="center" vertical="center"/>
    </xf>
    <xf numFmtId="0" fontId="20" fillId="6" borderId="15" xfId="2" applyFont="1" applyFill="1" applyBorder="1" applyAlignment="1">
      <alignment horizontal="center" vertical="center"/>
    </xf>
    <xf numFmtId="0" fontId="20" fillId="6" borderId="16" xfId="2" applyFont="1" applyFill="1" applyBorder="1" applyAlignment="1">
      <alignment horizontal="center" vertical="center"/>
    </xf>
    <xf numFmtId="0" fontId="20" fillId="6" borderId="17" xfId="2" applyFont="1" applyFill="1" applyBorder="1" applyAlignment="1">
      <alignment horizontal="center" vertical="center"/>
    </xf>
    <xf numFmtId="0" fontId="20" fillId="6" borderId="33" xfId="2" applyFont="1" applyFill="1" applyBorder="1" applyAlignment="1">
      <alignment horizontal="center" vertical="center"/>
    </xf>
    <xf numFmtId="0" fontId="29" fillId="6" borderId="23" xfId="2" applyFont="1" applyFill="1" applyBorder="1" applyAlignment="1">
      <alignment horizontal="center" vertical="center"/>
    </xf>
    <xf numFmtId="0" fontId="29" fillId="6" borderId="17" xfId="2" applyFont="1" applyFill="1" applyBorder="1" applyAlignment="1">
      <alignment horizontal="center" vertical="center"/>
    </xf>
    <xf numFmtId="0" fontId="29" fillId="6" borderId="34" xfId="2" applyFont="1" applyFill="1" applyBorder="1" applyAlignment="1">
      <alignment horizontal="center" vertical="center"/>
    </xf>
    <xf numFmtId="0" fontId="29" fillId="6" borderId="35" xfId="2" applyFont="1" applyFill="1" applyBorder="1" applyAlignment="1">
      <alignment horizontal="center" vertical="center"/>
    </xf>
    <xf numFmtId="0" fontId="40" fillId="0" borderId="0" xfId="0" applyFont="1" applyAlignment="1">
      <alignment horizontal="right" readingOrder="2"/>
    </xf>
    <xf numFmtId="0" fontId="0" fillId="0" borderId="0" xfId="0" applyAlignment="1">
      <alignment horizontal="center" vertical="center"/>
    </xf>
    <xf numFmtId="0" fontId="3" fillId="0" borderId="1" xfId="0" applyFont="1" applyBorder="1" applyAlignment="1">
      <alignment horizontal="left" vertical="center"/>
    </xf>
    <xf numFmtId="0" fontId="20" fillId="5" borderId="10" xfId="2" applyFont="1" applyFill="1" applyBorder="1" applyAlignment="1">
      <alignment horizontal="center" vertical="center"/>
    </xf>
    <xf numFmtId="0" fontId="20" fillId="5" borderId="37" xfId="2" applyFont="1" applyFill="1" applyBorder="1" applyAlignment="1">
      <alignment horizontal="center" vertical="center"/>
    </xf>
    <xf numFmtId="0" fontId="39" fillId="0" borderId="0" xfId="0" applyFont="1" applyBorder="1" applyAlignment="1">
      <alignment horizontal="right" vertical="center" wrapText="1" readingOrder="2"/>
    </xf>
    <xf numFmtId="0" fontId="39" fillId="0" borderId="0" xfId="0" applyFont="1" applyAlignment="1">
      <alignment horizontal="right" vertical="top" wrapText="1" readingOrder="2"/>
    </xf>
    <xf numFmtId="0" fontId="29" fillId="5" borderId="23" xfId="2" applyFont="1" applyFill="1" applyBorder="1" applyAlignment="1">
      <alignment horizontal="center" vertical="center"/>
    </xf>
    <xf numFmtId="0" fontId="29" fillId="5" borderId="17" xfId="2" applyFont="1" applyFill="1" applyBorder="1" applyAlignment="1">
      <alignment horizontal="center" vertical="center"/>
    </xf>
    <xf numFmtId="0" fontId="16" fillId="5" borderId="9" xfId="2" applyFont="1" applyFill="1" applyBorder="1" applyAlignment="1">
      <alignment horizontal="center" vertical="center"/>
    </xf>
    <xf numFmtId="0" fontId="16" fillId="5" borderId="21" xfId="2" applyFont="1" applyFill="1" applyBorder="1" applyAlignment="1">
      <alignment horizontal="center" vertical="center"/>
    </xf>
    <xf numFmtId="0" fontId="18" fillId="5" borderId="10" xfId="2" applyFont="1" applyFill="1" applyBorder="1" applyAlignment="1">
      <alignment horizontal="center" vertical="center"/>
    </xf>
    <xf numFmtId="0" fontId="18" fillId="5" borderId="3" xfId="2" applyFont="1" applyFill="1" applyBorder="1" applyAlignment="1">
      <alignment horizontal="center" vertical="center"/>
    </xf>
    <xf numFmtId="0" fontId="38" fillId="0" borderId="0" xfId="0" applyFont="1" applyAlignment="1">
      <alignment horizontal="left" vertical="top" readingOrder="2"/>
    </xf>
    <xf numFmtId="0" fontId="31" fillId="0" borderId="0" xfId="0" applyFont="1" applyBorder="1" applyAlignment="1">
      <alignment horizontal="center"/>
    </xf>
    <xf numFmtId="0" fontId="38" fillId="0" borderId="0" xfId="0" applyFont="1" applyFill="1" applyAlignment="1">
      <alignment readingOrder="2"/>
    </xf>
    <xf numFmtId="0" fontId="42" fillId="5" borderId="7" xfId="0" applyNumberFormat="1" applyFont="1" applyFill="1" applyBorder="1" applyAlignment="1">
      <alignment horizontal="center" vertical="center" wrapText="1" readingOrder="2"/>
    </xf>
    <xf numFmtId="0" fontId="42" fillId="5" borderId="8" xfId="0" applyNumberFormat="1" applyFont="1" applyFill="1" applyBorder="1" applyAlignment="1">
      <alignment horizontal="center" vertical="center" wrapText="1" readingOrder="2"/>
    </xf>
    <xf numFmtId="0" fontId="42" fillId="5" borderId="2" xfId="0" applyFont="1" applyFill="1" applyBorder="1" applyAlignment="1">
      <alignment horizontal="center" vertical="center" readingOrder="2"/>
    </xf>
    <xf numFmtId="0" fontId="43" fillId="5" borderId="2" xfId="0" applyFont="1" applyFill="1" applyBorder="1" applyAlignment="1">
      <alignment horizontal="center" vertical="center" readingOrder="2"/>
    </xf>
    <xf numFmtId="0" fontId="44" fillId="5" borderId="2" xfId="0" applyFont="1" applyFill="1" applyBorder="1" applyAlignment="1">
      <alignment horizontal="center" vertical="center" readingOrder="2"/>
    </xf>
    <xf numFmtId="3" fontId="44" fillId="5" borderId="2" xfId="0" applyNumberFormat="1" applyFont="1" applyFill="1" applyBorder="1" applyAlignment="1">
      <alignment horizontal="right" vertical="center" readingOrder="2"/>
    </xf>
    <xf numFmtId="3" fontId="45" fillId="5" borderId="2" xfId="0" applyNumberFormat="1" applyFont="1" applyFill="1" applyBorder="1" applyAlignment="1">
      <alignment horizontal="center" vertical="center" readingOrder="2"/>
    </xf>
    <xf numFmtId="1" fontId="45" fillId="5" borderId="2" xfId="0" applyNumberFormat="1" applyFont="1" applyFill="1" applyBorder="1" applyAlignment="1">
      <alignment horizontal="center" vertical="center" readingOrder="2"/>
    </xf>
    <xf numFmtId="3" fontId="45" fillId="5" borderId="2" xfId="0" applyNumberFormat="1" applyFont="1" applyFill="1" applyBorder="1" applyAlignment="1">
      <alignment horizontal="right" vertical="center" readingOrder="2"/>
    </xf>
    <xf numFmtId="2" fontId="45" fillId="5" borderId="2" xfId="0" applyNumberFormat="1" applyFont="1" applyFill="1" applyBorder="1" applyAlignment="1">
      <alignment horizontal="center" vertical="center" readingOrder="2"/>
    </xf>
    <xf numFmtId="2" fontId="45" fillId="5" borderId="2" xfId="0" applyNumberFormat="1" applyFont="1" applyFill="1" applyBorder="1" applyAlignment="1">
      <alignment horizontal="center" vertical="center" readingOrder="1"/>
    </xf>
    <xf numFmtId="3" fontId="45" fillId="5" borderId="2" xfId="0" applyNumberFormat="1" applyFont="1" applyFill="1" applyBorder="1" applyAlignment="1">
      <alignment horizontal="center" vertical="center" wrapText="1" readingOrder="1"/>
    </xf>
    <xf numFmtId="3" fontId="45" fillId="5" borderId="2" xfId="0" applyNumberFormat="1" applyFont="1" applyFill="1" applyBorder="1" applyAlignment="1">
      <alignment horizontal="center" vertical="center" wrapText="1" readingOrder="2"/>
    </xf>
    <xf numFmtId="3" fontId="45" fillId="5" borderId="5" xfId="0" applyNumberFormat="1" applyFont="1" applyFill="1" applyBorder="1" applyAlignment="1">
      <alignment horizontal="center" vertical="center" wrapText="1" readingOrder="2"/>
    </xf>
    <xf numFmtId="0" fontId="46" fillId="5" borderId="23" xfId="0" applyFont="1" applyFill="1" applyBorder="1" applyAlignment="1">
      <alignment horizontal="center" vertical="center"/>
    </xf>
    <xf numFmtId="0" fontId="46" fillId="5" borderId="17" xfId="0" applyFont="1" applyFill="1" applyBorder="1" applyAlignment="1">
      <alignment horizontal="center" vertical="center"/>
    </xf>
    <xf numFmtId="3" fontId="21" fillId="5" borderId="3" xfId="0" applyNumberFormat="1" applyFont="1" applyFill="1" applyBorder="1" applyAlignment="1">
      <alignment horizontal="center" vertical="center"/>
    </xf>
    <xf numFmtId="2" fontId="21" fillId="5" borderId="3" xfId="0" applyNumberFormat="1" applyFont="1" applyFill="1" applyBorder="1" applyAlignment="1">
      <alignment horizontal="center"/>
    </xf>
    <xf numFmtId="2" fontId="21" fillId="5" borderId="22" xfId="0" applyNumberFormat="1" applyFont="1" applyFill="1" applyBorder="1" applyAlignment="1">
      <alignment horizontal="center"/>
    </xf>
    <xf numFmtId="0" fontId="47" fillId="8" borderId="0" xfId="0" applyFont="1" applyFill="1"/>
    <xf numFmtId="0" fontId="47" fillId="0" borderId="0" xfId="0" applyFont="1" applyFill="1"/>
    <xf numFmtId="0" fontId="46" fillId="6" borderId="36" xfId="2" applyFont="1" applyFill="1" applyBorder="1" applyAlignment="1">
      <alignment horizontal="right" vertical="center"/>
    </xf>
    <xf numFmtId="0" fontId="46" fillId="6" borderId="27" xfId="2" applyFont="1" applyFill="1" applyBorder="1" applyAlignment="1">
      <alignment horizontal="right" vertical="center"/>
    </xf>
    <xf numFmtId="164" fontId="19" fillId="6" borderId="3" xfId="2" applyNumberFormat="1" applyFont="1" applyFill="1" applyBorder="1" applyAlignment="1">
      <alignment horizontal="center" vertical="center"/>
    </xf>
    <xf numFmtId="0" fontId="48" fillId="0" borderId="30" xfId="0" applyFont="1" applyFill="1" applyBorder="1"/>
    <xf numFmtId="0" fontId="48" fillId="0" borderId="0" xfId="0" applyFont="1" applyFill="1"/>
  </cellXfs>
  <cellStyles count="4">
    <cellStyle name="Normal" xfId="0" builtinId="0"/>
    <cellStyle name="Normal 2" xfId="3"/>
    <cellStyle name="Normal 2 2" xfId="1"/>
    <cellStyle name="Normal 2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pageSetUpPr fitToPage="1"/>
  </sheetPr>
  <dimension ref="A1:GC99"/>
  <sheetViews>
    <sheetView rightToLeft="1" tabSelected="1" topLeftCell="A92" zoomScale="50" zoomScaleNormal="50" zoomScalePageLayoutView="40" workbookViewId="0">
      <pane xSplit="14910" topLeftCell="T1"/>
      <selection activeCell="K97" sqref="K97"/>
      <selection pane="topRight" activeCell="T91" sqref="T91"/>
    </sheetView>
  </sheetViews>
  <sheetFormatPr defaultRowHeight="30.75"/>
  <cols>
    <col min="1" max="1" width="6.375" style="115" customWidth="1"/>
    <col min="2" max="2" width="6.125" style="115" hidden="1" customWidth="1"/>
    <col min="3" max="3" width="0.875" style="153" hidden="1" customWidth="1"/>
    <col min="4" max="4" width="8.5" style="153" customWidth="1"/>
    <col min="5" max="5" width="6.875" style="1" bestFit="1" customWidth="1"/>
    <col min="6" max="6" width="33.75" style="2" customWidth="1"/>
    <col min="7" max="7" width="28.5" style="4" customWidth="1"/>
    <col min="8" max="8" width="28.375" style="3" customWidth="1"/>
    <col min="9" max="9" width="10.75" style="4" customWidth="1"/>
    <col min="10" max="10" width="24.25" style="2" customWidth="1"/>
    <col min="11" max="11" width="21.625" style="1" customWidth="1"/>
    <col min="12" max="12" width="19.75" style="1" customWidth="1"/>
    <col min="13" max="13" width="11.625" style="5" hidden="1" customWidth="1"/>
    <col min="14" max="14" width="21.875" style="6" hidden="1" customWidth="1"/>
    <col min="15" max="15" width="21.625" style="1" hidden="1" customWidth="1"/>
    <col min="16" max="16" width="24.75" style="7" hidden="1" customWidth="1"/>
    <col min="17" max="17" width="21.125" style="7" bestFit="1" customWidth="1"/>
    <col min="18" max="19" width="15.25" style="7" customWidth="1"/>
    <col min="20" max="20" width="20.125" style="8" bestFit="1" customWidth="1"/>
    <col min="21" max="21" width="27.875" style="8" bestFit="1" customWidth="1"/>
    <col min="22" max="22" width="17.25" style="8" bestFit="1" customWidth="1"/>
    <col min="23" max="23" width="16.5" style="8" customWidth="1"/>
    <col min="24" max="24" width="15.5" style="1" customWidth="1"/>
    <col min="25" max="25" width="17.625" style="1" bestFit="1" customWidth="1"/>
    <col min="26" max="26" width="19.125" style="1" customWidth="1"/>
    <col min="27" max="256" width="9" style="115"/>
    <col min="257" max="257" width="6.375" style="115" customWidth="1"/>
    <col min="258" max="259" width="0" style="115" hidden="1" customWidth="1"/>
    <col min="260" max="260" width="8.5" style="115" customWidth="1"/>
    <col min="261" max="261" width="6" style="115" customWidth="1"/>
    <col min="262" max="262" width="32.5" style="115" customWidth="1"/>
    <col min="263" max="264" width="26.5" style="115" customWidth="1"/>
    <col min="265" max="265" width="10.75" style="115" customWidth="1"/>
    <col min="266" max="266" width="24.25" style="115" customWidth="1"/>
    <col min="267" max="267" width="21.625" style="115" customWidth="1"/>
    <col min="268" max="268" width="19.75" style="115" customWidth="1"/>
    <col min="269" max="269" width="11.625" style="115" customWidth="1"/>
    <col min="270" max="270" width="21.875" style="115" customWidth="1"/>
    <col min="271" max="271" width="21.625" style="115" customWidth="1"/>
    <col min="272" max="272" width="24.75" style="115" customWidth="1"/>
    <col min="273" max="273" width="21.125" style="115" bestFit="1" customWidth="1"/>
    <col min="274" max="275" width="15.25" style="115" customWidth="1"/>
    <col min="276" max="276" width="20.125" style="115" bestFit="1" customWidth="1"/>
    <col min="277" max="277" width="27.875" style="115" bestFit="1" customWidth="1"/>
    <col min="278" max="278" width="17.25" style="115" bestFit="1" customWidth="1"/>
    <col min="279" max="279" width="16.5" style="115" customWidth="1"/>
    <col min="280" max="280" width="15.5" style="115" customWidth="1"/>
    <col min="281" max="281" width="17.625" style="115" bestFit="1" customWidth="1"/>
    <col min="282" max="282" width="19.125" style="115" customWidth="1"/>
    <col min="283" max="512" width="9" style="115"/>
    <col min="513" max="513" width="6.375" style="115" customWidth="1"/>
    <col min="514" max="515" width="0" style="115" hidden="1" customWidth="1"/>
    <col min="516" max="516" width="8.5" style="115" customWidth="1"/>
    <col min="517" max="517" width="6" style="115" customWidth="1"/>
    <col min="518" max="518" width="32.5" style="115" customWidth="1"/>
    <col min="519" max="520" width="26.5" style="115" customWidth="1"/>
    <col min="521" max="521" width="10.75" style="115" customWidth="1"/>
    <col min="522" max="522" width="24.25" style="115" customWidth="1"/>
    <col min="523" max="523" width="21.625" style="115" customWidth="1"/>
    <col min="524" max="524" width="19.75" style="115" customWidth="1"/>
    <col min="525" max="525" width="11.625" style="115" customWidth="1"/>
    <col min="526" max="526" width="21.875" style="115" customWidth="1"/>
    <col min="527" max="527" width="21.625" style="115" customWidth="1"/>
    <col min="528" max="528" width="24.75" style="115" customWidth="1"/>
    <col min="529" max="529" width="21.125" style="115" bestFit="1" customWidth="1"/>
    <col min="530" max="531" width="15.25" style="115" customWidth="1"/>
    <col min="532" max="532" width="20.125" style="115" bestFit="1" customWidth="1"/>
    <col min="533" max="533" width="27.875" style="115" bestFit="1" customWidth="1"/>
    <col min="534" max="534" width="17.25" style="115" bestFit="1" customWidth="1"/>
    <col min="535" max="535" width="16.5" style="115" customWidth="1"/>
    <col min="536" max="536" width="15.5" style="115" customWidth="1"/>
    <col min="537" max="537" width="17.625" style="115" bestFit="1" customWidth="1"/>
    <col min="538" max="538" width="19.125" style="115" customWidth="1"/>
    <col min="539" max="768" width="9" style="115"/>
    <col min="769" max="769" width="6.375" style="115" customWidth="1"/>
    <col min="770" max="771" width="0" style="115" hidden="1" customWidth="1"/>
    <col min="772" max="772" width="8.5" style="115" customWidth="1"/>
    <col min="773" max="773" width="6" style="115" customWidth="1"/>
    <col min="774" max="774" width="32.5" style="115" customWidth="1"/>
    <col min="775" max="776" width="26.5" style="115" customWidth="1"/>
    <col min="777" max="777" width="10.75" style="115" customWidth="1"/>
    <col min="778" max="778" width="24.25" style="115" customWidth="1"/>
    <col min="779" max="779" width="21.625" style="115" customWidth="1"/>
    <col min="780" max="780" width="19.75" style="115" customWidth="1"/>
    <col min="781" max="781" width="11.625" style="115" customWidth="1"/>
    <col min="782" max="782" width="21.875" style="115" customWidth="1"/>
    <col min="783" max="783" width="21.625" style="115" customWidth="1"/>
    <col min="784" max="784" width="24.75" style="115" customWidth="1"/>
    <col min="785" max="785" width="21.125" style="115" bestFit="1" customWidth="1"/>
    <col min="786" max="787" width="15.25" style="115" customWidth="1"/>
    <col min="788" max="788" width="20.125" style="115" bestFit="1" customWidth="1"/>
    <col min="789" max="789" width="27.875" style="115" bestFit="1" customWidth="1"/>
    <col min="790" max="790" width="17.25" style="115" bestFit="1" customWidth="1"/>
    <col min="791" max="791" width="16.5" style="115" customWidth="1"/>
    <col min="792" max="792" width="15.5" style="115" customWidth="1"/>
    <col min="793" max="793" width="17.625" style="115" bestFit="1" customWidth="1"/>
    <col min="794" max="794" width="19.125" style="115" customWidth="1"/>
    <col min="795" max="1024" width="9" style="115"/>
    <col min="1025" max="1025" width="6.375" style="115" customWidth="1"/>
    <col min="1026" max="1027" width="0" style="115" hidden="1" customWidth="1"/>
    <col min="1028" max="1028" width="8.5" style="115" customWidth="1"/>
    <col min="1029" max="1029" width="6" style="115" customWidth="1"/>
    <col min="1030" max="1030" width="32.5" style="115" customWidth="1"/>
    <col min="1031" max="1032" width="26.5" style="115" customWidth="1"/>
    <col min="1033" max="1033" width="10.75" style="115" customWidth="1"/>
    <col min="1034" max="1034" width="24.25" style="115" customWidth="1"/>
    <col min="1035" max="1035" width="21.625" style="115" customWidth="1"/>
    <col min="1036" max="1036" width="19.75" style="115" customWidth="1"/>
    <col min="1037" max="1037" width="11.625" style="115" customWidth="1"/>
    <col min="1038" max="1038" width="21.875" style="115" customWidth="1"/>
    <col min="1039" max="1039" width="21.625" style="115" customWidth="1"/>
    <col min="1040" max="1040" width="24.75" style="115" customWidth="1"/>
    <col min="1041" max="1041" width="21.125" style="115" bestFit="1" customWidth="1"/>
    <col min="1042" max="1043" width="15.25" style="115" customWidth="1"/>
    <col min="1044" max="1044" width="20.125" style="115" bestFit="1" customWidth="1"/>
    <col min="1045" max="1045" width="27.875" style="115" bestFit="1" customWidth="1"/>
    <col min="1046" max="1046" width="17.25" style="115" bestFit="1" customWidth="1"/>
    <col min="1047" max="1047" width="16.5" style="115" customWidth="1"/>
    <col min="1048" max="1048" width="15.5" style="115" customWidth="1"/>
    <col min="1049" max="1049" width="17.625" style="115" bestFit="1" customWidth="1"/>
    <col min="1050" max="1050" width="19.125" style="115" customWidth="1"/>
    <col min="1051" max="1280" width="9" style="115"/>
    <col min="1281" max="1281" width="6.375" style="115" customWidth="1"/>
    <col min="1282" max="1283" width="0" style="115" hidden="1" customWidth="1"/>
    <col min="1284" max="1284" width="8.5" style="115" customWidth="1"/>
    <col min="1285" max="1285" width="6" style="115" customWidth="1"/>
    <col min="1286" max="1286" width="32.5" style="115" customWidth="1"/>
    <col min="1287" max="1288" width="26.5" style="115" customWidth="1"/>
    <col min="1289" max="1289" width="10.75" style="115" customWidth="1"/>
    <col min="1290" max="1290" width="24.25" style="115" customWidth="1"/>
    <col min="1291" max="1291" width="21.625" style="115" customWidth="1"/>
    <col min="1292" max="1292" width="19.75" style="115" customWidth="1"/>
    <col min="1293" max="1293" width="11.625" style="115" customWidth="1"/>
    <col min="1294" max="1294" width="21.875" style="115" customWidth="1"/>
    <col min="1295" max="1295" width="21.625" style="115" customWidth="1"/>
    <col min="1296" max="1296" width="24.75" style="115" customWidth="1"/>
    <col min="1297" max="1297" width="21.125" style="115" bestFit="1" customWidth="1"/>
    <col min="1298" max="1299" width="15.25" style="115" customWidth="1"/>
    <col min="1300" max="1300" width="20.125" style="115" bestFit="1" customWidth="1"/>
    <col min="1301" max="1301" width="27.875" style="115" bestFit="1" customWidth="1"/>
    <col min="1302" max="1302" width="17.25" style="115" bestFit="1" customWidth="1"/>
    <col min="1303" max="1303" width="16.5" style="115" customWidth="1"/>
    <col min="1304" max="1304" width="15.5" style="115" customWidth="1"/>
    <col min="1305" max="1305" width="17.625" style="115" bestFit="1" customWidth="1"/>
    <col min="1306" max="1306" width="19.125" style="115" customWidth="1"/>
    <col min="1307" max="1536" width="9" style="115"/>
    <col min="1537" max="1537" width="6.375" style="115" customWidth="1"/>
    <col min="1538" max="1539" width="0" style="115" hidden="1" customWidth="1"/>
    <col min="1540" max="1540" width="8.5" style="115" customWidth="1"/>
    <col min="1541" max="1541" width="6" style="115" customWidth="1"/>
    <col min="1542" max="1542" width="32.5" style="115" customWidth="1"/>
    <col min="1543" max="1544" width="26.5" style="115" customWidth="1"/>
    <col min="1545" max="1545" width="10.75" style="115" customWidth="1"/>
    <col min="1546" max="1546" width="24.25" style="115" customWidth="1"/>
    <col min="1547" max="1547" width="21.625" style="115" customWidth="1"/>
    <col min="1548" max="1548" width="19.75" style="115" customWidth="1"/>
    <col min="1549" max="1549" width="11.625" style="115" customWidth="1"/>
    <col min="1550" max="1550" width="21.875" style="115" customWidth="1"/>
    <col min="1551" max="1551" width="21.625" style="115" customWidth="1"/>
    <col min="1552" max="1552" width="24.75" style="115" customWidth="1"/>
    <col min="1553" max="1553" width="21.125" style="115" bestFit="1" customWidth="1"/>
    <col min="1554" max="1555" width="15.25" style="115" customWidth="1"/>
    <col min="1556" max="1556" width="20.125" style="115" bestFit="1" customWidth="1"/>
    <col min="1557" max="1557" width="27.875" style="115" bestFit="1" customWidth="1"/>
    <col min="1558" max="1558" width="17.25" style="115" bestFit="1" customWidth="1"/>
    <col min="1559" max="1559" width="16.5" style="115" customWidth="1"/>
    <col min="1560" max="1560" width="15.5" style="115" customWidth="1"/>
    <col min="1561" max="1561" width="17.625" style="115" bestFit="1" customWidth="1"/>
    <col min="1562" max="1562" width="19.125" style="115" customWidth="1"/>
    <col min="1563" max="1792" width="9" style="115"/>
    <col min="1793" max="1793" width="6.375" style="115" customWidth="1"/>
    <col min="1794" max="1795" width="0" style="115" hidden="1" customWidth="1"/>
    <col min="1796" max="1796" width="8.5" style="115" customWidth="1"/>
    <col min="1797" max="1797" width="6" style="115" customWidth="1"/>
    <col min="1798" max="1798" width="32.5" style="115" customWidth="1"/>
    <col min="1799" max="1800" width="26.5" style="115" customWidth="1"/>
    <col min="1801" max="1801" width="10.75" style="115" customWidth="1"/>
    <col min="1802" max="1802" width="24.25" style="115" customWidth="1"/>
    <col min="1803" max="1803" width="21.625" style="115" customWidth="1"/>
    <col min="1804" max="1804" width="19.75" style="115" customWidth="1"/>
    <col min="1805" max="1805" width="11.625" style="115" customWidth="1"/>
    <col min="1806" max="1806" width="21.875" style="115" customWidth="1"/>
    <col min="1807" max="1807" width="21.625" style="115" customWidth="1"/>
    <col min="1808" max="1808" width="24.75" style="115" customWidth="1"/>
    <col min="1809" max="1809" width="21.125" style="115" bestFit="1" customWidth="1"/>
    <col min="1810" max="1811" width="15.25" style="115" customWidth="1"/>
    <col min="1812" max="1812" width="20.125" style="115" bestFit="1" customWidth="1"/>
    <col min="1813" max="1813" width="27.875" style="115" bestFit="1" customWidth="1"/>
    <col min="1814" max="1814" width="17.25" style="115" bestFit="1" customWidth="1"/>
    <col min="1815" max="1815" width="16.5" style="115" customWidth="1"/>
    <col min="1816" max="1816" width="15.5" style="115" customWidth="1"/>
    <col min="1817" max="1817" width="17.625" style="115" bestFit="1" customWidth="1"/>
    <col min="1818" max="1818" width="19.125" style="115" customWidth="1"/>
    <col min="1819" max="2048" width="9" style="115"/>
    <col min="2049" max="2049" width="6.375" style="115" customWidth="1"/>
    <col min="2050" max="2051" width="0" style="115" hidden="1" customWidth="1"/>
    <col min="2052" max="2052" width="8.5" style="115" customWidth="1"/>
    <col min="2053" max="2053" width="6" style="115" customWidth="1"/>
    <col min="2054" max="2054" width="32.5" style="115" customWidth="1"/>
    <col min="2055" max="2056" width="26.5" style="115" customWidth="1"/>
    <col min="2057" max="2057" width="10.75" style="115" customWidth="1"/>
    <col min="2058" max="2058" width="24.25" style="115" customWidth="1"/>
    <col min="2059" max="2059" width="21.625" style="115" customWidth="1"/>
    <col min="2060" max="2060" width="19.75" style="115" customWidth="1"/>
    <col min="2061" max="2061" width="11.625" style="115" customWidth="1"/>
    <col min="2062" max="2062" width="21.875" style="115" customWidth="1"/>
    <col min="2063" max="2063" width="21.625" style="115" customWidth="1"/>
    <col min="2064" max="2064" width="24.75" style="115" customWidth="1"/>
    <col min="2065" max="2065" width="21.125" style="115" bestFit="1" customWidth="1"/>
    <col min="2066" max="2067" width="15.25" style="115" customWidth="1"/>
    <col min="2068" max="2068" width="20.125" style="115" bestFit="1" customWidth="1"/>
    <col min="2069" max="2069" width="27.875" style="115" bestFit="1" customWidth="1"/>
    <col min="2070" max="2070" width="17.25" style="115" bestFit="1" customWidth="1"/>
    <col min="2071" max="2071" width="16.5" style="115" customWidth="1"/>
    <col min="2072" max="2072" width="15.5" style="115" customWidth="1"/>
    <col min="2073" max="2073" width="17.625" style="115" bestFit="1" customWidth="1"/>
    <col min="2074" max="2074" width="19.125" style="115" customWidth="1"/>
    <col min="2075" max="2304" width="9" style="115"/>
    <col min="2305" max="2305" width="6.375" style="115" customWidth="1"/>
    <col min="2306" max="2307" width="0" style="115" hidden="1" customWidth="1"/>
    <col min="2308" max="2308" width="8.5" style="115" customWidth="1"/>
    <col min="2309" max="2309" width="6" style="115" customWidth="1"/>
    <col min="2310" max="2310" width="32.5" style="115" customWidth="1"/>
    <col min="2311" max="2312" width="26.5" style="115" customWidth="1"/>
    <col min="2313" max="2313" width="10.75" style="115" customWidth="1"/>
    <col min="2314" max="2314" width="24.25" style="115" customWidth="1"/>
    <col min="2315" max="2315" width="21.625" style="115" customWidth="1"/>
    <col min="2316" max="2316" width="19.75" style="115" customWidth="1"/>
    <col min="2317" max="2317" width="11.625" style="115" customWidth="1"/>
    <col min="2318" max="2318" width="21.875" style="115" customWidth="1"/>
    <col min="2319" max="2319" width="21.625" style="115" customWidth="1"/>
    <col min="2320" max="2320" width="24.75" style="115" customWidth="1"/>
    <col min="2321" max="2321" width="21.125" style="115" bestFit="1" customWidth="1"/>
    <col min="2322" max="2323" width="15.25" style="115" customWidth="1"/>
    <col min="2324" max="2324" width="20.125" style="115" bestFit="1" customWidth="1"/>
    <col min="2325" max="2325" width="27.875" style="115" bestFit="1" customWidth="1"/>
    <col min="2326" max="2326" width="17.25" style="115" bestFit="1" customWidth="1"/>
    <col min="2327" max="2327" width="16.5" style="115" customWidth="1"/>
    <col min="2328" max="2328" width="15.5" style="115" customWidth="1"/>
    <col min="2329" max="2329" width="17.625" style="115" bestFit="1" customWidth="1"/>
    <col min="2330" max="2330" width="19.125" style="115" customWidth="1"/>
    <col min="2331" max="2560" width="9" style="115"/>
    <col min="2561" max="2561" width="6.375" style="115" customWidth="1"/>
    <col min="2562" max="2563" width="0" style="115" hidden="1" customWidth="1"/>
    <col min="2564" max="2564" width="8.5" style="115" customWidth="1"/>
    <col min="2565" max="2565" width="6" style="115" customWidth="1"/>
    <col min="2566" max="2566" width="32.5" style="115" customWidth="1"/>
    <col min="2567" max="2568" width="26.5" style="115" customWidth="1"/>
    <col min="2569" max="2569" width="10.75" style="115" customWidth="1"/>
    <col min="2570" max="2570" width="24.25" style="115" customWidth="1"/>
    <col min="2571" max="2571" width="21.625" style="115" customWidth="1"/>
    <col min="2572" max="2572" width="19.75" style="115" customWidth="1"/>
    <col min="2573" max="2573" width="11.625" style="115" customWidth="1"/>
    <col min="2574" max="2574" width="21.875" style="115" customWidth="1"/>
    <col min="2575" max="2575" width="21.625" style="115" customWidth="1"/>
    <col min="2576" max="2576" width="24.75" style="115" customWidth="1"/>
    <col min="2577" max="2577" width="21.125" style="115" bestFit="1" customWidth="1"/>
    <col min="2578" max="2579" width="15.25" style="115" customWidth="1"/>
    <col min="2580" max="2580" width="20.125" style="115" bestFit="1" customWidth="1"/>
    <col min="2581" max="2581" width="27.875" style="115" bestFit="1" customWidth="1"/>
    <col min="2582" max="2582" width="17.25" style="115" bestFit="1" customWidth="1"/>
    <col min="2583" max="2583" width="16.5" style="115" customWidth="1"/>
    <col min="2584" max="2584" width="15.5" style="115" customWidth="1"/>
    <col min="2585" max="2585" width="17.625" style="115" bestFit="1" customWidth="1"/>
    <col min="2586" max="2586" width="19.125" style="115" customWidth="1"/>
    <col min="2587" max="2816" width="9" style="115"/>
    <col min="2817" max="2817" width="6.375" style="115" customWidth="1"/>
    <col min="2818" max="2819" width="0" style="115" hidden="1" customWidth="1"/>
    <col min="2820" max="2820" width="8.5" style="115" customWidth="1"/>
    <col min="2821" max="2821" width="6" style="115" customWidth="1"/>
    <col min="2822" max="2822" width="32.5" style="115" customWidth="1"/>
    <col min="2823" max="2824" width="26.5" style="115" customWidth="1"/>
    <col min="2825" max="2825" width="10.75" style="115" customWidth="1"/>
    <col min="2826" max="2826" width="24.25" style="115" customWidth="1"/>
    <col min="2827" max="2827" width="21.625" style="115" customWidth="1"/>
    <col min="2828" max="2828" width="19.75" style="115" customWidth="1"/>
    <col min="2829" max="2829" width="11.625" style="115" customWidth="1"/>
    <col min="2830" max="2830" width="21.875" style="115" customWidth="1"/>
    <col min="2831" max="2831" width="21.625" style="115" customWidth="1"/>
    <col min="2832" max="2832" width="24.75" style="115" customWidth="1"/>
    <col min="2833" max="2833" width="21.125" style="115" bestFit="1" customWidth="1"/>
    <col min="2834" max="2835" width="15.25" style="115" customWidth="1"/>
    <col min="2836" max="2836" width="20.125" style="115" bestFit="1" customWidth="1"/>
    <col min="2837" max="2837" width="27.875" style="115" bestFit="1" customWidth="1"/>
    <col min="2838" max="2838" width="17.25" style="115" bestFit="1" customWidth="1"/>
    <col min="2839" max="2839" width="16.5" style="115" customWidth="1"/>
    <col min="2840" max="2840" width="15.5" style="115" customWidth="1"/>
    <col min="2841" max="2841" width="17.625" style="115" bestFit="1" customWidth="1"/>
    <col min="2842" max="2842" width="19.125" style="115" customWidth="1"/>
    <col min="2843" max="3072" width="9" style="115"/>
    <col min="3073" max="3073" width="6.375" style="115" customWidth="1"/>
    <col min="3074" max="3075" width="0" style="115" hidden="1" customWidth="1"/>
    <col min="3076" max="3076" width="8.5" style="115" customWidth="1"/>
    <col min="3077" max="3077" width="6" style="115" customWidth="1"/>
    <col min="3078" max="3078" width="32.5" style="115" customWidth="1"/>
    <col min="3079" max="3080" width="26.5" style="115" customWidth="1"/>
    <col min="3081" max="3081" width="10.75" style="115" customWidth="1"/>
    <col min="3082" max="3082" width="24.25" style="115" customWidth="1"/>
    <col min="3083" max="3083" width="21.625" style="115" customWidth="1"/>
    <col min="3084" max="3084" width="19.75" style="115" customWidth="1"/>
    <col min="3085" max="3085" width="11.625" style="115" customWidth="1"/>
    <col min="3086" max="3086" width="21.875" style="115" customWidth="1"/>
    <col min="3087" max="3087" width="21.625" style="115" customWidth="1"/>
    <col min="3088" max="3088" width="24.75" style="115" customWidth="1"/>
    <col min="3089" max="3089" width="21.125" style="115" bestFit="1" customWidth="1"/>
    <col min="3090" max="3091" width="15.25" style="115" customWidth="1"/>
    <col min="3092" max="3092" width="20.125" style="115" bestFit="1" customWidth="1"/>
    <col min="3093" max="3093" width="27.875" style="115" bestFit="1" customWidth="1"/>
    <col min="3094" max="3094" width="17.25" style="115" bestFit="1" customWidth="1"/>
    <col min="3095" max="3095" width="16.5" style="115" customWidth="1"/>
    <col min="3096" max="3096" width="15.5" style="115" customWidth="1"/>
    <col min="3097" max="3097" width="17.625" style="115" bestFit="1" customWidth="1"/>
    <col min="3098" max="3098" width="19.125" style="115" customWidth="1"/>
    <col min="3099" max="3328" width="9" style="115"/>
    <col min="3329" max="3329" width="6.375" style="115" customWidth="1"/>
    <col min="3330" max="3331" width="0" style="115" hidden="1" customWidth="1"/>
    <col min="3332" max="3332" width="8.5" style="115" customWidth="1"/>
    <col min="3333" max="3333" width="6" style="115" customWidth="1"/>
    <col min="3334" max="3334" width="32.5" style="115" customWidth="1"/>
    <col min="3335" max="3336" width="26.5" style="115" customWidth="1"/>
    <col min="3337" max="3337" width="10.75" style="115" customWidth="1"/>
    <col min="3338" max="3338" width="24.25" style="115" customWidth="1"/>
    <col min="3339" max="3339" width="21.625" style="115" customWidth="1"/>
    <col min="3340" max="3340" width="19.75" style="115" customWidth="1"/>
    <col min="3341" max="3341" width="11.625" style="115" customWidth="1"/>
    <col min="3342" max="3342" width="21.875" style="115" customWidth="1"/>
    <col min="3343" max="3343" width="21.625" style="115" customWidth="1"/>
    <col min="3344" max="3344" width="24.75" style="115" customWidth="1"/>
    <col min="3345" max="3345" width="21.125" style="115" bestFit="1" customWidth="1"/>
    <col min="3346" max="3347" width="15.25" style="115" customWidth="1"/>
    <col min="3348" max="3348" width="20.125" style="115" bestFit="1" customWidth="1"/>
    <col min="3349" max="3349" width="27.875" style="115" bestFit="1" customWidth="1"/>
    <col min="3350" max="3350" width="17.25" style="115" bestFit="1" customWidth="1"/>
    <col min="3351" max="3351" width="16.5" style="115" customWidth="1"/>
    <col min="3352" max="3352" width="15.5" style="115" customWidth="1"/>
    <col min="3353" max="3353" width="17.625" style="115" bestFit="1" customWidth="1"/>
    <col min="3354" max="3354" width="19.125" style="115" customWidth="1"/>
    <col min="3355" max="3584" width="9" style="115"/>
    <col min="3585" max="3585" width="6.375" style="115" customWidth="1"/>
    <col min="3586" max="3587" width="0" style="115" hidden="1" customWidth="1"/>
    <col min="3588" max="3588" width="8.5" style="115" customWidth="1"/>
    <col min="3589" max="3589" width="6" style="115" customWidth="1"/>
    <col min="3590" max="3590" width="32.5" style="115" customWidth="1"/>
    <col min="3591" max="3592" width="26.5" style="115" customWidth="1"/>
    <col min="3593" max="3593" width="10.75" style="115" customWidth="1"/>
    <col min="3594" max="3594" width="24.25" style="115" customWidth="1"/>
    <col min="3595" max="3595" width="21.625" style="115" customWidth="1"/>
    <col min="3596" max="3596" width="19.75" style="115" customWidth="1"/>
    <col min="3597" max="3597" width="11.625" style="115" customWidth="1"/>
    <col min="3598" max="3598" width="21.875" style="115" customWidth="1"/>
    <col min="3599" max="3599" width="21.625" style="115" customWidth="1"/>
    <col min="3600" max="3600" width="24.75" style="115" customWidth="1"/>
    <col min="3601" max="3601" width="21.125" style="115" bestFit="1" customWidth="1"/>
    <col min="3602" max="3603" width="15.25" style="115" customWidth="1"/>
    <col min="3604" max="3604" width="20.125" style="115" bestFit="1" customWidth="1"/>
    <col min="3605" max="3605" width="27.875" style="115" bestFit="1" customWidth="1"/>
    <col min="3606" max="3606" width="17.25" style="115" bestFit="1" customWidth="1"/>
    <col min="3607" max="3607" width="16.5" style="115" customWidth="1"/>
    <col min="3608" max="3608" width="15.5" style="115" customWidth="1"/>
    <col min="3609" max="3609" width="17.625" style="115" bestFit="1" customWidth="1"/>
    <col min="3610" max="3610" width="19.125" style="115" customWidth="1"/>
    <col min="3611" max="3840" width="9" style="115"/>
    <col min="3841" max="3841" width="6.375" style="115" customWidth="1"/>
    <col min="3842" max="3843" width="0" style="115" hidden="1" customWidth="1"/>
    <col min="3844" max="3844" width="8.5" style="115" customWidth="1"/>
    <col min="3845" max="3845" width="6" style="115" customWidth="1"/>
    <col min="3846" max="3846" width="32.5" style="115" customWidth="1"/>
    <col min="3847" max="3848" width="26.5" style="115" customWidth="1"/>
    <col min="3849" max="3849" width="10.75" style="115" customWidth="1"/>
    <col min="3850" max="3850" width="24.25" style="115" customWidth="1"/>
    <col min="3851" max="3851" width="21.625" style="115" customWidth="1"/>
    <col min="3852" max="3852" width="19.75" style="115" customWidth="1"/>
    <col min="3853" max="3853" width="11.625" style="115" customWidth="1"/>
    <col min="3854" max="3854" width="21.875" style="115" customWidth="1"/>
    <col min="3855" max="3855" width="21.625" style="115" customWidth="1"/>
    <col min="3856" max="3856" width="24.75" style="115" customWidth="1"/>
    <col min="3857" max="3857" width="21.125" style="115" bestFit="1" customWidth="1"/>
    <col min="3858" max="3859" width="15.25" style="115" customWidth="1"/>
    <col min="3860" max="3860" width="20.125" style="115" bestFit="1" customWidth="1"/>
    <col min="3861" max="3861" width="27.875" style="115" bestFit="1" customWidth="1"/>
    <col min="3862" max="3862" width="17.25" style="115" bestFit="1" customWidth="1"/>
    <col min="3863" max="3863" width="16.5" style="115" customWidth="1"/>
    <col min="3864" max="3864" width="15.5" style="115" customWidth="1"/>
    <col min="3865" max="3865" width="17.625" style="115" bestFit="1" customWidth="1"/>
    <col min="3866" max="3866" width="19.125" style="115" customWidth="1"/>
    <col min="3867" max="4096" width="9" style="115"/>
    <col min="4097" max="4097" width="6.375" style="115" customWidth="1"/>
    <col min="4098" max="4099" width="0" style="115" hidden="1" customWidth="1"/>
    <col min="4100" max="4100" width="8.5" style="115" customWidth="1"/>
    <col min="4101" max="4101" width="6" style="115" customWidth="1"/>
    <col min="4102" max="4102" width="32.5" style="115" customWidth="1"/>
    <col min="4103" max="4104" width="26.5" style="115" customWidth="1"/>
    <col min="4105" max="4105" width="10.75" style="115" customWidth="1"/>
    <col min="4106" max="4106" width="24.25" style="115" customWidth="1"/>
    <col min="4107" max="4107" width="21.625" style="115" customWidth="1"/>
    <col min="4108" max="4108" width="19.75" style="115" customWidth="1"/>
    <col min="4109" max="4109" width="11.625" style="115" customWidth="1"/>
    <col min="4110" max="4110" width="21.875" style="115" customWidth="1"/>
    <col min="4111" max="4111" width="21.625" style="115" customWidth="1"/>
    <col min="4112" max="4112" width="24.75" style="115" customWidth="1"/>
    <col min="4113" max="4113" width="21.125" style="115" bestFit="1" customWidth="1"/>
    <col min="4114" max="4115" width="15.25" style="115" customWidth="1"/>
    <col min="4116" max="4116" width="20.125" style="115" bestFit="1" customWidth="1"/>
    <col min="4117" max="4117" width="27.875" style="115" bestFit="1" customWidth="1"/>
    <col min="4118" max="4118" width="17.25" style="115" bestFit="1" customWidth="1"/>
    <col min="4119" max="4119" width="16.5" style="115" customWidth="1"/>
    <col min="4120" max="4120" width="15.5" style="115" customWidth="1"/>
    <col min="4121" max="4121" width="17.625" style="115" bestFit="1" customWidth="1"/>
    <col min="4122" max="4122" width="19.125" style="115" customWidth="1"/>
    <col min="4123" max="4352" width="9" style="115"/>
    <col min="4353" max="4353" width="6.375" style="115" customWidth="1"/>
    <col min="4354" max="4355" width="0" style="115" hidden="1" customWidth="1"/>
    <col min="4356" max="4356" width="8.5" style="115" customWidth="1"/>
    <col min="4357" max="4357" width="6" style="115" customWidth="1"/>
    <col min="4358" max="4358" width="32.5" style="115" customWidth="1"/>
    <col min="4359" max="4360" width="26.5" style="115" customWidth="1"/>
    <col min="4361" max="4361" width="10.75" style="115" customWidth="1"/>
    <col min="4362" max="4362" width="24.25" style="115" customWidth="1"/>
    <col min="4363" max="4363" width="21.625" style="115" customWidth="1"/>
    <col min="4364" max="4364" width="19.75" style="115" customWidth="1"/>
    <col min="4365" max="4365" width="11.625" style="115" customWidth="1"/>
    <col min="4366" max="4366" width="21.875" style="115" customWidth="1"/>
    <col min="4367" max="4367" width="21.625" style="115" customWidth="1"/>
    <col min="4368" max="4368" width="24.75" style="115" customWidth="1"/>
    <col min="4369" max="4369" width="21.125" style="115" bestFit="1" customWidth="1"/>
    <col min="4370" max="4371" width="15.25" style="115" customWidth="1"/>
    <col min="4372" max="4372" width="20.125" style="115" bestFit="1" customWidth="1"/>
    <col min="4373" max="4373" width="27.875" style="115" bestFit="1" customWidth="1"/>
    <col min="4374" max="4374" width="17.25" style="115" bestFit="1" customWidth="1"/>
    <col min="4375" max="4375" width="16.5" style="115" customWidth="1"/>
    <col min="4376" max="4376" width="15.5" style="115" customWidth="1"/>
    <col min="4377" max="4377" width="17.625" style="115" bestFit="1" customWidth="1"/>
    <col min="4378" max="4378" width="19.125" style="115" customWidth="1"/>
    <col min="4379" max="4608" width="9" style="115"/>
    <col min="4609" max="4609" width="6.375" style="115" customWidth="1"/>
    <col min="4610" max="4611" width="0" style="115" hidden="1" customWidth="1"/>
    <col min="4612" max="4612" width="8.5" style="115" customWidth="1"/>
    <col min="4613" max="4613" width="6" style="115" customWidth="1"/>
    <col min="4614" max="4614" width="32.5" style="115" customWidth="1"/>
    <col min="4615" max="4616" width="26.5" style="115" customWidth="1"/>
    <col min="4617" max="4617" width="10.75" style="115" customWidth="1"/>
    <col min="4618" max="4618" width="24.25" style="115" customWidth="1"/>
    <col min="4619" max="4619" width="21.625" style="115" customWidth="1"/>
    <col min="4620" max="4620" width="19.75" style="115" customWidth="1"/>
    <col min="4621" max="4621" width="11.625" style="115" customWidth="1"/>
    <col min="4622" max="4622" width="21.875" style="115" customWidth="1"/>
    <col min="4623" max="4623" width="21.625" style="115" customWidth="1"/>
    <col min="4624" max="4624" width="24.75" style="115" customWidth="1"/>
    <col min="4625" max="4625" width="21.125" style="115" bestFit="1" customWidth="1"/>
    <col min="4626" max="4627" width="15.25" style="115" customWidth="1"/>
    <col min="4628" max="4628" width="20.125" style="115" bestFit="1" customWidth="1"/>
    <col min="4629" max="4629" width="27.875" style="115" bestFit="1" customWidth="1"/>
    <col min="4630" max="4630" width="17.25" style="115" bestFit="1" customWidth="1"/>
    <col min="4631" max="4631" width="16.5" style="115" customWidth="1"/>
    <col min="4632" max="4632" width="15.5" style="115" customWidth="1"/>
    <col min="4633" max="4633" width="17.625" style="115" bestFit="1" customWidth="1"/>
    <col min="4634" max="4634" width="19.125" style="115" customWidth="1"/>
    <col min="4635" max="4864" width="9" style="115"/>
    <col min="4865" max="4865" width="6.375" style="115" customWidth="1"/>
    <col min="4866" max="4867" width="0" style="115" hidden="1" customWidth="1"/>
    <col min="4868" max="4868" width="8.5" style="115" customWidth="1"/>
    <col min="4869" max="4869" width="6" style="115" customWidth="1"/>
    <col min="4870" max="4870" width="32.5" style="115" customWidth="1"/>
    <col min="4871" max="4872" width="26.5" style="115" customWidth="1"/>
    <col min="4873" max="4873" width="10.75" style="115" customWidth="1"/>
    <col min="4874" max="4874" width="24.25" style="115" customWidth="1"/>
    <col min="4875" max="4875" width="21.625" style="115" customWidth="1"/>
    <col min="4876" max="4876" width="19.75" style="115" customWidth="1"/>
    <col min="4877" max="4877" width="11.625" style="115" customWidth="1"/>
    <col min="4878" max="4878" width="21.875" style="115" customWidth="1"/>
    <col min="4879" max="4879" width="21.625" style="115" customWidth="1"/>
    <col min="4880" max="4880" width="24.75" style="115" customWidth="1"/>
    <col min="4881" max="4881" width="21.125" style="115" bestFit="1" customWidth="1"/>
    <col min="4882" max="4883" width="15.25" style="115" customWidth="1"/>
    <col min="4884" max="4884" width="20.125" style="115" bestFit="1" customWidth="1"/>
    <col min="4885" max="4885" width="27.875" style="115" bestFit="1" customWidth="1"/>
    <col min="4886" max="4886" width="17.25" style="115" bestFit="1" customWidth="1"/>
    <col min="4887" max="4887" width="16.5" style="115" customWidth="1"/>
    <col min="4888" max="4888" width="15.5" style="115" customWidth="1"/>
    <col min="4889" max="4889" width="17.625" style="115" bestFit="1" customWidth="1"/>
    <col min="4890" max="4890" width="19.125" style="115" customWidth="1"/>
    <col min="4891" max="5120" width="9" style="115"/>
    <col min="5121" max="5121" width="6.375" style="115" customWidth="1"/>
    <col min="5122" max="5123" width="0" style="115" hidden="1" customWidth="1"/>
    <col min="5124" max="5124" width="8.5" style="115" customWidth="1"/>
    <col min="5125" max="5125" width="6" style="115" customWidth="1"/>
    <col min="5126" max="5126" width="32.5" style="115" customWidth="1"/>
    <col min="5127" max="5128" width="26.5" style="115" customWidth="1"/>
    <col min="5129" max="5129" width="10.75" style="115" customWidth="1"/>
    <col min="5130" max="5130" width="24.25" style="115" customWidth="1"/>
    <col min="5131" max="5131" width="21.625" style="115" customWidth="1"/>
    <col min="5132" max="5132" width="19.75" style="115" customWidth="1"/>
    <col min="5133" max="5133" width="11.625" style="115" customWidth="1"/>
    <col min="5134" max="5134" width="21.875" style="115" customWidth="1"/>
    <col min="5135" max="5135" width="21.625" style="115" customWidth="1"/>
    <col min="5136" max="5136" width="24.75" style="115" customWidth="1"/>
    <col min="5137" max="5137" width="21.125" style="115" bestFit="1" customWidth="1"/>
    <col min="5138" max="5139" width="15.25" style="115" customWidth="1"/>
    <col min="5140" max="5140" width="20.125" style="115" bestFit="1" customWidth="1"/>
    <col min="5141" max="5141" width="27.875" style="115" bestFit="1" customWidth="1"/>
    <col min="5142" max="5142" width="17.25" style="115" bestFit="1" customWidth="1"/>
    <col min="5143" max="5143" width="16.5" style="115" customWidth="1"/>
    <col min="5144" max="5144" width="15.5" style="115" customWidth="1"/>
    <col min="5145" max="5145" width="17.625" style="115" bestFit="1" customWidth="1"/>
    <col min="5146" max="5146" width="19.125" style="115" customWidth="1"/>
    <col min="5147" max="5376" width="9" style="115"/>
    <col min="5377" max="5377" width="6.375" style="115" customWidth="1"/>
    <col min="5378" max="5379" width="0" style="115" hidden="1" customWidth="1"/>
    <col min="5380" max="5380" width="8.5" style="115" customWidth="1"/>
    <col min="5381" max="5381" width="6" style="115" customWidth="1"/>
    <col min="5382" max="5382" width="32.5" style="115" customWidth="1"/>
    <col min="5383" max="5384" width="26.5" style="115" customWidth="1"/>
    <col min="5385" max="5385" width="10.75" style="115" customWidth="1"/>
    <col min="5386" max="5386" width="24.25" style="115" customWidth="1"/>
    <col min="5387" max="5387" width="21.625" style="115" customWidth="1"/>
    <col min="5388" max="5388" width="19.75" style="115" customWidth="1"/>
    <col min="5389" max="5389" width="11.625" style="115" customWidth="1"/>
    <col min="5390" max="5390" width="21.875" style="115" customWidth="1"/>
    <col min="5391" max="5391" width="21.625" style="115" customWidth="1"/>
    <col min="5392" max="5392" width="24.75" style="115" customWidth="1"/>
    <col min="5393" max="5393" width="21.125" style="115" bestFit="1" customWidth="1"/>
    <col min="5394" max="5395" width="15.25" style="115" customWidth="1"/>
    <col min="5396" max="5396" width="20.125" style="115" bestFit="1" customWidth="1"/>
    <col min="5397" max="5397" width="27.875" style="115" bestFit="1" customWidth="1"/>
    <col min="5398" max="5398" width="17.25" style="115" bestFit="1" customWidth="1"/>
    <col min="5399" max="5399" width="16.5" style="115" customWidth="1"/>
    <col min="5400" max="5400" width="15.5" style="115" customWidth="1"/>
    <col min="5401" max="5401" width="17.625" style="115" bestFit="1" customWidth="1"/>
    <col min="5402" max="5402" width="19.125" style="115" customWidth="1"/>
    <col min="5403" max="5632" width="9" style="115"/>
    <col min="5633" max="5633" width="6.375" style="115" customWidth="1"/>
    <col min="5634" max="5635" width="0" style="115" hidden="1" customWidth="1"/>
    <col min="5636" max="5636" width="8.5" style="115" customWidth="1"/>
    <col min="5637" max="5637" width="6" style="115" customWidth="1"/>
    <col min="5638" max="5638" width="32.5" style="115" customWidth="1"/>
    <col min="5639" max="5640" width="26.5" style="115" customWidth="1"/>
    <col min="5641" max="5641" width="10.75" style="115" customWidth="1"/>
    <col min="5642" max="5642" width="24.25" style="115" customWidth="1"/>
    <col min="5643" max="5643" width="21.625" style="115" customWidth="1"/>
    <col min="5644" max="5644" width="19.75" style="115" customWidth="1"/>
    <col min="5645" max="5645" width="11.625" style="115" customWidth="1"/>
    <col min="5646" max="5646" width="21.875" style="115" customWidth="1"/>
    <col min="5647" max="5647" width="21.625" style="115" customWidth="1"/>
    <col min="5648" max="5648" width="24.75" style="115" customWidth="1"/>
    <col min="5649" max="5649" width="21.125" style="115" bestFit="1" customWidth="1"/>
    <col min="5650" max="5651" width="15.25" style="115" customWidth="1"/>
    <col min="5652" max="5652" width="20.125" style="115" bestFit="1" customWidth="1"/>
    <col min="5653" max="5653" width="27.875" style="115" bestFit="1" customWidth="1"/>
    <col min="5654" max="5654" width="17.25" style="115" bestFit="1" customWidth="1"/>
    <col min="5655" max="5655" width="16.5" style="115" customWidth="1"/>
    <col min="5656" max="5656" width="15.5" style="115" customWidth="1"/>
    <col min="5657" max="5657" width="17.625" style="115" bestFit="1" customWidth="1"/>
    <col min="5658" max="5658" width="19.125" style="115" customWidth="1"/>
    <col min="5659" max="5888" width="9" style="115"/>
    <col min="5889" max="5889" width="6.375" style="115" customWidth="1"/>
    <col min="5890" max="5891" width="0" style="115" hidden="1" customWidth="1"/>
    <col min="5892" max="5892" width="8.5" style="115" customWidth="1"/>
    <col min="5893" max="5893" width="6" style="115" customWidth="1"/>
    <col min="5894" max="5894" width="32.5" style="115" customWidth="1"/>
    <col min="5895" max="5896" width="26.5" style="115" customWidth="1"/>
    <col min="5897" max="5897" width="10.75" style="115" customWidth="1"/>
    <col min="5898" max="5898" width="24.25" style="115" customWidth="1"/>
    <col min="5899" max="5899" width="21.625" style="115" customWidth="1"/>
    <col min="5900" max="5900" width="19.75" style="115" customWidth="1"/>
    <col min="5901" max="5901" width="11.625" style="115" customWidth="1"/>
    <col min="5902" max="5902" width="21.875" style="115" customWidth="1"/>
    <col min="5903" max="5903" width="21.625" style="115" customWidth="1"/>
    <col min="5904" max="5904" width="24.75" style="115" customWidth="1"/>
    <col min="5905" max="5905" width="21.125" style="115" bestFit="1" customWidth="1"/>
    <col min="5906" max="5907" width="15.25" style="115" customWidth="1"/>
    <col min="5908" max="5908" width="20.125" style="115" bestFit="1" customWidth="1"/>
    <col min="5909" max="5909" width="27.875" style="115" bestFit="1" customWidth="1"/>
    <col min="5910" max="5910" width="17.25" style="115" bestFit="1" customWidth="1"/>
    <col min="5911" max="5911" width="16.5" style="115" customWidth="1"/>
    <col min="5912" max="5912" width="15.5" style="115" customWidth="1"/>
    <col min="5913" max="5913" width="17.625" style="115" bestFit="1" customWidth="1"/>
    <col min="5914" max="5914" width="19.125" style="115" customWidth="1"/>
    <col min="5915" max="6144" width="9" style="115"/>
    <col min="6145" max="6145" width="6.375" style="115" customWidth="1"/>
    <col min="6146" max="6147" width="0" style="115" hidden="1" customWidth="1"/>
    <col min="6148" max="6148" width="8.5" style="115" customWidth="1"/>
    <col min="6149" max="6149" width="6" style="115" customWidth="1"/>
    <col min="6150" max="6150" width="32.5" style="115" customWidth="1"/>
    <col min="6151" max="6152" width="26.5" style="115" customWidth="1"/>
    <col min="6153" max="6153" width="10.75" style="115" customWidth="1"/>
    <col min="6154" max="6154" width="24.25" style="115" customWidth="1"/>
    <col min="6155" max="6155" width="21.625" style="115" customWidth="1"/>
    <col min="6156" max="6156" width="19.75" style="115" customWidth="1"/>
    <col min="6157" max="6157" width="11.625" style="115" customWidth="1"/>
    <col min="6158" max="6158" width="21.875" style="115" customWidth="1"/>
    <col min="6159" max="6159" width="21.625" style="115" customWidth="1"/>
    <col min="6160" max="6160" width="24.75" style="115" customWidth="1"/>
    <col min="6161" max="6161" width="21.125" style="115" bestFit="1" customWidth="1"/>
    <col min="6162" max="6163" width="15.25" style="115" customWidth="1"/>
    <col min="6164" max="6164" width="20.125" style="115" bestFit="1" customWidth="1"/>
    <col min="6165" max="6165" width="27.875" style="115" bestFit="1" customWidth="1"/>
    <col min="6166" max="6166" width="17.25" style="115" bestFit="1" customWidth="1"/>
    <col min="6167" max="6167" width="16.5" style="115" customWidth="1"/>
    <col min="6168" max="6168" width="15.5" style="115" customWidth="1"/>
    <col min="6169" max="6169" width="17.625" style="115" bestFit="1" customWidth="1"/>
    <col min="6170" max="6170" width="19.125" style="115" customWidth="1"/>
    <col min="6171" max="6400" width="9" style="115"/>
    <col min="6401" max="6401" width="6.375" style="115" customWidth="1"/>
    <col min="6402" max="6403" width="0" style="115" hidden="1" customWidth="1"/>
    <col min="6404" max="6404" width="8.5" style="115" customWidth="1"/>
    <col min="6405" max="6405" width="6" style="115" customWidth="1"/>
    <col min="6406" max="6406" width="32.5" style="115" customWidth="1"/>
    <col min="6407" max="6408" width="26.5" style="115" customWidth="1"/>
    <col min="6409" max="6409" width="10.75" style="115" customWidth="1"/>
    <col min="6410" max="6410" width="24.25" style="115" customWidth="1"/>
    <col min="6411" max="6411" width="21.625" style="115" customWidth="1"/>
    <col min="6412" max="6412" width="19.75" style="115" customWidth="1"/>
    <col min="6413" max="6413" width="11.625" style="115" customWidth="1"/>
    <col min="6414" max="6414" width="21.875" style="115" customWidth="1"/>
    <col min="6415" max="6415" width="21.625" style="115" customWidth="1"/>
    <col min="6416" max="6416" width="24.75" style="115" customWidth="1"/>
    <col min="6417" max="6417" width="21.125" style="115" bestFit="1" customWidth="1"/>
    <col min="6418" max="6419" width="15.25" style="115" customWidth="1"/>
    <col min="6420" max="6420" width="20.125" style="115" bestFit="1" customWidth="1"/>
    <col min="6421" max="6421" width="27.875" style="115" bestFit="1" customWidth="1"/>
    <col min="6422" max="6422" width="17.25" style="115" bestFit="1" customWidth="1"/>
    <col min="6423" max="6423" width="16.5" style="115" customWidth="1"/>
    <col min="6424" max="6424" width="15.5" style="115" customWidth="1"/>
    <col min="6425" max="6425" width="17.625" style="115" bestFit="1" customWidth="1"/>
    <col min="6426" max="6426" width="19.125" style="115" customWidth="1"/>
    <col min="6427" max="6656" width="9" style="115"/>
    <col min="6657" max="6657" width="6.375" style="115" customWidth="1"/>
    <col min="6658" max="6659" width="0" style="115" hidden="1" customWidth="1"/>
    <col min="6660" max="6660" width="8.5" style="115" customWidth="1"/>
    <col min="6661" max="6661" width="6" style="115" customWidth="1"/>
    <col min="6662" max="6662" width="32.5" style="115" customWidth="1"/>
    <col min="6663" max="6664" width="26.5" style="115" customWidth="1"/>
    <col min="6665" max="6665" width="10.75" style="115" customWidth="1"/>
    <col min="6666" max="6666" width="24.25" style="115" customWidth="1"/>
    <col min="6667" max="6667" width="21.625" style="115" customWidth="1"/>
    <col min="6668" max="6668" width="19.75" style="115" customWidth="1"/>
    <col min="6669" max="6669" width="11.625" style="115" customWidth="1"/>
    <col min="6670" max="6670" width="21.875" style="115" customWidth="1"/>
    <col min="6671" max="6671" width="21.625" style="115" customWidth="1"/>
    <col min="6672" max="6672" width="24.75" style="115" customWidth="1"/>
    <col min="6673" max="6673" width="21.125" style="115" bestFit="1" customWidth="1"/>
    <col min="6674" max="6675" width="15.25" style="115" customWidth="1"/>
    <col min="6676" max="6676" width="20.125" style="115" bestFit="1" customWidth="1"/>
    <col min="6677" max="6677" width="27.875" style="115" bestFit="1" customWidth="1"/>
    <col min="6678" max="6678" width="17.25" style="115" bestFit="1" customWidth="1"/>
    <col min="6679" max="6679" width="16.5" style="115" customWidth="1"/>
    <col min="6680" max="6680" width="15.5" style="115" customWidth="1"/>
    <col min="6681" max="6681" width="17.625" style="115" bestFit="1" customWidth="1"/>
    <col min="6682" max="6682" width="19.125" style="115" customWidth="1"/>
    <col min="6683" max="6912" width="9" style="115"/>
    <col min="6913" max="6913" width="6.375" style="115" customWidth="1"/>
    <col min="6914" max="6915" width="0" style="115" hidden="1" customWidth="1"/>
    <col min="6916" max="6916" width="8.5" style="115" customWidth="1"/>
    <col min="6917" max="6917" width="6" style="115" customWidth="1"/>
    <col min="6918" max="6918" width="32.5" style="115" customWidth="1"/>
    <col min="6919" max="6920" width="26.5" style="115" customWidth="1"/>
    <col min="6921" max="6921" width="10.75" style="115" customWidth="1"/>
    <col min="6922" max="6922" width="24.25" style="115" customWidth="1"/>
    <col min="6923" max="6923" width="21.625" style="115" customWidth="1"/>
    <col min="6924" max="6924" width="19.75" style="115" customWidth="1"/>
    <col min="6925" max="6925" width="11.625" style="115" customWidth="1"/>
    <col min="6926" max="6926" width="21.875" style="115" customWidth="1"/>
    <col min="6927" max="6927" width="21.625" style="115" customWidth="1"/>
    <col min="6928" max="6928" width="24.75" style="115" customWidth="1"/>
    <col min="6929" max="6929" width="21.125" style="115" bestFit="1" customWidth="1"/>
    <col min="6930" max="6931" width="15.25" style="115" customWidth="1"/>
    <col min="6932" max="6932" width="20.125" style="115" bestFit="1" customWidth="1"/>
    <col min="6933" max="6933" width="27.875" style="115" bestFit="1" customWidth="1"/>
    <col min="6934" max="6934" width="17.25" style="115" bestFit="1" customWidth="1"/>
    <col min="6935" max="6935" width="16.5" style="115" customWidth="1"/>
    <col min="6936" max="6936" width="15.5" style="115" customWidth="1"/>
    <col min="6937" max="6937" width="17.625" style="115" bestFit="1" customWidth="1"/>
    <col min="6938" max="6938" width="19.125" style="115" customWidth="1"/>
    <col min="6939" max="7168" width="9" style="115"/>
    <col min="7169" max="7169" width="6.375" style="115" customWidth="1"/>
    <col min="7170" max="7171" width="0" style="115" hidden="1" customWidth="1"/>
    <col min="7172" max="7172" width="8.5" style="115" customWidth="1"/>
    <col min="7173" max="7173" width="6" style="115" customWidth="1"/>
    <col min="7174" max="7174" width="32.5" style="115" customWidth="1"/>
    <col min="7175" max="7176" width="26.5" style="115" customWidth="1"/>
    <col min="7177" max="7177" width="10.75" style="115" customWidth="1"/>
    <col min="7178" max="7178" width="24.25" style="115" customWidth="1"/>
    <col min="7179" max="7179" width="21.625" style="115" customWidth="1"/>
    <col min="7180" max="7180" width="19.75" style="115" customWidth="1"/>
    <col min="7181" max="7181" width="11.625" style="115" customWidth="1"/>
    <col min="7182" max="7182" width="21.875" style="115" customWidth="1"/>
    <col min="7183" max="7183" width="21.625" style="115" customWidth="1"/>
    <col min="7184" max="7184" width="24.75" style="115" customWidth="1"/>
    <col min="7185" max="7185" width="21.125" style="115" bestFit="1" customWidth="1"/>
    <col min="7186" max="7187" width="15.25" style="115" customWidth="1"/>
    <col min="7188" max="7188" width="20.125" style="115" bestFit="1" customWidth="1"/>
    <col min="7189" max="7189" width="27.875" style="115" bestFit="1" customWidth="1"/>
    <col min="7190" max="7190" width="17.25" style="115" bestFit="1" customWidth="1"/>
    <col min="7191" max="7191" width="16.5" style="115" customWidth="1"/>
    <col min="7192" max="7192" width="15.5" style="115" customWidth="1"/>
    <col min="7193" max="7193" width="17.625" style="115" bestFit="1" customWidth="1"/>
    <col min="7194" max="7194" width="19.125" style="115" customWidth="1"/>
    <col min="7195" max="7424" width="9" style="115"/>
    <col min="7425" max="7425" width="6.375" style="115" customWidth="1"/>
    <col min="7426" max="7427" width="0" style="115" hidden="1" customWidth="1"/>
    <col min="7428" max="7428" width="8.5" style="115" customWidth="1"/>
    <col min="7429" max="7429" width="6" style="115" customWidth="1"/>
    <col min="7430" max="7430" width="32.5" style="115" customWidth="1"/>
    <col min="7431" max="7432" width="26.5" style="115" customWidth="1"/>
    <col min="7433" max="7433" width="10.75" style="115" customWidth="1"/>
    <col min="7434" max="7434" width="24.25" style="115" customWidth="1"/>
    <col min="7435" max="7435" width="21.625" style="115" customWidth="1"/>
    <col min="7436" max="7436" width="19.75" style="115" customWidth="1"/>
    <col min="7437" max="7437" width="11.625" style="115" customWidth="1"/>
    <col min="7438" max="7438" width="21.875" style="115" customWidth="1"/>
    <col min="7439" max="7439" width="21.625" style="115" customWidth="1"/>
    <col min="7440" max="7440" width="24.75" style="115" customWidth="1"/>
    <col min="7441" max="7441" width="21.125" style="115" bestFit="1" customWidth="1"/>
    <col min="7442" max="7443" width="15.25" style="115" customWidth="1"/>
    <col min="7444" max="7444" width="20.125" style="115" bestFit="1" customWidth="1"/>
    <col min="7445" max="7445" width="27.875" style="115" bestFit="1" customWidth="1"/>
    <col min="7446" max="7446" width="17.25" style="115" bestFit="1" customWidth="1"/>
    <col min="7447" max="7447" width="16.5" style="115" customWidth="1"/>
    <col min="7448" max="7448" width="15.5" style="115" customWidth="1"/>
    <col min="7449" max="7449" width="17.625" style="115" bestFit="1" customWidth="1"/>
    <col min="7450" max="7450" width="19.125" style="115" customWidth="1"/>
    <col min="7451" max="7680" width="9" style="115"/>
    <col min="7681" max="7681" width="6.375" style="115" customWidth="1"/>
    <col min="7682" max="7683" width="0" style="115" hidden="1" customWidth="1"/>
    <col min="7684" max="7684" width="8.5" style="115" customWidth="1"/>
    <col min="7685" max="7685" width="6" style="115" customWidth="1"/>
    <col min="7686" max="7686" width="32.5" style="115" customWidth="1"/>
    <col min="7687" max="7688" width="26.5" style="115" customWidth="1"/>
    <col min="7689" max="7689" width="10.75" style="115" customWidth="1"/>
    <col min="7690" max="7690" width="24.25" style="115" customWidth="1"/>
    <col min="7691" max="7691" width="21.625" style="115" customWidth="1"/>
    <col min="7692" max="7692" width="19.75" style="115" customWidth="1"/>
    <col min="7693" max="7693" width="11.625" style="115" customWidth="1"/>
    <col min="7694" max="7694" width="21.875" style="115" customWidth="1"/>
    <col min="7695" max="7695" width="21.625" style="115" customWidth="1"/>
    <col min="7696" max="7696" width="24.75" style="115" customWidth="1"/>
    <col min="7697" max="7697" width="21.125" style="115" bestFit="1" customWidth="1"/>
    <col min="7698" max="7699" width="15.25" style="115" customWidth="1"/>
    <col min="7700" max="7700" width="20.125" style="115" bestFit="1" customWidth="1"/>
    <col min="7701" max="7701" width="27.875" style="115" bestFit="1" customWidth="1"/>
    <col min="7702" max="7702" width="17.25" style="115" bestFit="1" customWidth="1"/>
    <col min="7703" max="7703" width="16.5" style="115" customWidth="1"/>
    <col min="7704" max="7704" width="15.5" style="115" customWidth="1"/>
    <col min="7705" max="7705" width="17.625" style="115" bestFit="1" customWidth="1"/>
    <col min="7706" max="7706" width="19.125" style="115" customWidth="1"/>
    <col min="7707" max="7936" width="9" style="115"/>
    <col min="7937" max="7937" width="6.375" style="115" customWidth="1"/>
    <col min="7938" max="7939" width="0" style="115" hidden="1" customWidth="1"/>
    <col min="7940" max="7940" width="8.5" style="115" customWidth="1"/>
    <col min="7941" max="7941" width="6" style="115" customWidth="1"/>
    <col min="7942" max="7942" width="32.5" style="115" customWidth="1"/>
    <col min="7943" max="7944" width="26.5" style="115" customWidth="1"/>
    <col min="7945" max="7945" width="10.75" style="115" customWidth="1"/>
    <col min="7946" max="7946" width="24.25" style="115" customWidth="1"/>
    <col min="7947" max="7947" width="21.625" style="115" customWidth="1"/>
    <col min="7948" max="7948" width="19.75" style="115" customWidth="1"/>
    <col min="7949" max="7949" width="11.625" style="115" customWidth="1"/>
    <col min="7950" max="7950" width="21.875" style="115" customWidth="1"/>
    <col min="7951" max="7951" width="21.625" style="115" customWidth="1"/>
    <col min="7952" max="7952" width="24.75" style="115" customWidth="1"/>
    <col min="7953" max="7953" width="21.125" style="115" bestFit="1" customWidth="1"/>
    <col min="7954" max="7955" width="15.25" style="115" customWidth="1"/>
    <col min="7956" max="7956" width="20.125" style="115" bestFit="1" customWidth="1"/>
    <col min="7957" max="7957" width="27.875" style="115" bestFit="1" customWidth="1"/>
    <col min="7958" max="7958" width="17.25" style="115" bestFit="1" customWidth="1"/>
    <col min="7959" max="7959" width="16.5" style="115" customWidth="1"/>
    <col min="7960" max="7960" width="15.5" style="115" customWidth="1"/>
    <col min="7961" max="7961" width="17.625" style="115" bestFit="1" customWidth="1"/>
    <col min="7962" max="7962" width="19.125" style="115" customWidth="1"/>
    <col min="7963" max="8192" width="9" style="115"/>
    <col min="8193" max="8193" width="6.375" style="115" customWidth="1"/>
    <col min="8194" max="8195" width="0" style="115" hidden="1" customWidth="1"/>
    <col min="8196" max="8196" width="8.5" style="115" customWidth="1"/>
    <col min="8197" max="8197" width="6" style="115" customWidth="1"/>
    <col min="8198" max="8198" width="32.5" style="115" customWidth="1"/>
    <col min="8199" max="8200" width="26.5" style="115" customWidth="1"/>
    <col min="8201" max="8201" width="10.75" style="115" customWidth="1"/>
    <col min="8202" max="8202" width="24.25" style="115" customWidth="1"/>
    <col min="8203" max="8203" width="21.625" style="115" customWidth="1"/>
    <col min="8204" max="8204" width="19.75" style="115" customWidth="1"/>
    <col min="8205" max="8205" width="11.625" style="115" customWidth="1"/>
    <col min="8206" max="8206" width="21.875" style="115" customWidth="1"/>
    <col min="8207" max="8207" width="21.625" style="115" customWidth="1"/>
    <col min="8208" max="8208" width="24.75" style="115" customWidth="1"/>
    <col min="8209" max="8209" width="21.125" style="115" bestFit="1" customWidth="1"/>
    <col min="8210" max="8211" width="15.25" style="115" customWidth="1"/>
    <col min="8212" max="8212" width="20.125" style="115" bestFit="1" customWidth="1"/>
    <col min="8213" max="8213" width="27.875" style="115" bestFit="1" customWidth="1"/>
    <col min="8214" max="8214" width="17.25" style="115" bestFit="1" customWidth="1"/>
    <col min="8215" max="8215" width="16.5" style="115" customWidth="1"/>
    <col min="8216" max="8216" width="15.5" style="115" customWidth="1"/>
    <col min="8217" max="8217" width="17.625" style="115" bestFit="1" customWidth="1"/>
    <col min="8218" max="8218" width="19.125" style="115" customWidth="1"/>
    <col min="8219" max="8448" width="9" style="115"/>
    <col min="8449" max="8449" width="6.375" style="115" customWidth="1"/>
    <col min="8450" max="8451" width="0" style="115" hidden="1" customWidth="1"/>
    <col min="8452" max="8452" width="8.5" style="115" customWidth="1"/>
    <col min="8453" max="8453" width="6" style="115" customWidth="1"/>
    <col min="8454" max="8454" width="32.5" style="115" customWidth="1"/>
    <col min="8455" max="8456" width="26.5" style="115" customWidth="1"/>
    <col min="8457" max="8457" width="10.75" style="115" customWidth="1"/>
    <col min="8458" max="8458" width="24.25" style="115" customWidth="1"/>
    <col min="8459" max="8459" width="21.625" style="115" customWidth="1"/>
    <col min="8460" max="8460" width="19.75" style="115" customWidth="1"/>
    <col min="8461" max="8461" width="11.625" style="115" customWidth="1"/>
    <col min="8462" max="8462" width="21.875" style="115" customWidth="1"/>
    <col min="8463" max="8463" width="21.625" style="115" customWidth="1"/>
    <col min="8464" max="8464" width="24.75" style="115" customWidth="1"/>
    <col min="8465" max="8465" width="21.125" style="115" bestFit="1" customWidth="1"/>
    <col min="8466" max="8467" width="15.25" style="115" customWidth="1"/>
    <col min="8468" max="8468" width="20.125" style="115" bestFit="1" customWidth="1"/>
    <col min="8469" max="8469" width="27.875" style="115" bestFit="1" customWidth="1"/>
    <col min="8470" max="8470" width="17.25" style="115" bestFit="1" customWidth="1"/>
    <col min="8471" max="8471" width="16.5" style="115" customWidth="1"/>
    <col min="8472" max="8472" width="15.5" style="115" customWidth="1"/>
    <col min="8473" max="8473" width="17.625" style="115" bestFit="1" customWidth="1"/>
    <col min="8474" max="8474" width="19.125" style="115" customWidth="1"/>
    <col min="8475" max="8704" width="9" style="115"/>
    <col min="8705" max="8705" width="6.375" style="115" customWidth="1"/>
    <col min="8706" max="8707" width="0" style="115" hidden="1" customWidth="1"/>
    <col min="8708" max="8708" width="8.5" style="115" customWidth="1"/>
    <col min="8709" max="8709" width="6" style="115" customWidth="1"/>
    <col min="8710" max="8710" width="32.5" style="115" customWidth="1"/>
    <col min="8711" max="8712" width="26.5" style="115" customWidth="1"/>
    <col min="8713" max="8713" width="10.75" style="115" customWidth="1"/>
    <col min="8714" max="8714" width="24.25" style="115" customWidth="1"/>
    <col min="8715" max="8715" width="21.625" style="115" customWidth="1"/>
    <col min="8716" max="8716" width="19.75" style="115" customWidth="1"/>
    <col min="8717" max="8717" width="11.625" style="115" customWidth="1"/>
    <col min="8718" max="8718" width="21.875" style="115" customWidth="1"/>
    <col min="8719" max="8719" width="21.625" style="115" customWidth="1"/>
    <col min="8720" max="8720" width="24.75" style="115" customWidth="1"/>
    <col min="8721" max="8721" width="21.125" style="115" bestFit="1" customWidth="1"/>
    <col min="8722" max="8723" width="15.25" style="115" customWidth="1"/>
    <col min="8724" max="8724" width="20.125" style="115" bestFit="1" customWidth="1"/>
    <col min="8725" max="8725" width="27.875" style="115" bestFit="1" customWidth="1"/>
    <col min="8726" max="8726" width="17.25" style="115" bestFit="1" customWidth="1"/>
    <col min="8727" max="8727" width="16.5" style="115" customWidth="1"/>
    <col min="8728" max="8728" width="15.5" style="115" customWidth="1"/>
    <col min="8729" max="8729" width="17.625" style="115" bestFit="1" customWidth="1"/>
    <col min="8730" max="8730" width="19.125" style="115" customWidth="1"/>
    <col min="8731" max="8960" width="9" style="115"/>
    <col min="8961" max="8961" width="6.375" style="115" customWidth="1"/>
    <col min="8962" max="8963" width="0" style="115" hidden="1" customWidth="1"/>
    <col min="8964" max="8964" width="8.5" style="115" customWidth="1"/>
    <col min="8965" max="8965" width="6" style="115" customWidth="1"/>
    <col min="8966" max="8966" width="32.5" style="115" customWidth="1"/>
    <col min="8967" max="8968" width="26.5" style="115" customWidth="1"/>
    <col min="8969" max="8969" width="10.75" style="115" customWidth="1"/>
    <col min="8970" max="8970" width="24.25" style="115" customWidth="1"/>
    <col min="8971" max="8971" width="21.625" style="115" customWidth="1"/>
    <col min="8972" max="8972" width="19.75" style="115" customWidth="1"/>
    <col min="8973" max="8973" width="11.625" style="115" customWidth="1"/>
    <col min="8974" max="8974" width="21.875" style="115" customWidth="1"/>
    <col min="8975" max="8975" width="21.625" style="115" customWidth="1"/>
    <col min="8976" max="8976" width="24.75" style="115" customWidth="1"/>
    <col min="8977" max="8977" width="21.125" style="115" bestFit="1" customWidth="1"/>
    <col min="8978" max="8979" width="15.25" style="115" customWidth="1"/>
    <col min="8980" max="8980" width="20.125" style="115" bestFit="1" customWidth="1"/>
    <col min="8981" max="8981" width="27.875" style="115" bestFit="1" customWidth="1"/>
    <col min="8982" max="8982" width="17.25" style="115" bestFit="1" customWidth="1"/>
    <col min="8983" max="8983" width="16.5" style="115" customWidth="1"/>
    <col min="8984" max="8984" width="15.5" style="115" customWidth="1"/>
    <col min="8985" max="8985" width="17.625" style="115" bestFit="1" customWidth="1"/>
    <col min="8986" max="8986" width="19.125" style="115" customWidth="1"/>
    <col min="8987" max="9216" width="9" style="115"/>
    <col min="9217" max="9217" width="6.375" style="115" customWidth="1"/>
    <col min="9218" max="9219" width="0" style="115" hidden="1" customWidth="1"/>
    <col min="9220" max="9220" width="8.5" style="115" customWidth="1"/>
    <col min="9221" max="9221" width="6" style="115" customWidth="1"/>
    <col min="9222" max="9222" width="32.5" style="115" customWidth="1"/>
    <col min="9223" max="9224" width="26.5" style="115" customWidth="1"/>
    <col min="9225" max="9225" width="10.75" style="115" customWidth="1"/>
    <col min="9226" max="9226" width="24.25" style="115" customWidth="1"/>
    <col min="9227" max="9227" width="21.625" style="115" customWidth="1"/>
    <col min="9228" max="9228" width="19.75" style="115" customWidth="1"/>
    <col min="9229" max="9229" width="11.625" style="115" customWidth="1"/>
    <col min="9230" max="9230" width="21.875" style="115" customWidth="1"/>
    <col min="9231" max="9231" width="21.625" style="115" customWidth="1"/>
    <col min="9232" max="9232" width="24.75" style="115" customWidth="1"/>
    <col min="9233" max="9233" width="21.125" style="115" bestFit="1" customWidth="1"/>
    <col min="9234" max="9235" width="15.25" style="115" customWidth="1"/>
    <col min="9236" max="9236" width="20.125" style="115" bestFit="1" customWidth="1"/>
    <col min="9237" max="9237" width="27.875" style="115" bestFit="1" customWidth="1"/>
    <col min="9238" max="9238" width="17.25" style="115" bestFit="1" customWidth="1"/>
    <col min="9239" max="9239" width="16.5" style="115" customWidth="1"/>
    <col min="9240" max="9240" width="15.5" style="115" customWidth="1"/>
    <col min="9241" max="9241" width="17.625" style="115" bestFit="1" customWidth="1"/>
    <col min="9242" max="9242" width="19.125" style="115" customWidth="1"/>
    <col min="9243" max="9472" width="9" style="115"/>
    <col min="9473" max="9473" width="6.375" style="115" customWidth="1"/>
    <col min="9474" max="9475" width="0" style="115" hidden="1" customWidth="1"/>
    <col min="9476" max="9476" width="8.5" style="115" customWidth="1"/>
    <col min="9477" max="9477" width="6" style="115" customWidth="1"/>
    <col min="9478" max="9478" width="32.5" style="115" customWidth="1"/>
    <col min="9479" max="9480" width="26.5" style="115" customWidth="1"/>
    <col min="9481" max="9481" width="10.75" style="115" customWidth="1"/>
    <col min="9482" max="9482" width="24.25" style="115" customWidth="1"/>
    <col min="9483" max="9483" width="21.625" style="115" customWidth="1"/>
    <col min="9484" max="9484" width="19.75" style="115" customWidth="1"/>
    <col min="9485" max="9485" width="11.625" style="115" customWidth="1"/>
    <col min="9486" max="9486" width="21.875" style="115" customWidth="1"/>
    <col min="9487" max="9487" width="21.625" style="115" customWidth="1"/>
    <col min="9488" max="9488" width="24.75" style="115" customWidth="1"/>
    <col min="9489" max="9489" width="21.125" style="115" bestFit="1" customWidth="1"/>
    <col min="9490" max="9491" width="15.25" style="115" customWidth="1"/>
    <col min="9492" max="9492" width="20.125" style="115" bestFit="1" customWidth="1"/>
    <col min="9493" max="9493" width="27.875" style="115" bestFit="1" customWidth="1"/>
    <col min="9494" max="9494" width="17.25" style="115" bestFit="1" customWidth="1"/>
    <col min="9495" max="9495" width="16.5" style="115" customWidth="1"/>
    <col min="9496" max="9496" width="15.5" style="115" customWidth="1"/>
    <col min="9497" max="9497" width="17.625" style="115" bestFit="1" customWidth="1"/>
    <col min="9498" max="9498" width="19.125" style="115" customWidth="1"/>
    <col min="9499" max="9728" width="9" style="115"/>
    <col min="9729" max="9729" width="6.375" style="115" customWidth="1"/>
    <col min="9730" max="9731" width="0" style="115" hidden="1" customWidth="1"/>
    <col min="9732" max="9732" width="8.5" style="115" customWidth="1"/>
    <col min="9733" max="9733" width="6" style="115" customWidth="1"/>
    <col min="9734" max="9734" width="32.5" style="115" customWidth="1"/>
    <col min="9735" max="9736" width="26.5" style="115" customWidth="1"/>
    <col min="9737" max="9737" width="10.75" style="115" customWidth="1"/>
    <col min="9738" max="9738" width="24.25" style="115" customWidth="1"/>
    <col min="9739" max="9739" width="21.625" style="115" customWidth="1"/>
    <col min="9740" max="9740" width="19.75" style="115" customWidth="1"/>
    <col min="9741" max="9741" width="11.625" style="115" customWidth="1"/>
    <col min="9742" max="9742" width="21.875" style="115" customWidth="1"/>
    <col min="9743" max="9743" width="21.625" style="115" customWidth="1"/>
    <col min="9744" max="9744" width="24.75" style="115" customWidth="1"/>
    <col min="9745" max="9745" width="21.125" style="115" bestFit="1" customWidth="1"/>
    <col min="9746" max="9747" width="15.25" style="115" customWidth="1"/>
    <col min="9748" max="9748" width="20.125" style="115" bestFit="1" customWidth="1"/>
    <col min="9749" max="9749" width="27.875" style="115" bestFit="1" customWidth="1"/>
    <col min="9750" max="9750" width="17.25" style="115" bestFit="1" customWidth="1"/>
    <col min="9751" max="9751" width="16.5" style="115" customWidth="1"/>
    <col min="9752" max="9752" width="15.5" style="115" customWidth="1"/>
    <col min="9753" max="9753" width="17.625" style="115" bestFit="1" customWidth="1"/>
    <col min="9754" max="9754" width="19.125" style="115" customWidth="1"/>
    <col min="9755" max="9984" width="9" style="115"/>
    <col min="9985" max="9985" width="6.375" style="115" customWidth="1"/>
    <col min="9986" max="9987" width="0" style="115" hidden="1" customWidth="1"/>
    <col min="9988" max="9988" width="8.5" style="115" customWidth="1"/>
    <col min="9989" max="9989" width="6" style="115" customWidth="1"/>
    <col min="9990" max="9990" width="32.5" style="115" customWidth="1"/>
    <col min="9991" max="9992" width="26.5" style="115" customWidth="1"/>
    <col min="9993" max="9993" width="10.75" style="115" customWidth="1"/>
    <col min="9994" max="9994" width="24.25" style="115" customWidth="1"/>
    <col min="9995" max="9995" width="21.625" style="115" customWidth="1"/>
    <col min="9996" max="9996" width="19.75" style="115" customWidth="1"/>
    <col min="9997" max="9997" width="11.625" style="115" customWidth="1"/>
    <col min="9998" max="9998" width="21.875" style="115" customWidth="1"/>
    <col min="9999" max="9999" width="21.625" style="115" customWidth="1"/>
    <col min="10000" max="10000" width="24.75" style="115" customWidth="1"/>
    <col min="10001" max="10001" width="21.125" style="115" bestFit="1" customWidth="1"/>
    <col min="10002" max="10003" width="15.25" style="115" customWidth="1"/>
    <col min="10004" max="10004" width="20.125" style="115" bestFit="1" customWidth="1"/>
    <col min="10005" max="10005" width="27.875" style="115" bestFit="1" customWidth="1"/>
    <col min="10006" max="10006" width="17.25" style="115" bestFit="1" customWidth="1"/>
    <col min="10007" max="10007" width="16.5" style="115" customWidth="1"/>
    <col min="10008" max="10008" width="15.5" style="115" customWidth="1"/>
    <col min="10009" max="10009" width="17.625" style="115" bestFit="1" customWidth="1"/>
    <col min="10010" max="10010" width="19.125" style="115" customWidth="1"/>
    <col min="10011" max="10240" width="9" style="115"/>
    <col min="10241" max="10241" width="6.375" style="115" customWidth="1"/>
    <col min="10242" max="10243" width="0" style="115" hidden="1" customWidth="1"/>
    <col min="10244" max="10244" width="8.5" style="115" customWidth="1"/>
    <col min="10245" max="10245" width="6" style="115" customWidth="1"/>
    <col min="10246" max="10246" width="32.5" style="115" customWidth="1"/>
    <col min="10247" max="10248" width="26.5" style="115" customWidth="1"/>
    <col min="10249" max="10249" width="10.75" style="115" customWidth="1"/>
    <col min="10250" max="10250" width="24.25" style="115" customWidth="1"/>
    <col min="10251" max="10251" width="21.625" style="115" customWidth="1"/>
    <col min="10252" max="10252" width="19.75" style="115" customWidth="1"/>
    <col min="10253" max="10253" width="11.625" style="115" customWidth="1"/>
    <col min="10254" max="10254" width="21.875" style="115" customWidth="1"/>
    <col min="10255" max="10255" width="21.625" style="115" customWidth="1"/>
    <col min="10256" max="10256" width="24.75" style="115" customWidth="1"/>
    <col min="10257" max="10257" width="21.125" style="115" bestFit="1" customWidth="1"/>
    <col min="10258" max="10259" width="15.25" style="115" customWidth="1"/>
    <col min="10260" max="10260" width="20.125" style="115" bestFit="1" customWidth="1"/>
    <col min="10261" max="10261" width="27.875" style="115" bestFit="1" customWidth="1"/>
    <col min="10262" max="10262" width="17.25" style="115" bestFit="1" customWidth="1"/>
    <col min="10263" max="10263" width="16.5" style="115" customWidth="1"/>
    <col min="10264" max="10264" width="15.5" style="115" customWidth="1"/>
    <col min="10265" max="10265" width="17.625" style="115" bestFit="1" customWidth="1"/>
    <col min="10266" max="10266" width="19.125" style="115" customWidth="1"/>
    <col min="10267" max="10496" width="9" style="115"/>
    <col min="10497" max="10497" width="6.375" style="115" customWidth="1"/>
    <col min="10498" max="10499" width="0" style="115" hidden="1" customWidth="1"/>
    <col min="10500" max="10500" width="8.5" style="115" customWidth="1"/>
    <col min="10501" max="10501" width="6" style="115" customWidth="1"/>
    <col min="10502" max="10502" width="32.5" style="115" customWidth="1"/>
    <col min="10503" max="10504" width="26.5" style="115" customWidth="1"/>
    <col min="10505" max="10505" width="10.75" style="115" customWidth="1"/>
    <col min="10506" max="10506" width="24.25" style="115" customWidth="1"/>
    <col min="10507" max="10507" width="21.625" style="115" customWidth="1"/>
    <col min="10508" max="10508" width="19.75" style="115" customWidth="1"/>
    <col min="10509" max="10509" width="11.625" style="115" customWidth="1"/>
    <col min="10510" max="10510" width="21.875" style="115" customWidth="1"/>
    <col min="10511" max="10511" width="21.625" style="115" customWidth="1"/>
    <col min="10512" max="10512" width="24.75" style="115" customWidth="1"/>
    <col min="10513" max="10513" width="21.125" style="115" bestFit="1" customWidth="1"/>
    <col min="10514" max="10515" width="15.25" style="115" customWidth="1"/>
    <col min="10516" max="10516" width="20.125" style="115" bestFit="1" customWidth="1"/>
    <col min="10517" max="10517" width="27.875" style="115" bestFit="1" customWidth="1"/>
    <col min="10518" max="10518" width="17.25" style="115" bestFit="1" customWidth="1"/>
    <col min="10519" max="10519" width="16.5" style="115" customWidth="1"/>
    <col min="10520" max="10520" width="15.5" style="115" customWidth="1"/>
    <col min="10521" max="10521" width="17.625" style="115" bestFit="1" customWidth="1"/>
    <col min="10522" max="10522" width="19.125" style="115" customWidth="1"/>
    <col min="10523" max="10752" width="9" style="115"/>
    <col min="10753" max="10753" width="6.375" style="115" customWidth="1"/>
    <col min="10754" max="10755" width="0" style="115" hidden="1" customWidth="1"/>
    <col min="10756" max="10756" width="8.5" style="115" customWidth="1"/>
    <col min="10757" max="10757" width="6" style="115" customWidth="1"/>
    <col min="10758" max="10758" width="32.5" style="115" customWidth="1"/>
    <col min="10759" max="10760" width="26.5" style="115" customWidth="1"/>
    <col min="10761" max="10761" width="10.75" style="115" customWidth="1"/>
    <col min="10762" max="10762" width="24.25" style="115" customWidth="1"/>
    <col min="10763" max="10763" width="21.625" style="115" customWidth="1"/>
    <col min="10764" max="10764" width="19.75" style="115" customWidth="1"/>
    <col min="10765" max="10765" width="11.625" style="115" customWidth="1"/>
    <col min="10766" max="10766" width="21.875" style="115" customWidth="1"/>
    <col min="10767" max="10767" width="21.625" style="115" customWidth="1"/>
    <col min="10768" max="10768" width="24.75" style="115" customWidth="1"/>
    <col min="10769" max="10769" width="21.125" style="115" bestFit="1" customWidth="1"/>
    <col min="10770" max="10771" width="15.25" style="115" customWidth="1"/>
    <col min="10772" max="10772" width="20.125" style="115" bestFit="1" customWidth="1"/>
    <col min="10773" max="10773" width="27.875" style="115" bestFit="1" customWidth="1"/>
    <col min="10774" max="10774" width="17.25" style="115" bestFit="1" customWidth="1"/>
    <col min="10775" max="10775" width="16.5" style="115" customWidth="1"/>
    <col min="10776" max="10776" width="15.5" style="115" customWidth="1"/>
    <col min="10777" max="10777" width="17.625" style="115" bestFit="1" customWidth="1"/>
    <col min="10778" max="10778" width="19.125" style="115" customWidth="1"/>
    <col min="10779" max="11008" width="9" style="115"/>
    <col min="11009" max="11009" width="6.375" style="115" customWidth="1"/>
    <col min="11010" max="11011" width="0" style="115" hidden="1" customWidth="1"/>
    <col min="11012" max="11012" width="8.5" style="115" customWidth="1"/>
    <col min="11013" max="11013" width="6" style="115" customWidth="1"/>
    <col min="11014" max="11014" width="32.5" style="115" customWidth="1"/>
    <col min="11015" max="11016" width="26.5" style="115" customWidth="1"/>
    <col min="11017" max="11017" width="10.75" style="115" customWidth="1"/>
    <col min="11018" max="11018" width="24.25" style="115" customWidth="1"/>
    <col min="11019" max="11019" width="21.625" style="115" customWidth="1"/>
    <col min="11020" max="11020" width="19.75" style="115" customWidth="1"/>
    <col min="11021" max="11021" width="11.625" style="115" customWidth="1"/>
    <col min="11022" max="11022" width="21.875" style="115" customWidth="1"/>
    <col min="11023" max="11023" width="21.625" style="115" customWidth="1"/>
    <col min="11024" max="11024" width="24.75" style="115" customWidth="1"/>
    <col min="11025" max="11025" width="21.125" style="115" bestFit="1" customWidth="1"/>
    <col min="11026" max="11027" width="15.25" style="115" customWidth="1"/>
    <col min="11028" max="11028" width="20.125" style="115" bestFit="1" customWidth="1"/>
    <col min="11029" max="11029" width="27.875" style="115" bestFit="1" customWidth="1"/>
    <col min="11030" max="11030" width="17.25" style="115" bestFit="1" customWidth="1"/>
    <col min="11031" max="11031" width="16.5" style="115" customWidth="1"/>
    <col min="11032" max="11032" width="15.5" style="115" customWidth="1"/>
    <col min="11033" max="11033" width="17.625" style="115" bestFit="1" customWidth="1"/>
    <col min="11034" max="11034" width="19.125" style="115" customWidth="1"/>
    <col min="11035" max="11264" width="9" style="115"/>
    <col min="11265" max="11265" width="6.375" style="115" customWidth="1"/>
    <col min="11266" max="11267" width="0" style="115" hidden="1" customWidth="1"/>
    <col min="11268" max="11268" width="8.5" style="115" customWidth="1"/>
    <col min="11269" max="11269" width="6" style="115" customWidth="1"/>
    <col min="11270" max="11270" width="32.5" style="115" customWidth="1"/>
    <col min="11271" max="11272" width="26.5" style="115" customWidth="1"/>
    <col min="11273" max="11273" width="10.75" style="115" customWidth="1"/>
    <col min="11274" max="11274" width="24.25" style="115" customWidth="1"/>
    <col min="11275" max="11275" width="21.625" style="115" customWidth="1"/>
    <col min="11276" max="11276" width="19.75" style="115" customWidth="1"/>
    <col min="11277" max="11277" width="11.625" style="115" customWidth="1"/>
    <col min="11278" max="11278" width="21.875" style="115" customWidth="1"/>
    <col min="11279" max="11279" width="21.625" style="115" customWidth="1"/>
    <col min="11280" max="11280" width="24.75" style="115" customWidth="1"/>
    <col min="11281" max="11281" width="21.125" style="115" bestFit="1" customWidth="1"/>
    <col min="11282" max="11283" width="15.25" style="115" customWidth="1"/>
    <col min="11284" max="11284" width="20.125" style="115" bestFit="1" customWidth="1"/>
    <col min="11285" max="11285" width="27.875" style="115" bestFit="1" customWidth="1"/>
    <col min="11286" max="11286" width="17.25" style="115" bestFit="1" customWidth="1"/>
    <col min="11287" max="11287" width="16.5" style="115" customWidth="1"/>
    <col min="11288" max="11288" width="15.5" style="115" customWidth="1"/>
    <col min="11289" max="11289" width="17.625" style="115" bestFit="1" customWidth="1"/>
    <col min="11290" max="11290" width="19.125" style="115" customWidth="1"/>
    <col min="11291" max="11520" width="9" style="115"/>
    <col min="11521" max="11521" width="6.375" style="115" customWidth="1"/>
    <col min="11522" max="11523" width="0" style="115" hidden="1" customWidth="1"/>
    <col min="11524" max="11524" width="8.5" style="115" customWidth="1"/>
    <col min="11525" max="11525" width="6" style="115" customWidth="1"/>
    <col min="11526" max="11526" width="32.5" style="115" customWidth="1"/>
    <col min="11527" max="11528" width="26.5" style="115" customWidth="1"/>
    <col min="11529" max="11529" width="10.75" style="115" customWidth="1"/>
    <col min="11530" max="11530" width="24.25" style="115" customWidth="1"/>
    <col min="11531" max="11531" width="21.625" style="115" customWidth="1"/>
    <col min="11532" max="11532" width="19.75" style="115" customWidth="1"/>
    <col min="11533" max="11533" width="11.625" style="115" customWidth="1"/>
    <col min="11534" max="11534" width="21.875" style="115" customWidth="1"/>
    <col min="11535" max="11535" width="21.625" style="115" customWidth="1"/>
    <col min="11536" max="11536" width="24.75" style="115" customWidth="1"/>
    <col min="11537" max="11537" width="21.125" style="115" bestFit="1" customWidth="1"/>
    <col min="11538" max="11539" width="15.25" style="115" customWidth="1"/>
    <col min="11540" max="11540" width="20.125" style="115" bestFit="1" customWidth="1"/>
    <col min="11541" max="11541" width="27.875" style="115" bestFit="1" customWidth="1"/>
    <col min="11542" max="11542" width="17.25" style="115" bestFit="1" customWidth="1"/>
    <col min="11543" max="11543" width="16.5" style="115" customWidth="1"/>
    <col min="11544" max="11544" width="15.5" style="115" customWidth="1"/>
    <col min="11545" max="11545" width="17.625" style="115" bestFit="1" customWidth="1"/>
    <col min="11546" max="11546" width="19.125" style="115" customWidth="1"/>
    <col min="11547" max="11776" width="9" style="115"/>
    <col min="11777" max="11777" width="6.375" style="115" customWidth="1"/>
    <col min="11778" max="11779" width="0" style="115" hidden="1" customWidth="1"/>
    <col min="11780" max="11780" width="8.5" style="115" customWidth="1"/>
    <col min="11781" max="11781" width="6" style="115" customWidth="1"/>
    <col min="11782" max="11782" width="32.5" style="115" customWidth="1"/>
    <col min="11783" max="11784" width="26.5" style="115" customWidth="1"/>
    <col min="11785" max="11785" width="10.75" style="115" customWidth="1"/>
    <col min="11786" max="11786" width="24.25" style="115" customWidth="1"/>
    <col min="11787" max="11787" width="21.625" style="115" customWidth="1"/>
    <col min="11788" max="11788" width="19.75" style="115" customWidth="1"/>
    <col min="11789" max="11789" width="11.625" style="115" customWidth="1"/>
    <col min="11790" max="11790" width="21.875" style="115" customWidth="1"/>
    <col min="11791" max="11791" width="21.625" style="115" customWidth="1"/>
    <col min="11792" max="11792" width="24.75" style="115" customWidth="1"/>
    <col min="11793" max="11793" width="21.125" style="115" bestFit="1" customWidth="1"/>
    <col min="11794" max="11795" width="15.25" style="115" customWidth="1"/>
    <col min="11796" max="11796" width="20.125" style="115" bestFit="1" customWidth="1"/>
    <col min="11797" max="11797" width="27.875" style="115" bestFit="1" customWidth="1"/>
    <col min="11798" max="11798" width="17.25" style="115" bestFit="1" customWidth="1"/>
    <col min="11799" max="11799" width="16.5" style="115" customWidth="1"/>
    <col min="11800" max="11800" width="15.5" style="115" customWidth="1"/>
    <col min="11801" max="11801" width="17.625" style="115" bestFit="1" customWidth="1"/>
    <col min="11802" max="11802" width="19.125" style="115" customWidth="1"/>
    <col min="11803" max="12032" width="9" style="115"/>
    <col min="12033" max="12033" width="6.375" style="115" customWidth="1"/>
    <col min="12034" max="12035" width="0" style="115" hidden="1" customWidth="1"/>
    <col min="12036" max="12036" width="8.5" style="115" customWidth="1"/>
    <col min="12037" max="12037" width="6" style="115" customWidth="1"/>
    <col min="12038" max="12038" width="32.5" style="115" customWidth="1"/>
    <col min="12039" max="12040" width="26.5" style="115" customWidth="1"/>
    <col min="12041" max="12041" width="10.75" style="115" customWidth="1"/>
    <col min="12042" max="12042" width="24.25" style="115" customWidth="1"/>
    <col min="12043" max="12043" width="21.625" style="115" customWidth="1"/>
    <col min="12044" max="12044" width="19.75" style="115" customWidth="1"/>
    <col min="12045" max="12045" width="11.625" style="115" customWidth="1"/>
    <col min="12046" max="12046" width="21.875" style="115" customWidth="1"/>
    <col min="12047" max="12047" width="21.625" style="115" customWidth="1"/>
    <col min="12048" max="12048" width="24.75" style="115" customWidth="1"/>
    <col min="12049" max="12049" width="21.125" style="115" bestFit="1" customWidth="1"/>
    <col min="12050" max="12051" width="15.25" style="115" customWidth="1"/>
    <col min="12052" max="12052" width="20.125" style="115" bestFit="1" customWidth="1"/>
    <col min="12053" max="12053" width="27.875" style="115" bestFit="1" customWidth="1"/>
    <col min="12054" max="12054" width="17.25" style="115" bestFit="1" customWidth="1"/>
    <col min="12055" max="12055" width="16.5" style="115" customWidth="1"/>
    <col min="12056" max="12056" width="15.5" style="115" customWidth="1"/>
    <col min="12057" max="12057" width="17.625" style="115" bestFit="1" customWidth="1"/>
    <col min="12058" max="12058" width="19.125" style="115" customWidth="1"/>
    <col min="12059" max="12288" width="9" style="115"/>
    <col min="12289" max="12289" width="6.375" style="115" customWidth="1"/>
    <col min="12290" max="12291" width="0" style="115" hidden="1" customWidth="1"/>
    <col min="12292" max="12292" width="8.5" style="115" customWidth="1"/>
    <col min="12293" max="12293" width="6" style="115" customWidth="1"/>
    <col min="12294" max="12294" width="32.5" style="115" customWidth="1"/>
    <col min="12295" max="12296" width="26.5" style="115" customWidth="1"/>
    <col min="12297" max="12297" width="10.75" style="115" customWidth="1"/>
    <col min="12298" max="12298" width="24.25" style="115" customWidth="1"/>
    <col min="12299" max="12299" width="21.625" style="115" customWidth="1"/>
    <col min="12300" max="12300" width="19.75" style="115" customWidth="1"/>
    <col min="12301" max="12301" width="11.625" style="115" customWidth="1"/>
    <col min="12302" max="12302" width="21.875" style="115" customWidth="1"/>
    <col min="12303" max="12303" width="21.625" style="115" customWidth="1"/>
    <col min="12304" max="12304" width="24.75" style="115" customWidth="1"/>
    <col min="12305" max="12305" width="21.125" style="115" bestFit="1" customWidth="1"/>
    <col min="12306" max="12307" width="15.25" style="115" customWidth="1"/>
    <col min="12308" max="12308" width="20.125" style="115" bestFit="1" customWidth="1"/>
    <col min="12309" max="12309" width="27.875" style="115" bestFit="1" customWidth="1"/>
    <col min="12310" max="12310" width="17.25" style="115" bestFit="1" customWidth="1"/>
    <col min="12311" max="12311" width="16.5" style="115" customWidth="1"/>
    <col min="12312" max="12312" width="15.5" style="115" customWidth="1"/>
    <col min="12313" max="12313" width="17.625" style="115" bestFit="1" customWidth="1"/>
    <col min="12314" max="12314" width="19.125" style="115" customWidth="1"/>
    <col min="12315" max="12544" width="9" style="115"/>
    <col min="12545" max="12545" width="6.375" style="115" customWidth="1"/>
    <col min="12546" max="12547" width="0" style="115" hidden="1" customWidth="1"/>
    <col min="12548" max="12548" width="8.5" style="115" customWidth="1"/>
    <col min="12549" max="12549" width="6" style="115" customWidth="1"/>
    <col min="12550" max="12550" width="32.5" style="115" customWidth="1"/>
    <col min="12551" max="12552" width="26.5" style="115" customWidth="1"/>
    <col min="12553" max="12553" width="10.75" style="115" customWidth="1"/>
    <col min="12554" max="12554" width="24.25" style="115" customWidth="1"/>
    <col min="12555" max="12555" width="21.625" style="115" customWidth="1"/>
    <col min="12556" max="12556" width="19.75" style="115" customWidth="1"/>
    <col min="12557" max="12557" width="11.625" style="115" customWidth="1"/>
    <col min="12558" max="12558" width="21.875" style="115" customWidth="1"/>
    <col min="12559" max="12559" width="21.625" style="115" customWidth="1"/>
    <col min="12560" max="12560" width="24.75" style="115" customWidth="1"/>
    <col min="12561" max="12561" width="21.125" style="115" bestFit="1" customWidth="1"/>
    <col min="12562" max="12563" width="15.25" style="115" customWidth="1"/>
    <col min="12564" max="12564" width="20.125" style="115" bestFit="1" customWidth="1"/>
    <col min="12565" max="12565" width="27.875" style="115" bestFit="1" customWidth="1"/>
    <col min="12566" max="12566" width="17.25" style="115" bestFit="1" customWidth="1"/>
    <col min="12567" max="12567" width="16.5" style="115" customWidth="1"/>
    <col min="12568" max="12568" width="15.5" style="115" customWidth="1"/>
    <col min="12569" max="12569" width="17.625" style="115" bestFit="1" customWidth="1"/>
    <col min="12570" max="12570" width="19.125" style="115" customWidth="1"/>
    <col min="12571" max="12800" width="9" style="115"/>
    <col min="12801" max="12801" width="6.375" style="115" customWidth="1"/>
    <col min="12802" max="12803" width="0" style="115" hidden="1" customWidth="1"/>
    <col min="12804" max="12804" width="8.5" style="115" customWidth="1"/>
    <col min="12805" max="12805" width="6" style="115" customWidth="1"/>
    <col min="12806" max="12806" width="32.5" style="115" customWidth="1"/>
    <col min="12807" max="12808" width="26.5" style="115" customWidth="1"/>
    <col min="12809" max="12809" width="10.75" style="115" customWidth="1"/>
    <col min="12810" max="12810" width="24.25" style="115" customWidth="1"/>
    <col min="12811" max="12811" width="21.625" style="115" customWidth="1"/>
    <col min="12812" max="12812" width="19.75" style="115" customWidth="1"/>
    <col min="12813" max="12813" width="11.625" style="115" customWidth="1"/>
    <col min="12814" max="12814" width="21.875" style="115" customWidth="1"/>
    <col min="12815" max="12815" width="21.625" style="115" customWidth="1"/>
    <col min="12816" max="12816" width="24.75" style="115" customWidth="1"/>
    <col min="12817" max="12817" width="21.125" style="115" bestFit="1" customWidth="1"/>
    <col min="12818" max="12819" width="15.25" style="115" customWidth="1"/>
    <col min="12820" max="12820" width="20.125" style="115" bestFit="1" customWidth="1"/>
    <col min="12821" max="12821" width="27.875" style="115" bestFit="1" customWidth="1"/>
    <col min="12822" max="12822" width="17.25" style="115" bestFit="1" customWidth="1"/>
    <col min="12823" max="12823" width="16.5" style="115" customWidth="1"/>
    <col min="12824" max="12824" width="15.5" style="115" customWidth="1"/>
    <col min="12825" max="12825" width="17.625" style="115" bestFit="1" customWidth="1"/>
    <col min="12826" max="12826" width="19.125" style="115" customWidth="1"/>
    <col min="12827" max="13056" width="9" style="115"/>
    <col min="13057" max="13057" width="6.375" style="115" customWidth="1"/>
    <col min="13058" max="13059" width="0" style="115" hidden="1" customWidth="1"/>
    <col min="13060" max="13060" width="8.5" style="115" customWidth="1"/>
    <col min="13061" max="13061" width="6" style="115" customWidth="1"/>
    <col min="13062" max="13062" width="32.5" style="115" customWidth="1"/>
    <col min="13063" max="13064" width="26.5" style="115" customWidth="1"/>
    <col min="13065" max="13065" width="10.75" style="115" customWidth="1"/>
    <col min="13066" max="13066" width="24.25" style="115" customWidth="1"/>
    <col min="13067" max="13067" width="21.625" style="115" customWidth="1"/>
    <col min="13068" max="13068" width="19.75" style="115" customWidth="1"/>
    <col min="13069" max="13069" width="11.625" style="115" customWidth="1"/>
    <col min="13070" max="13070" width="21.875" style="115" customWidth="1"/>
    <col min="13071" max="13071" width="21.625" style="115" customWidth="1"/>
    <col min="13072" max="13072" width="24.75" style="115" customWidth="1"/>
    <col min="13073" max="13073" width="21.125" style="115" bestFit="1" customWidth="1"/>
    <col min="13074" max="13075" width="15.25" style="115" customWidth="1"/>
    <col min="13076" max="13076" width="20.125" style="115" bestFit="1" customWidth="1"/>
    <col min="13077" max="13077" width="27.875" style="115" bestFit="1" customWidth="1"/>
    <col min="13078" max="13078" width="17.25" style="115" bestFit="1" customWidth="1"/>
    <col min="13079" max="13079" width="16.5" style="115" customWidth="1"/>
    <col min="13080" max="13080" width="15.5" style="115" customWidth="1"/>
    <col min="13081" max="13081" width="17.625" style="115" bestFit="1" customWidth="1"/>
    <col min="13082" max="13082" width="19.125" style="115" customWidth="1"/>
    <col min="13083" max="13312" width="9" style="115"/>
    <col min="13313" max="13313" width="6.375" style="115" customWidth="1"/>
    <col min="13314" max="13315" width="0" style="115" hidden="1" customWidth="1"/>
    <col min="13316" max="13316" width="8.5" style="115" customWidth="1"/>
    <col min="13317" max="13317" width="6" style="115" customWidth="1"/>
    <col min="13318" max="13318" width="32.5" style="115" customWidth="1"/>
    <col min="13319" max="13320" width="26.5" style="115" customWidth="1"/>
    <col min="13321" max="13321" width="10.75" style="115" customWidth="1"/>
    <col min="13322" max="13322" width="24.25" style="115" customWidth="1"/>
    <col min="13323" max="13323" width="21.625" style="115" customWidth="1"/>
    <col min="13324" max="13324" width="19.75" style="115" customWidth="1"/>
    <col min="13325" max="13325" width="11.625" style="115" customWidth="1"/>
    <col min="13326" max="13326" width="21.875" style="115" customWidth="1"/>
    <col min="13327" max="13327" width="21.625" style="115" customWidth="1"/>
    <col min="13328" max="13328" width="24.75" style="115" customWidth="1"/>
    <col min="13329" max="13329" width="21.125" style="115" bestFit="1" customWidth="1"/>
    <col min="13330" max="13331" width="15.25" style="115" customWidth="1"/>
    <col min="13332" max="13332" width="20.125" style="115" bestFit="1" customWidth="1"/>
    <col min="13333" max="13333" width="27.875" style="115" bestFit="1" customWidth="1"/>
    <col min="13334" max="13334" width="17.25" style="115" bestFit="1" customWidth="1"/>
    <col min="13335" max="13335" width="16.5" style="115" customWidth="1"/>
    <col min="13336" max="13336" width="15.5" style="115" customWidth="1"/>
    <col min="13337" max="13337" width="17.625" style="115" bestFit="1" customWidth="1"/>
    <col min="13338" max="13338" width="19.125" style="115" customWidth="1"/>
    <col min="13339" max="13568" width="9" style="115"/>
    <col min="13569" max="13569" width="6.375" style="115" customWidth="1"/>
    <col min="13570" max="13571" width="0" style="115" hidden="1" customWidth="1"/>
    <col min="13572" max="13572" width="8.5" style="115" customWidth="1"/>
    <col min="13573" max="13573" width="6" style="115" customWidth="1"/>
    <col min="13574" max="13574" width="32.5" style="115" customWidth="1"/>
    <col min="13575" max="13576" width="26.5" style="115" customWidth="1"/>
    <col min="13577" max="13577" width="10.75" style="115" customWidth="1"/>
    <col min="13578" max="13578" width="24.25" style="115" customWidth="1"/>
    <col min="13579" max="13579" width="21.625" style="115" customWidth="1"/>
    <col min="13580" max="13580" width="19.75" style="115" customWidth="1"/>
    <col min="13581" max="13581" width="11.625" style="115" customWidth="1"/>
    <col min="13582" max="13582" width="21.875" style="115" customWidth="1"/>
    <col min="13583" max="13583" width="21.625" style="115" customWidth="1"/>
    <col min="13584" max="13584" width="24.75" style="115" customWidth="1"/>
    <col min="13585" max="13585" width="21.125" style="115" bestFit="1" customWidth="1"/>
    <col min="13586" max="13587" width="15.25" style="115" customWidth="1"/>
    <col min="13588" max="13588" width="20.125" style="115" bestFit="1" customWidth="1"/>
    <col min="13589" max="13589" width="27.875" style="115" bestFit="1" customWidth="1"/>
    <col min="13590" max="13590" width="17.25" style="115" bestFit="1" customWidth="1"/>
    <col min="13591" max="13591" width="16.5" style="115" customWidth="1"/>
    <col min="13592" max="13592" width="15.5" style="115" customWidth="1"/>
    <col min="13593" max="13593" width="17.625" style="115" bestFit="1" customWidth="1"/>
    <col min="13594" max="13594" width="19.125" style="115" customWidth="1"/>
    <col min="13595" max="13824" width="9" style="115"/>
    <col min="13825" max="13825" width="6.375" style="115" customWidth="1"/>
    <col min="13826" max="13827" width="0" style="115" hidden="1" customWidth="1"/>
    <col min="13828" max="13828" width="8.5" style="115" customWidth="1"/>
    <col min="13829" max="13829" width="6" style="115" customWidth="1"/>
    <col min="13830" max="13830" width="32.5" style="115" customWidth="1"/>
    <col min="13831" max="13832" width="26.5" style="115" customWidth="1"/>
    <col min="13833" max="13833" width="10.75" style="115" customWidth="1"/>
    <col min="13834" max="13834" width="24.25" style="115" customWidth="1"/>
    <col min="13835" max="13835" width="21.625" style="115" customWidth="1"/>
    <col min="13836" max="13836" width="19.75" style="115" customWidth="1"/>
    <col min="13837" max="13837" width="11.625" style="115" customWidth="1"/>
    <col min="13838" max="13838" width="21.875" style="115" customWidth="1"/>
    <col min="13839" max="13839" width="21.625" style="115" customWidth="1"/>
    <col min="13840" max="13840" width="24.75" style="115" customWidth="1"/>
    <col min="13841" max="13841" width="21.125" style="115" bestFit="1" customWidth="1"/>
    <col min="13842" max="13843" width="15.25" style="115" customWidth="1"/>
    <col min="13844" max="13844" width="20.125" style="115" bestFit="1" customWidth="1"/>
    <col min="13845" max="13845" width="27.875" style="115" bestFit="1" customWidth="1"/>
    <col min="13846" max="13846" width="17.25" style="115" bestFit="1" customWidth="1"/>
    <col min="13847" max="13847" width="16.5" style="115" customWidth="1"/>
    <col min="13848" max="13848" width="15.5" style="115" customWidth="1"/>
    <col min="13849" max="13849" width="17.625" style="115" bestFit="1" customWidth="1"/>
    <col min="13850" max="13850" width="19.125" style="115" customWidth="1"/>
    <col min="13851" max="14080" width="9" style="115"/>
    <col min="14081" max="14081" width="6.375" style="115" customWidth="1"/>
    <col min="14082" max="14083" width="0" style="115" hidden="1" customWidth="1"/>
    <col min="14084" max="14084" width="8.5" style="115" customWidth="1"/>
    <col min="14085" max="14085" width="6" style="115" customWidth="1"/>
    <col min="14086" max="14086" width="32.5" style="115" customWidth="1"/>
    <col min="14087" max="14088" width="26.5" style="115" customWidth="1"/>
    <col min="14089" max="14089" width="10.75" style="115" customWidth="1"/>
    <col min="14090" max="14090" width="24.25" style="115" customWidth="1"/>
    <col min="14091" max="14091" width="21.625" style="115" customWidth="1"/>
    <col min="14092" max="14092" width="19.75" style="115" customWidth="1"/>
    <col min="14093" max="14093" width="11.625" style="115" customWidth="1"/>
    <col min="14094" max="14094" width="21.875" style="115" customWidth="1"/>
    <col min="14095" max="14095" width="21.625" style="115" customWidth="1"/>
    <col min="14096" max="14096" width="24.75" style="115" customWidth="1"/>
    <col min="14097" max="14097" width="21.125" style="115" bestFit="1" customWidth="1"/>
    <col min="14098" max="14099" width="15.25" style="115" customWidth="1"/>
    <col min="14100" max="14100" width="20.125" style="115" bestFit="1" customWidth="1"/>
    <col min="14101" max="14101" width="27.875" style="115" bestFit="1" customWidth="1"/>
    <col min="14102" max="14102" width="17.25" style="115" bestFit="1" customWidth="1"/>
    <col min="14103" max="14103" width="16.5" style="115" customWidth="1"/>
    <col min="14104" max="14104" width="15.5" style="115" customWidth="1"/>
    <col min="14105" max="14105" width="17.625" style="115" bestFit="1" customWidth="1"/>
    <col min="14106" max="14106" width="19.125" style="115" customWidth="1"/>
    <col min="14107" max="14336" width="9" style="115"/>
    <col min="14337" max="14337" width="6.375" style="115" customWidth="1"/>
    <col min="14338" max="14339" width="0" style="115" hidden="1" customWidth="1"/>
    <col min="14340" max="14340" width="8.5" style="115" customWidth="1"/>
    <col min="14341" max="14341" width="6" style="115" customWidth="1"/>
    <col min="14342" max="14342" width="32.5" style="115" customWidth="1"/>
    <col min="14343" max="14344" width="26.5" style="115" customWidth="1"/>
    <col min="14345" max="14345" width="10.75" style="115" customWidth="1"/>
    <col min="14346" max="14346" width="24.25" style="115" customWidth="1"/>
    <col min="14347" max="14347" width="21.625" style="115" customWidth="1"/>
    <col min="14348" max="14348" width="19.75" style="115" customWidth="1"/>
    <col min="14349" max="14349" width="11.625" style="115" customWidth="1"/>
    <col min="14350" max="14350" width="21.875" style="115" customWidth="1"/>
    <col min="14351" max="14351" width="21.625" style="115" customWidth="1"/>
    <col min="14352" max="14352" width="24.75" style="115" customWidth="1"/>
    <col min="14353" max="14353" width="21.125" style="115" bestFit="1" customWidth="1"/>
    <col min="14354" max="14355" width="15.25" style="115" customWidth="1"/>
    <col min="14356" max="14356" width="20.125" style="115" bestFit="1" customWidth="1"/>
    <col min="14357" max="14357" width="27.875" style="115" bestFit="1" customWidth="1"/>
    <col min="14358" max="14358" width="17.25" style="115" bestFit="1" customWidth="1"/>
    <col min="14359" max="14359" width="16.5" style="115" customWidth="1"/>
    <col min="14360" max="14360" width="15.5" style="115" customWidth="1"/>
    <col min="14361" max="14361" width="17.625" style="115" bestFit="1" customWidth="1"/>
    <col min="14362" max="14362" width="19.125" style="115" customWidth="1"/>
    <col min="14363" max="14592" width="9" style="115"/>
    <col min="14593" max="14593" width="6.375" style="115" customWidth="1"/>
    <col min="14594" max="14595" width="0" style="115" hidden="1" customWidth="1"/>
    <col min="14596" max="14596" width="8.5" style="115" customWidth="1"/>
    <col min="14597" max="14597" width="6" style="115" customWidth="1"/>
    <col min="14598" max="14598" width="32.5" style="115" customWidth="1"/>
    <col min="14599" max="14600" width="26.5" style="115" customWidth="1"/>
    <col min="14601" max="14601" width="10.75" style="115" customWidth="1"/>
    <col min="14602" max="14602" width="24.25" style="115" customWidth="1"/>
    <col min="14603" max="14603" width="21.625" style="115" customWidth="1"/>
    <col min="14604" max="14604" width="19.75" style="115" customWidth="1"/>
    <col min="14605" max="14605" width="11.625" style="115" customWidth="1"/>
    <col min="14606" max="14606" width="21.875" style="115" customWidth="1"/>
    <col min="14607" max="14607" width="21.625" style="115" customWidth="1"/>
    <col min="14608" max="14608" width="24.75" style="115" customWidth="1"/>
    <col min="14609" max="14609" width="21.125" style="115" bestFit="1" customWidth="1"/>
    <col min="14610" max="14611" width="15.25" style="115" customWidth="1"/>
    <col min="14612" max="14612" width="20.125" style="115" bestFit="1" customWidth="1"/>
    <col min="14613" max="14613" width="27.875" style="115" bestFit="1" customWidth="1"/>
    <col min="14614" max="14614" width="17.25" style="115" bestFit="1" customWidth="1"/>
    <col min="14615" max="14615" width="16.5" style="115" customWidth="1"/>
    <col min="14616" max="14616" width="15.5" style="115" customWidth="1"/>
    <col min="14617" max="14617" width="17.625" style="115" bestFit="1" customWidth="1"/>
    <col min="14618" max="14618" width="19.125" style="115" customWidth="1"/>
    <col min="14619" max="14848" width="9" style="115"/>
    <col min="14849" max="14849" width="6.375" style="115" customWidth="1"/>
    <col min="14850" max="14851" width="0" style="115" hidden="1" customWidth="1"/>
    <col min="14852" max="14852" width="8.5" style="115" customWidth="1"/>
    <col min="14853" max="14853" width="6" style="115" customWidth="1"/>
    <col min="14854" max="14854" width="32.5" style="115" customWidth="1"/>
    <col min="14855" max="14856" width="26.5" style="115" customWidth="1"/>
    <col min="14857" max="14857" width="10.75" style="115" customWidth="1"/>
    <col min="14858" max="14858" width="24.25" style="115" customWidth="1"/>
    <col min="14859" max="14859" width="21.625" style="115" customWidth="1"/>
    <col min="14860" max="14860" width="19.75" style="115" customWidth="1"/>
    <col min="14861" max="14861" width="11.625" style="115" customWidth="1"/>
    <col min="14862" max="14862" width="21.875" style="115" customWidth="1"/>
    <col min="14863" max="14863" width="21.625" style="115" customWidth="1"/>
    <col min="14864" max="14864" width="24.75" style="115" customWidth="1"/>
    <col min="14865" max="14865" width="21.125" style="115" bestFit="1" customWidth="1"/>
    <col min="14866" max="14867" width="15.25" style="115" customWidth="1"/>
    <col min="14868" max="14868" width="20.125" style="115" bestFit="1" customWidth="1"/>
    <col min="14869" max="14869" width="27.875" style="115" bestFit="1" customWidth="1"/>
    <col min="14870" max="14870" width="17.25" style="115" bestFit="1" customWidth="1"/>
    <col min="14871" max="14871" width="16.5" style="115" customWidth="1"/>
    <col min="14872" max="14872" width="15.5" style="115" customWidth="1"/>
    <col min="14873" max="14873" width="17.625" style="115" bestFit="1" customWidth="1"/>
    <col min="14874" max="14874" width="19.125" style="115" customWidth="1"/>
    <col min="14875" max="15104" width="9" style="115"/>
    <col min="15105" max="15105" width="6.375" style="115" customWidth="1"/>
    <col min="15106" max="15107" width="0" style="115" hidden="1" customWidth="1"/>
    <col min="15108" max="15108" width="8.5" style="115" customWidth="1"/>
    <col min="15109" max="15109" width="6" style="115" customWidth="1"/>
    <col min="15110" max="15110" width="32.5" style="115" customWidth="1"/>
    <col min="15111" max="15112" width="26.5" style="115" customWidth="1"/>
    <col min="15113" max="15113" width="10.75" style="115" customWidth="1"/>
    <col min="15114" max="15114" width="24.25" style="115" customWidth="1"/>
    <col min="15115" max="15115" width="21.625" style="115" customWidth="1"/>
    <col min="15116" max="15116" width="19.75" style="115" customWidth="1"/>
    <col min="15117" max="15117" width="11.625" style="115" customWidth="1"/>
    <col min="15118" max="15118" width="21.875" style="115" customWidth="1"/>
    <col min="15119" max="15119" width="21.625" style="115" customWidth="1"/>
    <col min="15120" max="15120" width="24.75" style="115" customWidth="1"/>
    <col min="15121" max="15121" width="21.125" style="115" bestFit="1" customWidth="1"/>
    <col min="15122" max="15123" width="15.25" style="115" customWidth="1"/>
    <col min="15124" max="15124" width="20.125" style="115" bestFit="1" customWidth="1"/>
    <col min="15125" max="15125" width="27.875" style="115" bestFit="1" customWidth="1"/>
    <col min="15126" max="15126" width="17.25" style="115" bestFit="1" customWidth="1"/>
    <col min="15127" max="15127" width="16.5" style="115" customWidth="1"/>
    <col min="15128" max="15128" width="15.5" style="115" customWidth="1"/>
    <col min="15129" max="15129" width="17.625" style="115" bestFit="1" customWidth="1"/>
    <col min="15130" max="15130" width="19.125" style="115" customWidth="1"/>
    <col min="15131" max="15360" width="9" style="115"/>
    <col min="15361" max="15361" width="6.375" style="115" customWidth="1"/>
    <col min="15362" max="15363" width="0" style="115" hidden="1" customWidth="1"/>
    <col min="15364" max="15364" width="8.5" style="115" customWidth="1"/>
    <col min="15365" max="15365" width="6" style="115" customWidth="1"/>
    <col min="15366" max="15366" width="32.5" style="115" customWidth="1"/>
    <col min="15367" max="15368" width="26.5" style="115" customWidth="1"/>
    <col min="15369" max="15369" width="10.75" style="115" customWidth="1"/>
    <col min="15370" max="15370" width="24.25" style="115" customWidth="1"/>
    <col min="15371" max="15371" width="21.625" style="115" customWidth="1"/>
    <col min="15372" max="15372" width="19.75" style="115" customWidth="1"/>
    <col min="15373" max="15373" width="11.625" style="115" customWidth="1"/>
    <col min="15374" max="15374" width="21.875" style="115" customWidth="1"/>
    <col min="15375" max="15375" width="21.625" style="115" customWidth="1"/>
    <col min="15376" max="15376" width="24.75" style="115" customWidth="1"/>
    <col min="15377" max="15377" width="21.125" style="115" bestFit="1" customWidth="1"/>
    <col min="15378" max="15379" width="15.25" style="115" customWidth="1"/>
    <col min="15380" max="15380" width="20.125" style="115" bestFit="1" customWidth="1"/>
    <col min="15381" max="15381" width="27.875" style="115" bestFit="1" customWidth="1"/>
    <col min="15382" max="15382" width="17.25" style="115" bestFit="1" customWidth="1"/>
    <col min="15383" max="15383" width="16.5" style="115" customWidth="1"/>
    <col min="15384" max="15384" width="15.5" style="115" customWidth="1"/>
    <col min="15385" max="15385" width="17.625" style="115" bestFit="1" customWidth="1"/>
    <col min="15386" max="15386" width="19.125" style="115" customWidth="1"/>
    <col min="15387" max="15616" width="9" style="115"/>
    <col min="15617" max="15617" width="6.375" style="115" customWidth="1"/>
    <col min="15618" max="15619" width="0" style="115" hidden="1" customWidth="1"/>
    <col min="15620" max="15620" width="8.5" style="115" customWidth="1"/>
    <col min="15621" max="15621" width="6" style="115" customWidth="1"/>
    <col min="15622" max="15622" width="32.5" style="115" customWidth="1"/>
    <col min="15623" max="15624" width="26.5" style="115" customWidth="1"/>
    <col min="15625" max="15625" width="10.75" style="115" customWidth="1"/>
    <col min="15626" max="15626" width="24.25" style="115" customWidth="1"/>
    <col min="15627" max="15627" width="21.625" style="115" customWidth="1"/>
    <col min="15628" max="15628" width="19.75" style="115" customWidth="1"/>
    <col min="15629" max="15629" width="11.625" style="115" customWidth="1"/>
    <col min="15630" max="15630" width="21.875" style="115" customWidth="1"/>
    <col min="15631" max="15631" width="21.625" style="115" customWidth="1"/>
    <col min="15632" max="15632" width="24.75" style="115" customWidth="1"/>
    <col min="15633" max="15633" width="21.125" style="115" bestFit="1" customWidth="1"/>
    <col min="15634" max="15635" width="15.25" style="115" customWidth="1"/>
    <col min="15636" max="15636" width="20.125" style="115" bestFit="1" customWidth="1"/>
    <col min="15637" max="15637" width="27.875" style="115" bestFit="1" customWidth="1"/>
    <col min="15638" max="15638" width="17.25" style="115" bestFit="1" customWidth="1"/>
    <col min="15639" max="15639" width="16.5" style="115" customWidth="1"/>
    <col min="15640" max="15640" width="15.5" style="115" customWidth="1"/>
    <col min="15641" max="15641" width="17.625" style="115" bestFit="1" customWidth="1"/>
    <col min="15642" max="15642" width="19.125" style="115" customWidth="1"/>
    <col min="15643" max="15872" width="9" style="115"/>
    <col min="15873" max="15873" width="6.375" style="115" customWidth="1"/>
    <col min="15874" max="15875" width="0" style="115" hidden="1" customWidth="1"/>
    <col min="15876" max="15876" width="8.5" style="115" customWidth="1"/>
    <col min="15877" max="15877" width="6" style="115" customWidth="1"/>
    <col min="15878" max="15878" width="32.5" style="115" customWidth="1"/>
    <col min="15879" max="15880" width="26.5" style="115" customWidth="1"/>
    <col min="15881" max="15881" width="10.75" style="115" customWidth="1"/>
    <col min="15882" max="15882" width="24.25" style="115" customWidth="1"/>
    <col min="15883" max="15883" width="21.625" style="115" customWidth="1"/>
    <col min="15884" max="15884" width="19.75" style="115" customWidth="1"/>
    <col min="15885" max="15885" width="11.625" style="115" customWidth="1"/>
    <col min="15886" max="15886" width="21.875" style="115" customWidth="1"/>
    <col min="15887" max="15887" width="21.625" style="115" customWidth="1"/>
    <col min="15888" max="15888" width="24.75" style="115" customWidth="1"/>
    <col min="15889" max="15889" width="21.125" style="115" bestFit="1" customWidth="1"/>
    <col min="15890" max="15891" width="15.25" style="115" customWidth="1"/>
    <col min="15892" max="15892" width="20.125" style="115" bestFit="1" customWidth="1"/>
    <col min="15893" max="15893" width="27.875" style="115" bestFit="1" customWidth="1"/>
    <col min="15894" max="15894" width="17.25" style="115" bestFit="1" customWidth="1"/>
    <col min="15895" max="15895" width="16.5" style="115" customWidth="1"/>
    <col min="15896" max="15896" width="15.5" style="115" customWidth="1"/>
    <col min="15897" max="15897" width="17.625" style="115" bestFit="1" customWidth="1"/>
    <col min="15898" max="15898" width="19.125" style="115" customWidth="1"/>
    <col min="15899" max="16128" width="9" style="115"/>
    <col min="16129" max="16129" width="6.375" style="115" customWidth="1"/>
    <col min="16130" max="16131" width="0" style="115" hidden="1" customWidth="1"/>
    <col min="16132" max="16132" width="8.5" style="115" customWidth="1"/>
    <col min="16133" max="16133" width="6" style="115" customWidth="1"/>
    <col min="16134" max="16134" width="32.5" style="115" customWidth="1"/>
    <col min="16135" max="16136" width="26.5" style="115" customWidth="1"/>
    <col min="16137" max="16137" width="10.75" style="115" customWidth="1"/>
    <col min="16138" max="16138" width="24.25" style="115" customWidth="1"/>
    <col min="16139" max="16139" width="21.625" style="115" customWidth="1"/>
    <col min="16140" max="16140" width="19.75" style="115" customWidth="1"/>
    <col min="16141" max="16141" width="11.625" style="115" customWidth="1"/>
    <col min="16142" max="16142" width="21.875" style="115" customWidth="1"/>
    <col min="16143" max="16143" width="21.625" style="115" customWidth="1"/>
    <col min="16144" max="16144" width="24.75" style="115" customWidth="1"/>
    <col min="16145" max="16145" width="21.125" style="115" bestFit="1" customWidth="1"/>
    <col min="16146" max="16147" width="15.25" style="115" customWidth="1"/>
    <col min="16148" max="16148" width="20.125" style="115" bestFit="1" customWidth="1"/>
    <col min="16149" max="16149" width="27.875" style="115" bestFit="1" customWidth="1"/>
    <col min="16150" max="16150" width="17.25" style="115" bestFit="1" customWidth="1"/>
    <col min="16151" max="16151" width="16.5" style="115" customWidth="1"/>
    <col min="16152" max="16152" width="15.5" style="115" customWidth="1"/>
    <col min="16153" max="16153" width="17.625" style="115" bestFit="1" customWidth="1"/>
    <col min="16154" max="16154" width="19.125" style="115" customWidth="1"/>
    <col min="16155" max="16384" width="9" style="115"/>
  </cols>
  <sheetData>
    <row r="1" spans="1:30">
      <c r="A1" s="115" t="s">
        <v>355</v>
      </c>
    </row>
    <row r="2" spans="1:30" s="230" customFormat="1" ht="45.75" customHeight="1" thickBot="1">
      <c r="C2" s="153"/>
      <c r="D2" s="153"/>
      <c r="E2" s="10"/>
      <c r="F2" s="251" t="s">
        <v>364</v>
      </c>
      <c r="G2" s="251"/>
      <c r="H2" s="251"/>
      <c r="I2" s="251"/>
      <c r="J2" s="251"/>
      <c r="K2" s="251"/>
      <c r="L2" s="251"/>
      <c r="M2" s="251"/>
      <c r="N2" s="251"/>
      <c r="O2" s="251"/>
      <c r="P2" s="251"/>
      <c r="Q2" s="251"/>
      <c r="R2" s="251"/>
      <c r="S2" s="251"/>
      <c r="T2" s="251"/>
      <c r="U2" s="251"/>
      <c r="V2" s="251"/>
      <c r="W2" s="251"/>
      <c r="X2" s="251"/>
      <c r="Y2" s="251"/>
      <c r="Z2" s="9"/>
    </row>
    <row r="3" spans="1:30" s="231" customFormat="1" ht="102.75" customHeight="1" thickBot="1">
      <c r="C3" s="232"/>
      <c r="D3" s="232"/>
      <c r="E3" s="11" t="s">
        <v>0</v>
      </c>
      <c r="F3" s="11" t="s">
        <v>1</v>
      </c>
      <c r="G3" s="11" t="s">
        <v>2</v>
      </c>
      <c r="H3" s="11" t="s">
        <v>3</v>
      </c>
      <c r="I3" s="112" t="s">
        <v>4</v>
      </c>
      <c r="J3" s="112" t="s">
        <v>5</v>
      </c>
      <c r="K3" s="112" t="s">
        <v>365</v>
      </c>
      <c r="L3" s="112" t="s">
        <v>6</v>
      </c>
      <c r="M3" s="112" t="s">
        <v>7</v>
      </c>
      <c r="N3" s="112" t="s">
        <v>8</v>
      </c>
      <c r="O3" s="112" t="s">
        <v>9</v>
      </c>
      <c r="P3" s="113" t="s">
        <v>10</v>
      </c>
      <c r="Q3" s="113" t="s">
        <v>11</v>
      </c>
      <c r="R3" s="113" t="s">
        <v>12</v>
      </c>
      <c r="S3" s="114" t="s">
        <v>13</v>
      </c>
      <c r="T3" s="114" t="s">
        <v>14</v>
      </c>
      <c r="U3" s="114" t="s">
        <v>15</v>
      </c>
      <c r="V3" s="114" t="s">
        <v>16</v>
      </c>
      <c r="W3" s="114" t="s">
        <v>17</v>
      </c>
      <c r="X3" s="114" t="s">
        <v>18</v>
      </c>
      <c r="Y3" s="114" t="s">
        <v>19</v>
      </c>
      <c r="Z3" s="114" t="s">
        <v>20</v>
      </c>
    </row>
    <row r="4" spans="1:30" ht="48.75" customHeight="1" thickBot="1">
      <c r="E4" s="108">
        <v>1</v>
      </c>
      <c r="F4" s="109" t="s">
        <v>21</v>
      </c>
      <c r="G4" s="237" t="s">
        <v>22</v>
      </c>
      <c r="H4" s="234" t="s">
        <v>23</v>
      </c>
      <c r="I4" s="13">
        <v>19.5</v>
      </c>
      <c r="J4" s="14">
        <v>1853582.31812</v>
      </c>
      <c r="K4" s="14">
        <v>3632264.6713049999</v>
      </c>
      <c r="L4" s="15" t="s">
        <v>24</v>
      </c>
      <c r="M4" s="15">
        <v>66</v>
      </c>
      <c r="N4" s="16">
        <v>3725728</v>
      </c>
      <c r="O4" s="17">
        <v>4000000</v>
      </c>
      <c r="P4" s="18">
        <v>1021869</v>
      </c>
      <c r="Q4" s="19">
        <v>1.7</v>
      </c>
      <c r="R4" s="19">
        <v>5.79</v>
      </c>
      <c r="S4" s="19">
        <v>19.88</v>
      </c>
      <c r="T4" s="19">
        <v>22.05</v>
      </c>
      <c r="U4" s="19">
        <v>102</v>
      </c>
      <c r="V4" s="20">
        <v>3775</v>
      </c>
      <c r="W4" s="20">
        <v>82</v>
      </c>
      <c r="X4" s="20">
        <v>47</v>
      </c>
      <c r="Y4" s="20">
        <v>18</v>
      </c>
      <c r="Z4" s="21">
        <v>3822</v>
      </c>
      <c r="AA4" s="115">
        <f>W4*K4/$K$29</f>
        <v>13.843402323241992</v>
      </c>
      <c r="AD4" s="115">
        <v>12.105699364783185</v>
      </c>
    </row>
    <row r="5" spans="1:30" ht="48.75" customHeight="1" thickBot="1">
      <c r="E5" s="116">
        <v>2</v>
      </c>
      <c r="F5" s="117" t="s">
        <v>41</v>
      </c>
      <c r="G5" s="238" t="s">
        <v>30</v>
      </c>
      <c r="H5" s="235" t="s">
        <v>23</v>
      </c>
      <c r="I5" s="22">
        <v>19</v>
      </c>
      <c r="J5" s="119">
        <v>540256.47638500005</v>
      </c>
      <c r="K5" s="119">
        <v>352624.25571699999</v>
      </c>
      <c r="L5" s="23" t="s">
        <v>42</v>
      </c>
      <c r="M5" s="23">
        <v>47</v>
      </c>
      <c r="N5" s="120">
        <v>140414</v>
      </c>
      <c r="O5" s="121">
        <v>500000</v>
      </c>
      <c r="P5" s="122">
        <v>2399507</v>
      </c>
      <c r="Q5" s="123">
        <v>1.66</v>
      </c>
      <c r="R5" s="123">
        <v>5.1100000000000003</v>
      </c>
      <c r="S5" s="123">
        <v>17.920000000000002</v>
      </c>
      <c r="T5" s="123">
        <v>20.46</v>
      </c>
      <c r="U5" s="123">
        <v>140.08000000000001</v>
      </c>
      <c r="V5" s="124">
        <v>214</v>
      </c>
      <c r="W5" s="124">
        <v>36</v>
      </c>
      <c r="X5" s="124">
        <v>19</v>
      </c>
      <c r="Y5" s="124">
        <v>64</v>
      </c>
      <c r="Z5" s="125">
        <v>233</v>
      </c>
      <c r="AA5" s="115">
        <f t="shared" ref="AA5:AA28" si="0">W5*K5/$K$29</f>
        <v>0.59001925517768594</v>
      </c>
      <c r="AD5" s="115">
        <v>0.51595666699814824</v>
      </c>
    </row>
    <row r="6" spans="1:30" ht="48.75" customHeight="1" thickBot="1">
      <c r="E6" s="108">
        <v>3</v>
      </c>
      <c r="F6" s="109" t="s">
        <v>83</v>
      </c>
      <c r="G6" s="237" t="s">
        <v>30</v>
      </c>
      <c r="H6" s="234" t="s">
        <v>23</v>
      </c>
      <c r="I6" s="13">
        <v>17</v>
      </c>
      <c r="J6" s="14">
        <v>190172.61447100001</v>
      </c>
      <c r="K6" s="14">
        <v>57384.398931999996</v>
      </c>
      <c r="L6" s="15" t="s">
        <v>84</v>
      </c>
      <c r="M6" s="15">
        <v>46</v>
      </c>
      <c r="N6" s="16">
        <v>28525</v>
      </c>
      <c r="O6" s="17">
        <v>500000</v>
      </c>
      <c r="P6" s="18">
        <v>1989520</v>
      </c>
      <c r="Q6" s="19">
        <v>-0.97</v>
      </c>
      <c r="R6" s="19">
        <v>5.7</v>
      </c>
      <c r="S6" s="19">
        <v>18.93</v>
      </c>
      <c r="T6" s="19">
        <v>21.93</v>
      </c>
      <c r="U6" s="19">
        <v>97.98</v>
      </c>
      <c r="V6" s="20">
        <v>13</v>
      </c>
      <c r="W6" s="20">
        <v>2</v>
      </c>
      <c r="X6" s="20">
        <v>12</v>
      </c>
      <c r="Y6" s="20">
        <v>98</v>
      </c>
      <c r="Z6" s="21">
        <v>25</v>
      </c>
      <c r="AA6" s="115">
        <f t="shared" si="0"/>
        <v>5.3342741786522397E-3</v>
      </c>
      <c r="AD6" s="115">
        <v>4.66468560461276E-3</v>
      </c>
    </row>
    <row r="7" spans="1:30" ht="48.75" customHeight="1" thickBot="1">
      <c r="E7" s="110">
        <v>4</v>
      </c>
      <c r="F7" s="126" t="s">
        <v>25</v>
      </c>
      <c r="G7" s="239" t="s">
        <v>26</v>
      </c>
      <c r="H7" s="235" t="s">
        <v>27</v>
      </c>
      <c r="I7" s="22">
        <v>20</v>
      </c>
      <c r="J7" s="119">
        <v>211503.57258400001</v>
      </c>
      <c r="K7" s="119">
        <v>183935.33654399999</v>
      </c>
      <c r="L7" s="23" t="s">
        <v>28</v>
      </c>
      <c r="M7" s="23">
        <v>43</v>
      </c>
      <c r="N7" s="120">
        <v>180563</v>
      </c>
      <c r="O7" s="121">
        <v>500000</v>
      </c>
      <c r="P7" s="122">
        <v>1030477</v>
      </c>
      <c r="Q7" s="123">
        <v>1.24</v>
      </c>
      <c r="R7" s="123">
        <v>4.5999999999999996</v>
      </c>
      <c r="S7" s="123">
        <v>18.12</v>
      </c>
      <c r="T7" s="123">
        <v>19.14</v>
      </c>
      <c r="U7" s="123">
        <v>93.72</v>
      </c>
      <c r="V7" s="124">
        <v>11</v>
      </c>
      <c r="W7" s="124">
        <v>0</v>
      </c>
      <c r="X7" s="124">
        <v>5</v>
      </c>
      <c r="Y7" s="124">
        <v>100</v>
      </c>
      <c r="Z7" s="125">
        <v>16</v>
      </c>
      <c r="AA7" s="115">
        <f t="shared" si="0"/>
        <v>0</v>
      </c>
      <c r="AD7" s="115">
        <v>0</v>
      </c>
    </row>
    <row r="8" spans="1:30" ht="48.75" customHeight="1" thickBot="1">
      <c r="E8" s="108">
        <v>5</v>
      </c>
      <c r="F8" s="109" t="s">
        <v>29</v>
      </c>
      <c r="G8" s="237" t="s">
        <v>30</v>
      </c>
      <c r="H8" s="234" t="s">
        <v>23</v>
      </c>
      <c r="I8" s="13">
        <v>20</v>
      </c>
      <c r="J8" s="14">
        <v>1305303.910994</v>
      </c>
      <c r="K8" s="14">
        <v>727088.58621600003</v>
      </c>
      <c r="L8" s="15" t="s">
        <v>31</v>
      </c>
      <c r="M8" s="15">
        <v>36</v>
      </c>
      <c r="N8" s="16">
        <v>634380</v>
      </c>
      <c r="O8" s="17">
        <v>2000000</v>
      </c>
      <c r="P8" s="18">
        <v>1046544</v>
      </c>
      <c r="Q8" s="19">
        <v>1.69</v>
      </c>
      <c r="R8" s="19">
        <v>4.79</v>
      </c>
      <c r="S8" s="19">
        <v>19.190000000000001</v>
      </c>
      <c r="T8" s="19">
        <v>20.66</v>
      </c>
      <c r="U8" s="19">
        <v>60.03</v>
      </c>
      <c r="V8" s="20">
        <v>1682</v>
      </c>
      <c r="W8" s="20">
        <v>86</v>
      </c>
      <c r="X8" s="20">
        <v>10</v>
      </c>
      <c r="Y8" s="20">
        <v>14</v>
      </c>
      <c r="Z8" s="21">
        <v>1692</v>
      </c>
      <c r="AA8" s="115">
        <f t="shared" si="0"/>
        <v>2.9062788416160314</v>
      </c>
      <c r="AD8" s="115">
        <v>2.5414661154335785</v>
      </c>
    </row>
    <row r="9" spans="1:30" ht="48.75" customHeight="1" thickBot="1">
      <c r="E9" s="110">
        <v>6</v>
      </c>
      <c r="F9" s="126" t="s">
        <v>32</v>
      </c>
      <c r="G9" s="239" t="s">
        <v>30</v>
      </c>
      <c r="H9" s="235" t="s">
        <v>23</v>
      </c>
      <c r="I9" s="127">
        <v>20</v>
      </c>
      <c r="J9" s="119">
        <v>1140033.759782</v>
      </c>
      <c r="K9" s="119">
        <v>647327.89055999997</v>
      </c>
      <c r="L9" s="124" t="s">
        <v>33</v>
      </c>
      <c r="M9" s="23">
        <v>34</v>
      </c>
      <c r="N9" s="120">
        <v>620791</v>
      </c>
      <c r="O9" s="125">
        <v>2000000</v>
      </c>
      <c r="P9" s="122">
        <v>1045011</v>
      </c>
      <c r="Q9" s="123">
        <v>1.65</v>
      </c>
      <c r="R9" s="123">
        <v>4.99</v>
      </c>
      <c r="S9" s="123">
        <v>19.38</v>
      </c>
      <c r="T9" s="123">
        <v>20.61</v>
      </c>
      <c r="U9" s="123">
        <v>55.94</v>
      </c>
      <c r="V9" s="125">
        <v>1029</v>
      </c>
      <c r="W9" s="125">
        <v>76</v>
      </c>
      <c r="X9" s="125">
        <v>29</v>
      </c>
      <c r="Y9" s="125">
        <v>24</v>
      </c>
      <c r="Z9" s="125">
        <v>1058</v>
      </c>
      <c r="AA9" s="115">
        <f t="shared" si="0"/>
        <v>2.286595862430179</v>
      </c>
      <c r="AD9" s="115">
        <v>1.9995692845582402</v>
      </c>
    </row>
    <row r="10" spans="1:30" ht="48.75" customHeight="1" thickBot="1">
      <c r="E10" s="108">
        <v>7</v>
      </c>
      <c r="F10" s="109" t="s">
        <v>34</v>
      </c>
      <c r="G10" s="237" t="s">
        <v>26</v>
      </c>
      <c r="H10" s="234" t="s">
        <v>23</v>
      </c>
      <c r="I10" s="13">
        <v>20</v>
      </c>
      <c r="J10" s="14">
        <v>366202.10483999999</v>
      </c>
      <c r="K10" s="14">
        <v>194443.46160000001</v>
      </c>
      <c r="L10" s="15" t="s">
        <v>35</v>
      </c>
      <c r="M10" s="15">
        <v>32</v>
      </c>
      <c r="N10" s="16">
        <v>188385</v>
      </c>
      <c r="O10" s="17">
        <v>1000000</v>
      </c>
      <c r="P10" s="18">
        <v>1032160</v>
      </c>
      <c r="Q10" s="19">
        <v>1.47</v>
      </c>
      <c r="R10" s="19">
        <v>4.75</v>
      </c>
      <c r="S10" s="19">
        <v>17.899999999999999</v>
      </c>
      <c r="T10" s="19">
        <v>19.22</v>
      </c>
      <c r="U10" s="19">
        <v>54.6</v>
      </c>
      <c r="V10" s="20">
        <v>167</v>
      </c>
      <c r="W10" s="20">
        <v>28</v>
      </c>
      <c r="X10" s="20">
        <v>10</v>
      </c>
      <c r="Y10" s="20">
        <v>72</v>
      </c>
      <c r="Z10" s="21">
        <v>177</v>
      </c>
      <c r="AA10" s="115">
        <f t="shared" si="0"/>
        <v>0.25304798133541839</v>
      </c>
      <c r="AD10" s="115">
        <v>2.2128395284508645E-3</v>
      </c>
    </row>
    <row r="11" spans="1:30" ht="48.75" customHeight="1" thickBot="1">
      <c r="E11" s="110">
        <v>8</v>
      </c>
      <c r="F11" s="126" t="s">
        <v>36</v>
      </c>
      <c r="G11" s="239" t="s">
        <v>37</v>
      </c>
      <c r="H11" s="235" t="s">
        <v>27</v>
      </c>
      <c r="I11" s="127">
        <v>20</v>
      </c>
      <c r="J11" s="119">
        <v>4464016.3662639996</v>
      </c>
      <c r="K11" s="119">
        <v>10182693.342939001</v>
      </c>
      <c r="L11" s="125" t="s">
        <v>38</v>
      </c>
      <c r="M11" s="125">
        <v>22</v>
      </c>
      <c r="N11" s="120">
        <v>9963348</v>
      </c>
      <c r="O11" s="125">
        <v>10000000</v>
      </c>
      <c r="P11" s="122">
        <v>1032312</v>
      </c>
      <c r="Q11" s="123">
        <v>1.35</v>
      </c>
      <c r="R11" s="123">
        <v>5.12</v>
      </c>
      <c r="S11" s="123">
        <v>18.96</v>
      </c>
      <c r="T11" s="123">
        <v>20.170000000000002</v>
      </c>
      <c r="U11" s="123">
        <v>36.909999999999997</v>
      </c>
      <c r="V11" s="125">
        <v>23967</v>
      </c>
      <c r="W11" s="125">
        <v>71</v>
      </c>
      <c r="X11" s="125">
        <v>215</v>
      </c>
      <c r="Y11" s="125">
        <v>29</v>
      </c>
      <c r="Z11" s="125">
        <v>24182</v>
      </c>
      <c r="AA11" s="115">
        <f t="shared" si="0"/>
        <v>33.602571619896842</v>
      </c>
      <c r="AD11" s="115">
        <v>29.384584830790502</v>
      </c>
    </row>
    <row r="12" spans="1:30" ht="48.75" customHeight="1" thickBot="1">
      <c r="E12" s="108">
        <v>9</v>
      </c>
      <c r="F12" s="109" t="s">
        <v>39</v>
      </c>
      <c r="G12" s="237" t="s">
        <v>22</v>
      </c>
      <c r="H12" s="234" t="s">
        <v>27</v>
      </c>
      <c r="I12" s="13">
        <v>20</v>
      </c>
      <c r="J12" s="14">
        <v>1082789.363926</v>
      </c>
      <c r="K12" s="14">
        <v>1088492.436556</v>
      </c>
      <c r="L12" s="15" t="s">
        <v>40</v>
      </c>
      <c r="M12" s="15">
        <v>22</v>
      </c>
      <c r="N12" s="16">
        <v>894891</v>
      </c>
      <c r="O12" s="17">
        <v>2000000</v>
      </c>
      <c r="P12" s="18">
        <v>1035641</v>
      </c>
      <c r="Q12" s="19">
        <v>1.7</v>
      </c>
      <c r="R12" s="19">
        <v>5.29</v>
      </c>
      <c r="S12" s="19">
        <v>19.87</v>
      </c>
      <c r="T12" s="19">
        <v>20.94</v>
      </c>
      <c r="U12" s="19">
        <v>36.06</v>
      </c>
      <c r="V12" s="20">
        <v>1060</v>
      </c>
      <c r="W12" s="20">
        <v>83</v>
      </c>
      <c r="X12" s="20">
        <v>13</v>
      </c>
      <c r="Y12" s="20">
        <v>17</v>
      </c>
      <c r="Z12" s="21">
        <v>1073</v>
      </c>
      <c r="AA12" s="115">
        <f t="shared" si="0"/>
        <v>4.1990883245403285</v>
      </c>
      <c r="AD12" s="115">
        <v>3.6719947651677991</v>
      </c>
    </row>
    <row r="13" spans="1:30" ht="48.75" customHeight="1" thickBot="1">
      <c r="E13" s="110">
        <v>10</v>
      </c>
      <c r="F13" s="126" t="s">
        <v>43</v>
      </c>
      <c r="G13" s="239" t="s">
        <v>44</v>
      </c>
      <c r="H13" s="235" t="s">
        <v>27</v>
      </c>
      <c r="I13" s="127">
        <v>20</v>
      </c>
      <c r="J13" s="119">
        <v>55647.845808999999</v>
      </c>
      <c r="K13" s="119">
        <v>56050.626455999998</v>
      </c>
      <c r="L13" s="125" t="s">
        <v>45</v>
      </c>
      <c r="M13" s="23">
        <v>21</v>
      </c>
      <c r="N13" s="120">
        <v>54157</v>
      </c>
      <c r="O13" s="121">
        <v>500000</v>
      </c>
      <c r="P13" s="122">
        <v>1043212</v>
      </c>
      <c r="Q13" s="123">
        <v>1.08</v>
      </c>
      <c r="R13" s="123">
        <v>7.12</v>
      </c>
      <c r="S13" s="123">
        <v>19.420000000000002</v>
      </c>
      <c r="T13" s="128">
        <v>22.55</v>
      </c>
      <c r="U13" s="128">
        <v>35.840000000000003</v>
      </c>
      <c r="V13" s="121">
        <v>35</v>
      </c>
      <c r="W13" s="121">
        <v>4</v>
      </c>
      <c r="X13" s="121">
        <v>3</v>
      </c>
      <c r="Y13" s="121">
        <v>96</v>
      </c>
      <c r="Z13" s="125">
        <v>38</v>
      </c>
      <c r="AA13" s="115">
        <f t="shared" si="0"/>
        <v>1.0420581724862979E-2</v>
      </c>
      <c r="AD13" s="115">
        <v>9.1125307653272241E-3</v>
      </c>
    </row>
    <row r="14" spans="1:30" ht="48.75" customHeight="1" thickBot="1">
      <c r="E14" s="34">
        <v>11</v>
      </c>
      <c r="F14" s="109" t="s">
        <v>72</v>
      </c>
      <c r="G14" s="237" t="s">
        <v>61</v>
      </c>
      <c r="H14" s="234" t="s">
        <v>27</v>
      </c>
      <c r="I14" s="13" t="s">
        <v>68</v>
      </c>
      <c r="J14" s="14">
        <v>61393.472758999997</v>
      </c>
      <c r="K14" s="14">
        <v>59691.229132</v>
      </c>
      <c r="L14" s="15" t="s">
        <v>74</v>
      </c>
      <c r="M14" s="15">
        <v>18</v>
      </c>
      <c r="N14" s="16">
        <v>47112</v>
      </c>
      <c r="O14" s="17">
        <v>500000</v>
      </c>
      <c r="P14" s="18">
        <v>1030738</v>
      </c>
      <c r="Q14" s="19">
        <v>3.07</v>
      </c>
      <c r="R14" s="19">
        <v>13.61</v>
      </c>
      <c r="S14" s="19">
        <v>30.45</v>
      </c>
      <c r="T14" s="19">
        <v>37.590000000000003</v>
      </c>
      <c r="U14" s="19">
        <v>51.02</v>
      </c>
      <c r="V14" s="20">
        <v>148</v>
      </c>
      <c r="W14" s="20">
        <v>15</v>
      </c>
      <c r="X14" s="20">
        <v>3</v>
      </c>
      <c r="Y14" s="20">
        <v>85</v>
      </c>
      <c r="Z14" s="21">
        <v>151</v>
      </c>
      <c r="AA14" s="115">
        <f t="shared" si="0"/>
        <v>4.1615324222723966E-2</v>
      </c>
      <c r="AD14" s="115">
        <v>3.6391530943405727E-2</v>
      </c>
    </row>
    <row r="15" spans="1:30" ht="48.75" customHeight="1" thickBot="1">
      <c r="E15" s="110">
        <v>12</v>
      </c>
      <c r="F15" s="126" t="s">
        <v>46</v>
      </c>
      <c r="G15" s="239" t="s">
        <v>30</v>
      </c>
      <c r="H15" s="235" t="s">
        <v>27</v>
      </c>
      <c r="I15" s="22">
        <v>20</v>
      </c>
      <c r="J15" s="119">
        <v>20750.140375999999</v>
      </c>
      <c r="K15" s="119">
        <v>21976.49208</v>
      </c>
      <c r="L15" s="23" t="s">
        <v>47</v>
      </c>
      <c r="M15" s="23">
        <v>17</v>
      </c>
      <c r="N15" s="120">
        <v>21017</v>
      </c>
      <c r="O15" s="121">
        <v>200000</v>
      </c>
      <c r="P15" s="122">
        <v>1040784</v>
      </c>
      <c r="Q15" s="123">
        <v>1.46</v>
      </c>
      <c r="R15" s="123">
        <v>4.7</v>
      </c>
      <c r="S15" s="123">
        <v>19.47</v>
      </c>
      <c r="T15" s="123">
        <v>20.72</v>
      </c>
      <c r="U15" s="123">
        <v>31.09</v>
      </c>
      <c r="V15" s="124">
        <v>12</v>
      </c>
      <c r="W15" s="124">
        <v>5</v>
      </c>
      <c r="X15" s="124">
        <v>2</v>
      </c>
      <c r="Y15" s="124">
        <v>95</v>
      </c>
      <c r="Z15" s="125">
        <v>14</v>
      </c>
      <c r="AA15" s="115">
        <f t="shared" si="0"/>
        <v>5.1071648575867429E-3</v>
      </c>
      <c r="AD15" s="115">
        <v>4.4660843431914236E-3</v>
      </c>
    </row>
    <row r="16" spans="1:30" ht="48.75" customHeight="1" thickBot="1">
      <c r="E16" s="34">
        <v>13</v>
      </c>
      <c r="F16" s="48" t="s">
        <v>99</v>
      </c>
      <c r="G16" s="240" t="s">
        <v>100</v>
      </c>
      <c r="H16" s="234" t="s">
        <v>27</v>
      </c>
      <c r="I16" s="13">
        <v>20</v>
      </c>
      <c r="J16" s="14">
        <v>282342.11952599999</v>
      </c>
      <c r="K16" s="14">
        <v>341417.21070599998</v>
      </c>
      <c r="L16" s="15" t="s">
        <v>101</v>
      </c>
      <c r="M16" s="15">
        <v>17</v>
      </c>
      <c r="N16" s="16">
        <v>271557</v>
      </c>
      <c r="O16" s="17">
        <v>500000</v>
      </c>
      <c r="P16" s="18">
        <v>1257258</v>
      </c>
      <c r="Q16" s="19">
        <v>1.05</v>
      </c>
      <c r="R16" s="19">
        <v>5.29</v>
      </c>
      <c r="S16" s="19">
        <v>20.32</v>
      </c>
      <c r="T16" s="19">
        <v>21.97</v>
      </c>
      <c r="U16" s="19">
        <v>25.04</v>
      </c>
      <c r="V16" s="20">
        <v>21823</v>
      </c>
      <c r="W16" s="20">
        <v>91</v>
      </c>
      <c r="X16" s="20">
        <v>7</v>
      </c>
      <c r="Y16" s="20">
        <v>9</v>
      </c>
      <c r="Z16" s="21">
        <v>21830</v>
      </c>
      <c r="AA16" s="115">
        <f t="shared" si="0"/>
        <v>1.4440369430120661</v>
      </c>
      <c r="AD16" s="115">
        <v>1.2627731749437966E-2</v>
      </c>
    </row>
    <row r="17" spans="5:30" ht="48.75" customHeight="1" thickBot="1">
      <c r="E17" s="110">
        <v>14</v>
      </c>
      <c r="F17" s="126" t="s">
        <v>48</v>
      </c>
      <c r="G17" s="239" t="s">
        <v>26</v>
      </c>
      <c r="H17" s="235" t="s">
        <v>23</v>
      </c>
      <c r="I17" s="127">
        <v>20</v>
      </c>
      <c r="J17" s="119">
        <v>91952.979749999999</v>
      </c>
      <c r="K17" s="119">
        <v>64431.324033999997</v>
      </c>
      <c r="L17" s="125" t="s">
        <v>49</v>
      </c>
      <c r="M17" s="23">
        <v>15</v>
      </c>
      <c r="N17" s="120">
        <v>57977</v>
      </c>
      <c r="O17" s="121">
        <v>1000000</v>
      </c>
      <c r="P17" s="122">
        <v>1050068</v>
      </c>
      <c r="Q17" s="123">
        <v>1.29</v>
      </c>
      <c r="R17" s="123">
        <v>4.4000000000000004</v>
      </c>
      <c r="S17" s="123">
        <v>18.16</v>
      </c>
      <c r="T17" s="123">
        <v>19.11</v>
      </c>
      <c r="U17" s="123">
        <v>27.65</v>
      </c>
      <c r="V17" s="125">
        <v>183</v>
      </c>
      <c r="W17" s="155">
        <v>55</v>
      </c>
      <c r="X17" s="125">
        <v>4</v>
      </c>
      <c r="Y17" s="155">
        <v>45</v>
      </c>
      <c r="Z17" s="125">
        <v>187</v>
      </c>
      <c r="AA17" s="115">
        <f t="shared" si="0"/>
        <v>0.16470669290621917</v>
      </c>
      <c r="AD17" s="115">
        <v>0.1440317677066115</v>
      </c>
    </row>
    <row r="18" spans="5:30" ht="48.75" customHeight="1" thickBot="1">
      <c r="E18" s="108">
        <v>15</v>
      </c>
      <c r="F18" s="109" t="s">
        <v>50</v>
      </c>
      <c r="G18" s="237" t="s">
        <v>30</v>
      </c>
      <c r="H18" s="234" t="s">
        <v>23</v>
      </c>
      <c r="I18" s="13">
        <v>20</v>
      </c>
      <c r="J18" s="14">
        <v>652499.646557</v>
      </c>
      <c r="K18" s="14">
        <v>282318.882392</v>
      </c>
      <c r="L18" s="15" t="s">
        <v>51</v>
      </c>
      <c r="M18" s="15">
        <v>15</v>
      </c>
      <c r="N18" s="16">
        <v>259180</v>
      </c>
      <c r="O18" s="17">
        <v>1000000</v>
      </c>
      <c r="P18" s="18">
        <v>1065877</v>
      </c>
      <c r="Q18" s="19">
        <v>1.6</v>
      </c>
      <c r="R18" s="19">
        <v>4.7699999999999996</v>
      </c>
      <c r="S18" s="19">
        <v>18.690000000000001</v>
      </c>
      <c r="T18" s="19">
        <v>20.059999999999999</v>
      </c>
      <c r="U18" s="19">
        <v>27.43</v>
      </c>
      <c r="V18" s="20">
        <v>618</v>
      </c>
      <c r="W18" s="20">
        <v>53</v>
      </c>
      <c r="X18" s="20">
        <v>3</v>
      </c>
      <c r="Y18" s="20">
        <v>47</v>
      </c>
      <c r="Z18" s="21">
        <v>621</v>
      </c>
      <c r="AA18" s="115">
        <f t="shared" si="0"/>
        <v>0.69545221944844726</v>
      </c>
      <c r="AD18" s="115">
        <v>0.60815508316762479</v>
      </c>
    </row>
    <row r="19" spans="5:30" ht="48.75" customHeight="1" thickBot="1">
      <c r="E19" s="110">
        <v>16</v>
      </c>
      <c r="F19" s="126" t="s">
        <v>52</v>
      </c>
      <c r="G19" s="239" t="s">
        <v>30</v>
      </c>
      <c r="H19" s="235" t="s">
        <v>27</v>
      </c>
      <c r="I19" s="127">
        <v>20</v>
      </c>
      <c r="J19" s="119">
        <v>755041.76861499995</v>
      </c>
      <c r="K19" s="119">
        <v>405191.54124499997</v>
      </c>
      <c r="L19" s="125" t="s">
        <v>53</v>
      </c>
      <c r="M19" s="23">
        <v>15</v>
      </c>
      <c r="N19" s="120">
        <v>320247</v>
      </c>
      <c r="O19" s="121">
        <v>1000000</v>
      </c>
      <c r="P19" s="122">
        <v>1042676</v>
      </c>
      <c r="Q19" s="123">
        <v>1.58</v>
      </c>
      <c r="R19" s="123">
        <v>4.88</v>
      </c>
      <c r="S19" s="123">
        <v>19.18</v>
      </c>
      <c r="T19" s="123">
        <v>20.36</v>
      </c>
      <c r="U19" s="123">
        <v>27.77</v>
      </c>
      <c r="V19" s="125">
        <v>193</v>
      </c>
      <c r="W19" s="155">
        <v>62</v>
      </c>
      <c r="X19" s="125">
        <v>5</v>
      </c>
      <c r="Y19" s="155">
        <v>38</v>
      </c>
      <c r="Z19" s="125">
        <v>198</v>
      </c>
      <c r="AA19" s="115">
        <f t="shared" si="0"/>
        <v>1.1676254748510175</v>
      </c>
      <c r="AD19" s="115">
        <v>1.0210584536344216</v>
      </c>
    </row>
    <row r="20" spans="5:30" ht="48.75" customHeight="1" thickBot="1">
      <c r="E20" s="156">
        <v>17</v>
      </c>
      <c r="F20" s="109" t="s">
        <v>58</v>
      </c>
      <c r="G20" s="237" t="s">
        <v>26</v>
      </c>
      <c r="H20" s="234" t="s">
        <v>23</v>
      </c>
      <c r="I20" s="13">
        <v>20</v>
      </c>
      <c r="J20" s="14">
        <v>657565.54320499999</v>
      </c>
      <c r="K20" s="14">
        <v>840666.74043100001</v>
      </c>
      <c r="L20" s="15" t="s">
        <v>59</v>
      </c>
      <c r="M20" s="15">
        <v>15</v>
      </c>
      <c r="N20" s="16">
        <v>855529</v>
      </c>
      <c r="O20" s="17">
        <v>1000000</v>
      </c>
      <c r="P20" s="18">
        <v>1033907</v>
      </c>
      <c r="Q20" s="19">
        <v>1.61</v>
      </c>
      <c r="R20" s="19">
        <v>2.86</v>
      </c>
      <c r="S20" s="19">
        <v>17.399999999999999</v>
      </c>
      <c r="T20" s="19">
        <v>18.170000000000002</v>
      </c>
      <c r="U20" s="19">
        <v>25.52</v>
      </c>
      <c r="V20" s="20">
        <v>1624</v>
      </c>
      <c r="W20" s="20">
        <v>92</v>
      </c>
      <c r="X20" s="20">
        <v>7</v>
      </c>
      <c r="Y20" s="20">
        <v>8</v>
      </c>
      <c r="Z20" s="21">
        <v>1631</v>
      </c>
      <c r="AA20" s="115">
        <f t="shared" si="0"/>
        <v>3.5947044947835041</v>
      </c>
      <c r="AD20" s="115">
        <v>3.1434766470684203</v>
      </c>
    </row>
    <row r="21" spans="5:30" ht="48.75" customHeight="1" thickBot="1">
      <c r="E21" s="110">
        <v>18</v>
      </c>
      <c r="F21" s="126" t="s">
        <v>54</v>
      </c>
      <c r="G21" s="239" t="s">
        <v>30</v>
      </c>
      <c r="H21" s="235" t="s">
        <v>23</v>
      </c>
      <c r="I21" s="22">
        <v>20</v>
      </c>
      <c r="J21" s="119">
        <v>632088.82409000001</v>
      </c>
      <c r="K21" s="119">
        <v>303608.72142199997</v>
      </c>
      <c r="L21" s="23" t="s">
        <v>55</v>
      </c>
      <c r="M21" s="23">
        <v>15</v>
      </c>
      <c r="N21" s="120">
        <v>215666</v>
      </c>
      <c r="O21" s="121">
        <v>1000000</v>
      </c>
      <c r="P21" s="122">
        <v>1061000</v>
      </c>
      <c r="Q21" s="123">
        <v>1.62</v>
      </c>
      <c r="R21" s="123">
        <v>4.88</v>
      </c>
      <c r="S21" s="123">
        <v>19.239999999999998</v>
      </c>
      <c r="T21" s="123">
        <v>20.6</v>
      </c>
      <c r="U21" s="123">
        <v>28.77</v>
      </c>
      <c r="V21" s="124">
        <v>903</v>
      </c>
      <c r="W21" s="124">
        <v>77</v>
      </c>
      <c r="X21" s="124">
        <v>7</v>
      </c>
      <c r="Y21" s="124">
        <v>23</v>
      </c>
      <c r="Z21" s="125">
        <v>910</v>
      </c>
      <c r="AA21" s="115">
        <f t="shared" si="0"/>
        <v>1.0865668969199083</v>
      </c>
      <c r="AD21" s="115">
        <v>0.95017481156014749</v>
      </c>
    </row>
    <row r="22" spans="5:30" ht="48.75" customHeight="1" thickBot="1">
      <c r="E22" s="108">
        <v>19</v>
      </c>
      <c r="F22" s="109" t="s">
        <v>56</v>
      </c>
      <c r="G22" s="237" t="s">
        <v>30</v>
      </c>
      <c r="H22" s="236" t="s">
        <v>23</v>
      </c>
      <c r="I22" s="13">
        <v>20</v>
      </c>
      <c r="J22" s="14">
        <v>571454.33747300005</v>
      </c>
      <c r="K22" s="14">
        <v>252837.67678899999</v>
      </c>
      <c r="L22" s="15" t="s">
        <v>57</v>
      </c>
      <c r="M22" s="15">
        <v>15</v>
      </c>
      <c r="N22" s="16">
        <v>235773</v>
      </c>
      <c r="O22" s="17">
        <v>1000000</v>
      </c>
      <c r="P22" s="18">
        <v>1057894</v>
      </c>
      <c r="Q22" s="19">
        <v>1.57</v>
      </c>
      <c r="R22" s="19">
        <v>4.71</v>
      </c>
      <c r="S22" s="19">
        <v>18.8</v>
      </c>
      <c r="T22" s="19">
        <v>20.07</v>
      </c>
      <c r="U22" s="19">
        <v>27.32</v>
      </c>
      <c r="V22" s="20">
        <v>352</v>
      </c>
      <c r="W22" s="20">
        <v>34</v>
      </c>
      <c r="X22" s="20">
        <v>5</v>
      </c>
      <c r="Y22" s="20">
        <v>66</v>
      </c>
      <c r="Z22" s="21">
        <v>357</v>
      </c>
      <c r="AA22" s="115">
        <f t="shared" si="0"/>
        <v>0.39955098891653784</v>
      </c>
      <c r="AD22" s="115">
        <v>0.34939706582136543</v>
      </c>
    </row>
    <row r="23" spans="5:30" ht="48.75" customHeight="1" thickBot="1">
      <c r="E23" s="110">
        <v>20</v>
      </c>
      <c r="F23" s="157" t="s">
        <v>60</v>
      </c>
      <c r="G23" s="238" t="s">
        <v>61</v>
      </c>
      <c r="H23" s="235" t="s">
        <v>27</v>
      </c>
      <c r="I23" s="22">
        <v>20</v>
      </c>
      <c r="J23" s="119">
        <v>124922.8884</v>
      </c>
      <c r="K23" s="119">
        <v>29478</v>
      </c>
      <c r="L23" s="23" t="s">
        <v>62</v>
      </c>
      <c r="M23" s="23">
        <v>13</v>
      </c>
      <c r="N23" s="120">
        <v>23303</v>
      </c>
      <c r="O23" s="121">
        <v>1000000</v>
      </c>
      <c r="P23" s="122">
        <v>1265008</v>
      </c>
      <c r="Q23" s="123">
        <v>14.9</v>
      </c>
      <c r="R23" s="123">
        <v>23.4</v>
      </c>
      <c r="S23" s="123">
        <v>59.5</v>
      </c>
      <c r="T23" s="123">
        <v>60.28</v>
      </c>
      <c r="U23" s="123">
        <v>63.5</v>
      </c>
      <c r="V23" s="125">
        <v>42</v>
      </c>
      <c r="W23" s="155">
        <v>16</v>
      </c>
      <c r="X23" s="125">
        <v>2</v>
      </c>
      <c r="Y23" s="155">
        <v>84</v>
      </c>
      <c r="Z23" s="125">
        <v>44</v>
      </c>
      <c r="AA23" s="115">
        <f t="shared" si="0"/>
        <v>2.1921461186639686E-2</v>
      </c>
      <c r="AD23" s="115">
        <v>1.9169754122993305E-4</v>
      </c>
    </row>
    <row r="24" spans="5:30" ht="48.75" customHeight="1" thickBot="1">
      <c r="E24" s="108">
        <v>21</v>
      </c>
      <c r="F24" s="109" t="s">
        <v>63</v>
      </c>
      <c r="G24" s="237" t="s">
        <v>64</v>
      </c>
      <c r="H24" s="234" t="s">
        <v>23</v>
      </c>
      <c r="I24" s="13">
        <v>20</v>
      </c>
      <c r="J24" s="14">
        <v>54995.117035000003</v>
      </c>
      <c r="K24" s="14">
        <v>60402.957922000001</v>
      </c>
      <c r="L24" s="15" t="s">
        <v>65</v>
      </c>
      <c r="M24" s="15">
        <v>12</v>
      </c>
      <c r="N24" s="16">
        <v>56887</v>
      </c>
      <c r="O24" s="17">
        <v>1000000</v>
      </c>
      <c r="P24" s="18">
        <v>1061806</v>
      </c>
      <c r="Q24" s="19">
        <v>3.09</v>
      </c>
      <c r="R24" s="19">
        <v>7.6</v>
      </c>
      <c r="S24" s="19">
        <v>19.600000000000001</v>
      </c>
      <c r="T24" s="19">
        <v>0</v>
      </c>
      <c r="U24" s="19">
        <v>21.15</v>
      </c>
      <c r="V24" s="20">
        <v>17</v>
      </c>
      <c r="W24" s="20">
        <v>2</v>
      </c>
      <c r="X24" s="20">
        <v>5</v>
      </c>
      <c r="Y24" s="20">
        <v>98</v>
      </c>
      <c r="Z24" s="21">
        <v>22</v>
      </c>
      <c r="AA24" s="115">
        <f t="shared" si="0"/>
        <v>5.6148699778027396E-3</v>
      </c>
      <c r="AD24" s="115">
        <v>4.9100594157772354E-5</v>
      </c>
    </row>
    <row r="25" spans="5:30" ht="48.75" customHeight="1" thickBot="1">
      <c r="E25" s="110">
        <v>22</v>
      </c>
      <c r="F25" s="157" t="s">
        <v>66</v>
      </c>
      <c r="G25" s="238" t="s">
        <v>67</v>
      </c>
      <c r="H25" s="235" t="s">
        <v>27</v>
      </c>
      <c r="I25" s="22">
        <v>20</v>
      </c>
      <c r="J25" s="158" t="s">
        <v>68</v>
      </c>
      <c r="K25" s="119">
        <v>29177.407340000002</v>
      </c>
      <c r="L25" s="23" t="s">
        <v>69</v>
      </c>
      <c r="M25" s="23">
        <v>10</v>
      </c>
      <c r="N25" s="120">
        <v>13495</v>
      </c>
      <c r="O25" s="121">
        <v>500000</v>
      </c>
      <c r="P25" s="122">
        <v>1074218</v>
      </c>
      <c r="Q25" s="123">
        <v>1.72</v>
      </c>
      <c r="R25" s="123">
        <v>5.46</v>
      </c>
      <c r="S25" s="123">
        <v>0</v>
      </c>
      <c r="T25" s="123">
        <v>0</v>
      </c>
      <c r="U25" s="123">
        <v>17.64</v>
      </c>
      <c r="V25" s="125">
        <v>38</v>
      </c>
      <c r="W25" s="155">
        <v>36</v>
      </c>
      <c r="X25" s="125">
        <v>8</v>
      </c>
      <c r="Y25" s="155">
        <v>64</v>
      </c>
      <c r="Z25" s="125">
        <v>46</v>
      </c>
      <c r="AA25" s="115">
        <f t="shared" si="0"/>
        <v>4.8820328912878019E-2</v>
      </c>
      <c r="AD25" s="115">
        <v>4.2692122276680761E-2</v>
      </c>
    </row>
    <row r="26" spans="5:30" ht="48.75" customHeight="1" thickBot="1">
      <c r="E26" s="108">
        <v>23</v>
      </c>
      <c r="F26" s="109" t="s">
        <v>333</v>
      </c>
      <c r="G26" s="241" t="s">
        <v>64</v>
      </c>
      <c r="H26" s="236" t="s">
        <v>23</v>
      </c>
      <c r="I26" s="159">
        <v>20</v>
      </c>
      <c r="J26" s="160" t="s">
        <v>71</v>
      </c>
      <c r="K26" s="14">
        <v>22908.381672</v>
      </c>
      <c r="L26" s="161" t="s">
        <v>338</v>
      </c>
      <c r="M26" s="161">
        <v>8</v>
      </c>
      <c r="N26" s="16">
        <v>80088</v>
      </c>
      <c r="O26" s="162">
        <v>500000</v>
      </c>
      <c r="P26" s="18">
        <v>1049859</v>
      </c>
      <c r="Q26" s="163">
        <v>1.94</v>
      </c>
      <c r="R26" s="163">
        <v>5.1100000000000003</v>
      </c>
      <c r="S26" s="163">
        <v>0</v>
      </c>
      <c r="T26" s="163">
        <v>0</v>
      </c>
      <c r="U26" s="163">
        <v>12.8</v>
      </c>
      <c r="V26" s="164">
        <v>51</v>
      </c>
      <c r="W26" s="164">
        <v>9</v>
      </c>
      <c r="X26" s="164">
        <v>6</v>
      </c>
      <c r="Y26" s="164">
        <v>91</v>
      </c>
      <c r="Z26" s="165">
        <v>57</v>
      </c>
      <c r="AA26" s="115">
        <f t="shared" si="0"/>
        <v>9.5827116770203277E-3</v>
      </c>
      <c r="AD26" s="115">
        <v>8.3798349533366741E-5</v>
      </c>
    </row>
    <row r="27" spans="5:30" ht="48.75" customHeight="1" thickBot="1">
      <c r="E27" s="110">
        <v>24</v>
      </c>
      <c r="F27" s="157" t="s">
        <v>339</v>
      </c>
      <c r="G27" s="238" t="s">
        <v>180</v>
      </c>
      <c r="H27" s="235" t="s">
        <v>23</v>
      </c>
      <c r="I27" s="22">
        <v>20</v>
      </c>
      <c r="J27" s="158" t="s">
        <v>71</v>
      </c>
      <c r="K27" s="119">
        <v>209201.59038400001</v>
      </c>
      <c r="L27" s="23" t="s">
        <v>340</v>
      </c>
      <c r="M27" s="23">
        <v>5</v>
      </c>
      <c r="N27" s="120">
        <v>205136</v>
      </c>
      <c r="O27" s="121">
        <v>1000000</v>
      </c>
      <c r="P27" s="122">
        <v>1019819</v>
      </c>
      <c r="Q27" s="123">
        <v>0.89</v>
      </c>
      <c r="R27" s="123">
        <v>3.27</v>
      </c>
      <c r="S27" s="123">
        <v>0</v>
      </c>
      <c r="T27" s="123">
        <v>0</v>
      </c>
      <c r="U27" s="123">
        <v>7.12</v>
      </c>
      <c r="V27" s="125">
        <v>36</v>
      </c>
      <c r="W27" s="155">
        <v>1</v>
      </c>
      <c r="X27" s="125">
        <v>5</v>
      </c>
      <c r="Y27" s="155">
        <v>99</v>
      </c>
      <c r="Z27" s="125">
        <v>41</v>
      </c>
      <c r="AA27" s="115">
        <f t="shared" si="0"/>
        <v>9.7233626428738177E-3</v>
      </c>
      <c r="AD27" s="115">
        <v>8.5028306063005479E-5</v>
      </c>
    </row>
    <row r="28" spans="5:30" ht="48.75" customHeight="1" thickBot="1">
      <c r="E28" s="108">
        <v>25</v>
      </c>
      <c r="F28" s="109" t="s">
        <v>341</v>
      </c>
      <c r="G28" s="237" t="s">
        <v>342</v>
      </c>
      <c r="H28" s="236" t="s">
        <v>23</v>
      </c>
      <c r="I28" s="13">
        <v>20</v>
      </c>
      <c r="J28" s="166" t="s">
        <v>71</v>
      </c>
      <c r="K28" s="14">
        <v>1469740.9458389999</v>
      </c>
      <c r="L28" s="15" t="s">
        <v>343</v>
      </c>
      <c r="M28" s="15">
        <v>5</v>
      </c>
      <c r="N28" s="16">
        <v>1454126</v>
      </c>
      <c r="O28" s="17">
        <v>3500000</v>
      </c>
      <c r="P28" s="18">
        <v>1043949</v>
      </c>
      <c r="Q28" s="19">
        <v>1.67</v>
      </c>
      <c r="R28" s="19">
        <v>5.05</v>
      </c>
      <c r="S28" s="19">
        <v>0</v>
      </c>
      <c r="T28" s="19">
        <v>0</v>
      </c>
      <c r="U28" s="19">
        <v>7.8</v>
      </c>
      <c r="V28" s="20">
        <v>4097</v>
      </c>
      <c r="W28" s="20">
        <v>84</v>
      </c>
      <c r="X28" s="20">
        <v>12</v>
      </c>
      <c r="Y28" s="20">
        <v>16</v>
      </c>
      <c r="Z28" s="21">
        <v>4109</v>
      </c>
      <c r="AA28" s="115">
        <f t="shared" si="0"/>
        <v>5.7381458296960401</v>
      </c>
      <c r="AD28" s="115">
        <v>5.0178609783636459</v>
      </c>
    </row>
    <row r="29" spans="5:30" ht="57.75" customHeight="1" thickBot="1">
      <c r="E29" s="252" t="s">
        <v>70</v>
      </c>
      <c r="F29" s="253"/>
      <c r="G29" s="242" t="s">
        <v>71</v>
      </c>
      <c r="H29" s="24" t="s">
        <v>71</v>
      </c>
      <c r="I29" s="25"/>
      <c r="J29" s="26">
        <v>15114515.170960996</v>
      </c>
      <c r="K29" s="26">
        <v>21515354.108213</v>
      </c>
      <c r="L29" s="27" t="s">
        <v>71</v>
      </c>
      <c r="M29" s="28" t="s">
        <v>71</v>
      </c>
      <c r="N29" s="26">
        <v>20548275</v>
      </c>
      <c r="O29" s="30" t="s">
        <v>71</v>
      </c>
      <c r="P29" s="31" t="s">
        <v>71</v>
      </c>
      <c r="Q29" s="32">
        <v>2.0699999999999998</v>
      </c>
      <c r="R29" s="32">
        <v>6.13</v>
      </c>
      <c r="S29" s="32">
        <v>21.45</v>
      </c>
      <c r="T29" s="32">
        <v>23.33</v>
      </c>
      <c r="U29" s="32">
        <v>39.8872</v>
      </c>
      <c r="V29" s="33">
        <v>62090</v>
      </c>
      <c r="W29" s="33">
        <v>72.12993382815327</v>
      </c>
      <c r="X29" s="33">
        <v>444</v>
      </c>
      <c r="Y29" s="33">
        <f>100-W29</f>
        <v>27.87006617184673</v>
      </c>
      <c r="Z29" s="33">
        <v>62534</v>
      </c>
      <c r="AA29" s="115">
        <f>SUM(AA4:AA28)</f>
        <v>72.12993382815327</v>
      </c>
    </row>
    <row r="30" spans="5:30" ht="48.75" customHeight="1" thickBot="1">
      <c r="E30" s="34">
        <v>26</v>
      </c>
      <c r="F30" s="48" t="s">
        <v>75</v>
      </c>
      <c r="G30" s="240" t="s">
        <v>30</v>
      </c>
      <c r="H30" s="12" t="s">
        <v>73</v>
      </c>
      <c r="I30" s="13"/>
      <c r="J30" s="14">
        <v>308663.79706900002</v>
      </c>
      <c r="K30" s="14">
        <v>77922.391784000007</v>
      </c>
      <c r="L30" s="15" t="s">
        <v>77</v>
      </c>
      <c r="M30" s="15">
        <v>18</v>
      </c>
      <c r="N30" s="16">
        <v>52713</v>
      </c>
      <c r="O30" s="17">
        <v>500000</v>
      </c>
      <c r="P30" s="18">
        <v>1470100</v>
      </c>
      <c r="Q30" s="19">
        <v>-0.09</v>
      </c>
      <c r="R30" s="19">
        <v>5.24</v>
      </c>
      <c r="S30" s="19">
        <v>23.5</v>
      </c>
      <c r="T30" s="19">
        <v>26.29</v>
      </c>
      <c r="U30" s="19">
        <v>41.76</v>
      </c>
      <c r="V30" s="20">
        <v>34</v>
      </c>
      <c r="W30" s="20">
        <v>4</v>
      </c>
      <c r="X30" s="20">
        <v>3</v>
      </c>
      <c r="Y30" s="20">
        <v>96</v>
      </c>
      <c r="Z30" s="21">
        <v>37</v>
      </c>
      <c r="AA30" s="115">
        <f>W30*K30/$K$34</f>
        <v>2.7881423506423806</v>
      </c>
      <c r="AD30" s="115">
        <v>1.2668372101014602E-2</v>
      </c>
    </row>
    <row r="31" spans="5:30" ht="48.75" customHeight="1" thickBot="1">
      <c r="E31" s="217">
        <v>27</v>
      </c>
      <c r="F31" s="228" t="s">
        <v>78</v>
      </c>
      <c r="G31" s="243" t="s">
        <v>61</v>
      </c>
      <c r="H31" s="219" t="s">
        <v>73</v>
      </c>
      <c r="I31" s="220" t="s">
        <v>68</v>
      </c>
      <c r="J31" s="154">
        <v>13679.508169000001</v>
      </c>
      <c r="K31" s="154">
        <v>15625.513397999999</v>
      </c>
      <c r="L31" s="221" t="s">
        <v>79</v>
      </c>
      <c r="M31" s="221">
        <v>14</v>
      </c>
      <c r="N31" s="222">
        <v>11495</v>
      </c>
      <c r="O31" s="223">
        <v>500000</v>
      </c>
      <c r="P31" s="224">
        <v>1326936</v>
      </c>
      <c r="Q31" s="225">
        <v>-0.01</v>
      </c>
      <c r="R31" s="225">
        <v>20.170000000000002</v>
      </c>
      <c r="S31" s="225">
        <v>34.32</v>
      </c>
      <c r="T31" s="225">
        <v>42.53</v>
      </c>
      <c r="U31" s="225">
        <v>49.22</v>
      </c>
      <c r="V31" s="226">
        <v>710</v>
      </c>
      <c r="W31" s="226">
        <v>33</v>
      </c>
      <c r="X31" s="226">
        <v>50</v>
      </c>
      <c r="Y31" s="226">
        <v>67</v>
      </c>
      <c r="Z31" s="227">
        <v>760</v>
      </c>
      <c r="AA31" s="115">
        <f t="shared" ref="AA31:AA33" si="1">W31*K31/$K$34</f>
        <v>4.6125481511673003</v>
      </c>
      <c r="AD31" s="115">
        <v>2.095785256422485E-2</v>
      </c>
    </row>
    <row r="32" spans="5:30" ht="48.75" customHeight="1" thickBot="1">
      <c r="E32" s="34">
        <v>28</v>
      </c>
      <c r="F32" s="48" t="s">
        <v>80</v>
      </c>
      <c r="G32" s="240" t="s">
        <v>61</v>
      </c>
      <c r="H32" s="233" t="s">
        <v>73</v>
      </c>
      <c r="I32" s="13" t="s">
        <v>68</v>
      </c>
      <c r="J32" s="14">
        <v>5491.3557410000003</v>
      </c>
      <c r="K32" s="14">
        <v>8968.9402239999999</v>
      </c>
      <c r="L32" s="15" t="s">
        <v>81</v>
      </c>
      <c r="M32" s="15">
        <v>12</v>
      </c>
      <c r="N32" s="16">
        <v>6724</v>
      </c>
      <c r="O32" s="17">
        <v>200000</v>
      </c>
      <c r="P32" s="18">
        <v>1325540</v>
      </c>
      <c r="Q32" s="19">
        <v>0.49</v>
      </c>
      <c r="R32" s="19">
        <v>20.32</v>
      </c>
      <c r="S32" s="19">
        <v>38</v>
      </c>
      <c r="T32" s="19">
        <v>44.17</v>
      </c>
      <c r="U32" s="19">
        <v>46.38</v>
      </c>
      <c r="V32" s="20">
        <v>128</v>
      </c>
      <c r="W32" s="20">
        <v>24</v>
      </c>
      <c r="X32" s="20">
        <v>26</v>
      </c>
      <c r="Y32" s="20">
        <v>76</v>
      </c>
      <c r="Z32" s="21">
        <v>154</v>
      </c>
      <c r="AA32" s="115">
        <f t="shared" si="1"/>
        <v>1.9255067643379788</v>
      </c>
      <c r="AD32" s="115">
        <v>8.748848912981097E-3</v>
      </c>
    </row>
    <row r="33" spans="4:185" s="116" customFormat="1" ht="48.75" customHeight="1" thickBot="1">
      <c r="D33" s="167"/>
      <c r="E33" s="217">
        <v>29</v>
      </c>
      <c r="F33" s="228" t="s">
        <v>344</v>
      </c>
      <c r="G33" s="243" t="s">
        <v>345</v>
      </c>
      <c r="H33" s="219" t="s">
        <v>73</v>
      </c>
      <c r="I33" s="220" t="s">
        <v>68</v>
      </c>
      <c r="J33" s="154">
        <v>0</v>
      </c>
      <c r="K33" s="154">
        <v>9274.2785530000001</v>
      </c>
      <c r="L33" s="221" t="s">
        <v>346</v>
      </c>
      <c r="M33" s="221">
        <v>4</v>
      </c>
      <c r="N33" s="222">
        <v>7883</v>
      </c>
      <c r="O33" s="223">
        <v>50000</v>
      </c>
      <c r="P33" s="224">
        <v>1176491</v>
      </c>
      <c r="Q33" s="225">
        <v>-1.51</v>
      </c>
      <c r="R33" s="225">
        <v>11.66</v>
      </c>
      <c r="S33" s="225">
        <v>0</v>
      </c>
      <c r="T33" s="225">
        <v>0</v>
      </c>
      <c r="U33" s="225">
        <v>17.649999999999999</v>
      </c>
      <c r="V33" s="226">
        <v>13</v>
      </c>
      <c r="W33" s="226">
        <v>37</v>
      </c>
      <c r="X33" s="226">
        <v>4</v>
      </c>
      <c r="Y33" s="226">
        <v>63</v>
      </c>
      <c r="Z33" s="227">
        <v>17</v>
      </c>
      <c r="AA33" s="115">
        <f t="shared" si="1"/>
        <v>3.0695487647735922</v>
      </c>
      <c r="AB33" s="115"/>
      <c r="AC33" s="115"/>
      <c r="AD33" s="129">
        <v>1.9169754122993305E-4</v>
      </c>
      <c r="AE33" s="115"/>
      <c r="AF33" s="115"/>
      <c r="AG33" s="115"/>
      <c r="AH33" s="129"/>
      <c r="AI33" s="115"/>
      <c r="AJ33" s="115"/>
      <c r="AK33" s="115"/>
      <c r="AL33" s="129"/>
      <c r="AM33" s="115"/>
      <c r="AN33" s="115"/>
      <c r="AO33" s="115"/>
      <c r="AP33" s="129"/>
      <c r="AQ33" s="115"/>
      <c r="AR33" s="115"/>
      <c r="AS33" s="115"/>
      <c r="AT33" s="129"/>
      <c r="AU33" s="115"/>
      <c r="AV33" s="115"/>
      <c r="AW33" s="115"/>
      <c r="AX33" s="129"/>
      <c r="AY33" s="115"/>
      <c r="AZ33" s="115"/>
      <c r="BA33" s="115"/>
      <c r="BB33" s="129"/>
      <c r="BC33" s="115"/>
      <c r="BD33" s="115"/>
      <c r="BE33" s="115"/>
      <c r="BF33" s="129"/>
      <c r="BG33" s="115"/>
      <c r="BH33" s="115"/>
      <c r="BI33" s="115"/>
      <c r="BJ33" s="129"/>
      <c r="BK33" s="115"/>
      <c r="BL33" s="115"/>
      <c r="BM33" s="115"/>
      <c r="BN33" s="129"/>
      <c r="BO33" s="115"/>
      <c r="BP33" s="115"/>
      <c r="BQ33" s="115"/>
      <c r="BR33" s="129"/>
      <c r="BS33" s="115"/>
      <c r="BT33" s="115"/>
      <c r="BU33" s="115"/>
      <c r="BV33" s="129"/>
      <c r="BW33" s="115"/>
      <c r="BX33" s="115"/>
      <c r="BY33" s="115"/>
      <c r="BZ33" s="129"/>
      <c r="CA33" s="115"/>
      <c r="CB33" s="115"/>
      <c r="CC33" s="115"/>
      <c r="CD33" s="129"/>
      <c r="CE33" s="115"/>
      <c r="CF33" s="115"/>
      <c r="CG33" s="115"/>
      <c r="CH33" s="129"/>
      <c r="CI33" s="115"/>
      <c r="CJ33" s="115"/>
      <c r="CK33" s="115"/>
      <c r="CL33" s="129"/>
      <c r="CM33" s="115"/>
      <c r="CN33" s="115"/>
      <c r="CO33" s="115"/>
      <c r="CP33" s="129"/>
      <c r="CQ33" s="115"/>
      <c r="CR33" s="115"/>
      <c r="CS33" s="115"/>
      <c r="CT33" s="129"/>
      <c r="CU33" s="115"/>
      <c r="CV33" s="115"/>
      <c r="CW33" s="115"/>
      <c r="CX33" s="129"/>
      <c r="CY33" s="115"/>
      <c r="CZ33" s="115"/>
      <c r="DA33" s="115"/>
      <c r="DB33" s="129"/>
      <c r="DC33" s="115"/>
      <c r="DD33" s="115"/>
      <c r="DE33" s="115"/>
      <c r="DF33" s="129"/>
      <c r="DG33" s="115"/>
      <c r="DH33" s="115"/>
      <c r="DI33" s="115"/>
      <c r="DJ33" s="129"/>
      <c r="DK33" s="115"/>
      <c r="DL33" s="115"/>
      <c r="DM33" s="115"/>
      <c r="DN33" s="129"/>
      <c r="DO33" s="115"/>
      <c r="DP33" s="115"/>
      <c r="DQ33" s="115"/>
      <c r="DR33" s="129"/>
      <c r="DS33" s="115"/>
      <c r="DT33" s="115"/>
      <c r="DU33" s="115"/>
      <c r="DV33" s="129"/>
      <c r="DW33" s="115"/>
      <c r="DX33" s="115"/>
      <c r="DY33" s="115"/>
      <c r="DZ33" s="129"/>
      <c r="EA33" s="115"/>
      <c r="EB33" s="115"/>
      <c r="EC33" s="115"/>
      <c r="ED33" s="129"/>
      <c r="EE33" s="115"/>
      <c r="EF33" s="115"/>
      <c r="EG33" s="115"/>
      <c r="EH33" s="129"/>
      <c r="EI33" s="115"/>
      <c r="EJ33" s="115"/>
      <c r="EK33" s="115"/>
      <c r="EL33" s="129"/>
      <c r="EM33" s="115"/>
      <c r="EN33" s="115"/>
      <c r="EO33" s="115"/>
      <c r="EP33" s="129"/>
      <c r="EQ33" s="115"/>
      <c r="ER33" s="115"/>
      <c r="ES33" s="115"/>
      <c r="ET33" s="129"/>
      <c r="EU33" s="115"/>
      <c r="EV33" s="115"/>
      <c r="EW33" s="115"/>
      <c r="EX33" s="129"/>
      <c r="EY33" s="115"/>
      <c r="EZ33" s="115"/>
      <c r="FA33" s="115"/>
      <c r="FB33" s="129"/>
      <c r="FC33" s="115"/>
      <c r="FD33" s="115"/>
      <c r="FE33" s="115"/>
      <c r="FF33" s="129"/>
      <c r="FG33" s="115"/>
      <c r="FH33" s="115"/>
      <c r="FI33" s="115"/>
      <c r="FJ33" s="129"/>
      <c r="FK33" s="115"/>
      <c r="FL33" s="115"/>
      <c r="FM33" s="115"/>
      <c r="FN33" s="129"/>
      <c r="FO33" s="115"/>
      <c r="FP33" s="115"/>
      <c r="FQ33" s="115"/>
      <c r="FR33" s="129"/>
      <c r="FS33" s="115"/>
      <c r="FT33" s="115"/>
      <c r="FU33" s="115"/>
      <c r="FV33" s="129"/>
      <c r="FW33" s="115"/>
      <c r="FX33" s="115"/>
      <c r="FY33" s="115"/>
      <c r="FZ33" s="129"/>
      <c r="GA33" s="115"/>
      <c r="GB33" s="115"/>
      <c r="GC33" s="115"/>
    </row>
    <row r="34" spans="4:185" ht="48.75" customHeight="1" thickBot="1">
      <c r="D34" s="167"/>
      <c r="E34" s="254" t="s">
        <v>82</v>
      </c>
      <c r="F34" s="255"/>
      <c r="G34" s="244" t="s">
        <v>68</v>
      </c>
      <c r="H34" s="36" t="s">
        <v>68</v>
      </c>
      <c r="I34" s="37" t="s">
        <v>68</v>
      </c>
      <c r="J34" s="26">
        <v>327834.66097899998</v>
      </c>
      <c r="K34" s="38">
        <v>111791.123959</v>
      </c>
      <c r="L34" s="39" t="s">
        <v>68</v>
      </c>
      <c r="M34" s="39" t="s">
        <v>68</v>
      </c>
      <c r="N34" s="29">
        <v>78815</v>
      </c>
      <c r="O34" s="40" t="s">
        <v>68</v>
      </c>
      <c r="P34" s="41" t="s">
        <v>71</v>
      </c>
      <c r="Q34" s="42">
        <v>-0.28000000000000003</v>
      </c>
      <c r="R34" s="43">
        <v>14.3475</v>
      </c>
      <c r="S34" s="43"/>
      <c r="T34" s="42">
        <v>34.409999999999997</v>
      </c>
      <c r="U34" s="42">
        <v>43.66</v>
      </c>
      <c r="V34" s="44">
        <v>885</v>
      </c>
      <c r="W34" s="45">
        <v>12.395746030921252</v>
      </c>
      <c r="X34" s="44">
        <v>83</v>
      </c>
      <c r="Y34" s="33">
        <f>100-W34</f>
        <v>87.604253969078741</v>
      </c>
      <c r="Z34" s="45">
        <v>968</v>
      </c>
      <c r="AA34" s="115">
        <f>SUM(AA30:AA33)</f>
        <v>12.395746030921252</v>
      </c>
    </row>
    <row r="35" spans="4:185" ht="48.75" customHeight="1" thickBot="1">
      <c r="E35" s="34">
        <v>30</v>
      </c>
      <c r="F35" s="48" t="s">
        <v>85</v>
      </c>
      <c r="G35" s="240" t="s">
        <v>86</v>
      </c>
      <c r="H35" s="49" t="s">
        <v>76</v>
      </c>
      <c r="I35" s="13" t="s">
        <v>68</v>
      </c>
      <c r="J35" s="14">
        <v>236366.57764999999</v>
      </c>
      <c r="K35" s="14">
        <v>180410.458767</v>
      </c>
      <c r="L35" s="15" t="s">
        <v>87</v>
      </c>
      <c r="M35" s="15">
        <v>35</v>
      </c>
      <c r="N35" s="16">
        <v>53747</v>
      </c>
      <c r="O35" s="17">
        <v>500000</v>
      </c>
      <c r="P35" s="18">
        <v>3356661</v>
      </c>
      <c r="Q35" s="19">
        <v>-2.36</v>
      </c>
      <c r="R35" s="19">
        <v>25.33</v>
      </c>
      <c r="S35" s="19">
        <v>49.17</v>
      </c>
      <c r="T35" s="19">
        <v>60.81</v>
      </c>
      <c r="U35" s="19">
        <v>235.1</v>
      </c>
      <c r="V35" s="20">
        <v>445</v>
      </c>
      <c r="W35" s="20">
        <v>53</v>
      </c>
      <c r="X35" s="20">
        <v>8</v>
      </c>
      <c r="Y35" s="20">
        <v>47</v>
      </c>
      <c r="Z35" s="21">
        <v>453</v>
      </c>
      <c r="AA35" s="115">
        <f>W35*K35/$K$40</f>
        <v>8.811018585856635</v>
      </c>
      <c r="AD35" s="115">
        <v>3.8862982392871386E-3</v>
      </c>
    </row>
    <row r="36" spans="4:185" ht="48.75" customHeight="1" thickBot="1">
      <c r="E36" s="217">
        <v>31</v>
      </c>
      <c r="F36" s="218" t="s">
        <v>88</v>
      </c>
      <c r="G36" s="245" t="s">
        <v>89</v>
      </c>
      <c r="H36" s="229" t="s">
        <v>76</v>
      </c>
      <c r="I36" s="220" t="s">
        <v>68</v>
      </c>
      <c r="J36" s="154">
        <v>1047318.905871</v>
      </c>
      <c r="K36" s="154">
        <v>561384.96807900001</v>
      </c>
      <c r="L36" s="221" t="s">
        <v>90</v>
      </c>
      <c r="M36" s="221">
        <v>21</v>
      </c>
      <c r="N36" s="222">
        <v>352244</v>
      </c>
      <c r="O36" s="223">
        <v>1500000</v>
      </c>
      <c r="P36" s="224">
        <v>1508658</v>
      </c>
      <c r="Q36" s="225">
        <v>-3.18</v>
      </c>
      <c r="R36" s="225">
        <v>18.3</v>
      </c>
      <c r="S36" s="225">
        <v>34.700000000000003</v>
      </c>
      <c r="T36" s="225">
        <v>42.83</v>
      </c>
      <c r="U36" s="225">
        <v>50.88</v>
      </c>
      <c r="V36" s="226">
        <v>2184</v>
      </c>
      <c r="W36" s="226">
        <v>17</v>
      </c>
      <c r="X36" s="226">
        <v>5</v>
      </c>
      <c r="Y36" s="226">
        <v>83</v>
      </c>
      <c r="Z36" s="227">
        <v>2189</v>
      </c>
      <c r="AA36" s="115">
        <f t="shared" ref="AA36:AA39" si="2">W36*K36/$K$40</f>
        <v>8.7942384651897889</v>
      </c>
      <c r="AD36" s="115">
        <v>0.3878896989049479</v>
      </c>
    </row>
    <row r="37" spans="4:185" ht="48.75" customHeight="1" thickBot="1">
      <c r="E37" s="34">
        <v>32</v>
      </c>
      <c r="F37" s="48" t="s">
        <v>91</v>
      </c>
      <c r="G37" s="240" t="s">
        <v>92</v>
      </c>
      <c r="H37" s="49" t="s">
        <v>76</v>
      </c>
      <c r="I37" s="13" t="s">
        <v>68</v>
      </c>
      <c r="J37" s="14">
        <v>139993.25184000001</v>
      </c>
      <c r="K37" s="14">
        <v>152476.24898999999</v>
      </c>
      <c r="L37" s="15" t="s">
        <v>93</v>
      </c>
      <c r="M37" s="15">
        <v>21</v>
      </c>
      <c r="N37" s="16">
        <v>88527</v>
      </c>
      <c r="O37" s="17">
        <v>500000</v>
      </c>
      <c r="P37" s="18">
        <v>1722370</v>
      </c>
      <c r="Q37" s="19">
        <v>-2.39</v>
      </c>
      <c r="R37" s="19">
        <v>25.96</v>
      </c>
      <c r="S37" s="19">
        <v>55.59</v>
      </c>
      <c r="T37" s="19">
        <v>70.36</v>
      </c>
      <c r="U37" s="19">
        <v>72.06</v>
      </c>
      <c r="V37" s="20">
        <v>829</v>
      </c>
      <c r="W37" s="20">
        <v>71</v>
      </c>
      <c r="X37" s="20">
        <v>8</v>
      </c>
      <c r="Y37" s="20">
        <v>29</v>
      </c>
      <c r="Z37" s="21">
        <v>837</v>
      </c>
      <c r="AA37" s="115">
        <f t="shared" si="2"/>
        <v>9.9758310439202855</v>
      </c>
      <c r="AD37" s="115">
        <v>4.4000650144632655E-3</v>
      </c>
    </row>
    <row r="38" spans="4:185" ht="48.75" customHeight="1" thickBot="1">
      <c r="E38" s="217">
        <v>33</v>
      </c>
      <c r="F38" s="218" t="s">
        <v>94</v>
      </c>
      <c r="G38" s="245" t="s">
        <v>61</v>
      </c>
      <c r="H38" s="229" t="s">
        <v>76</v>
      </c>
      <c r="I38" s="220" t="s">
        <v>68</v>
      </c>
      <c r="J38" s="154">
        <v>124631.373639</v>
      </c>
      <c r="K38" s="154">
        <v>132991.83731999999</v>
      </c>
      <c r="L38" s="221" t="s">
        <v>95</v>
      </c>
      <c r="M38" s="221">
        <v>19</v>
      </c>
      <c r="N38" s="222">
        <v>96964</v>
      </c>
      <c r="O38" s="223">
        <v>500000</v>
      </c>
      <c r="P38" s="224">
        <v>1338407</v>
      </c>
      <c r="Q38" s="225">
        <v>-0.81</v>
      </c>
      <c r="R38" s="225">
        <v>21</v>
      </c>
      <c r="S38" s="225">
        <v>26.04</v>
      </c>
      <c r="T38" s="225">
        <v>35.85</v>
      </c>
      <c r="U38" s="225">
        <v>33.840000000000003</v>
      </c>
      <c r="V38" s="226">
        <v>165</v>
      </c>
      <c r="W38" s="226">
        <v>6</v>
      </c>
      <c r="X38" s="226">
        <v>8</v>
      </c>
      <c r="Y38" s="226">
        <v>94</v>
      </c>
      <c r="Z38" s="227">
        <v>173</v>
      </c>
      <c r="AA38" s="115">
        <f t="shared" si="2"/>
        <v>0.73530035085607315</v>
      </c>
      <c r="AD38" s="115">
        <v>3.2432078437175924E-2</v>
      </c>
    </row>
    <row r="39" spans="4:185" ht="48.75" customHeight="1" thickBot="1">
      <c r="E39" s="34">
        <v>34</v>
      </c>
      <c r="F39" s="48" t="s">
        <v>96</v>
      </c>
      <c r="G39" s="240" t="s">
        <v>97</v>
      </c>
      <c r="H39" s="49" t="s">
        <v>76</v>
      </c>
      <c r="I39" s="13" t="s">
        <v>68</v>
      </c>
      <c r="J39" s="14">
        <v>49274.814969999999</v>
      </c>
      <c r="K39" s="14">
        <v>57940.679921000003</v>
      </c>
      <c r="L39" s="15" t="s">
        <v>98</v>
      </c>
      <c r="M39" s="15">
        <v>19</v>
      </c>
      <c r="N39" s="16">
        <v>38164</v>
      </c>
      <c r="O39" s="17">
        <v>500000</v>
      </c>
      <c r="P39" s="18">
        <v>1487336</v>
      </c>
      <c r="Q39" s="19">
        <v>-0.84</v>
      </c>
      <c r="R39" s="19">
        <v>25.93</v>
      </c>
      <c r="S39" s="19">
        <v>31.49</v>
      </c>
      <c r="T39" s="19">
        <v>34.85</v>
      </c>
      <c r="U39" s="19">
        <v>47.55</v>
      </c>
      <c r="V39" s="20">
        <v>42</v>
      </c>
      <c r="W39" s="20">
        <v>19</v>
      </c>
      <c r="X39" s="20">
        <v>5</v>
      </c>
      <c r="Y39" s="20">
        <v>81</v>
      </c>
      <c r="Z39" s="21">
        <v>47</v>
      </c>
      <c r="AA39" s="115">
        <f t="shared" si="2"/>
        <v>1.0144385043127899</v>
      </c>
      <c r="AD39" s="115">
        <v>4.4744095529479354E-2</v>
      </c>
    </row>
    <row r="40" spans="4:185" ht="57.75" customHeight="1" thickBot="1">
      <c r="E40" s="249" t="s">
        <v>102</v>
      </c>
      <c r="F40" s="250"/>
      <c r="G40" s="244" t="s">
        <v>71</v>
      </c>
      <c r="H40" s="36" t="s">
        <v>71</v>
      </c>
      <c r="I40" s="37"/>
      <c r="J40" s="38">
        <v>1597584.9239700001</v>
      </c>
      <c r="K40" s="38">
        <v>1085204.1930770001</v>
      </c>
      <c r="L40" s="44" t="s">
        <v>71</v>
      </c>
      <c r="M40" s="46" t="s">
        <v>71</v>
      </c>
      <c r="N40" s="29">
        <v>629646</v>
      </c>
      <c r="O40" s="44" t="s">
        <v>71</v>
      </c>
      <c r="P40" s="47" t="s">
        <v>68</v>
      </c>
      <c r="Q40" s="43">
        <v>-1.9159999999999999</v>
      </c>
      <c r="R40" s="43">
        <v>23.304000000000002</v>
      </c>
      <c r="S40" s="43">
        <v>39.398000000000003</v>
      </c>
      <c r="T40" s="43">
        <v>48.94</v>
      </c>
      <c r="U40" s="42">
        <v>87.885999999999996</v>
      </c>
      <c r="V40" s="44">
        <v>3665</v>
      </c>
      <c r="W40" s="44">
        <v>10.731845816656421</v>
      </c>
      <c r="X40" s="44">
        <v>34</v>
      </c>
      <c r="Y40" s="33">
        <f>100-W40</f>
        <v>89.268154183343583</v>
      </c>
      <c r="Z40" s="45">
        <v>3699</v>
      </c>
      <c r="AA40" s="115">
        <f>SUM(AA35:AA39)</f>
        <v>29.33082695013557</v>
      </c>
    </row>
    <row r="41" spans="4:185" ht="48.75" customHeight="1" thickBot="1">
      <c r="E41" s="34">
        <v>35</v>
      </c>
      <c r="F41" s="48" t="s">
        <v>103</v>
      </c>
      <c r="G41" s="240" t="s">
        <v>22</v>
      </c>
      <c r="H41" s="12" t="s">
        <v>104</v>
      </c>
      <c r="I41" s="13"/>
      <c r="J41" s="14">
        <v>43406.78559</v>
      </c>
      <c r="K41" s="14">
        <v>51243.138567000002</v>
      </c>
      <c r="L41" s="15" t="s">
        <v>105</v>
      </c>
      <c r="M41" s="15">
        <v>22</v>
      </c>
      <c r="N41" s="16">
        <v>36580</v>
      </c>
      <c r="O41" s="17">
        <v>500000</v>
      </c>
      <c r="P41" s="18">
        <v>1432528</v>
      </c>
      <c r="Q41" s="19">
        <v>3.12</v>
      </c>
      <c r="R41" s="19">
        <v>23.63</v>
      </c>
      <c r="S41" s="19">
        <v>37.200000000000003</v>
      </c>
      <c r="T41" s="19">
        <v>42.19</v>
      </c>
      <c r="U41" s="19">
        <v>42.98</v>
      </c>
      <c r="V41" s="20">
        <v>38</v>
      </c>
      <c r="W41" s="20">
        <v>10</v>
      </c>
      <c r="X41" s="20">
        <v>5</v>
      </c>
      <c r="Y41" s="20">
        <v>90</v>
      </c>
      <c r="Z41" s="21">
        <v>43</v>
      </c>
      <c r="AA41" s="115">
        <f>W41*K41/$K$42</f>
        <v>10</v>
      </c>
      <c r="AD41" s="115">
        <v>2.0827362075528051E-2</v>
      </c>
    </row>
    <row r="42" spans="4:185" ht="48.75" customHeight="1" thickBot="1">
      <c r="E42" s="256" t="s">
        <v>106</v>
      </c>
      <c r="F42" s="257"/>
      <c r="G42" s="244" t="s">
        <v>71</v>
      </c>
      <c r="H42" s="36" t="s">
        <v>71</v>
      </c>
      <c r="I42" s="37"/>
      <c r="J42" s="38">
        <v>43406.78559</v>
      </c>
      <c r="K42" s="38">
        <v>51243.138567000002</v>
      </c>
      <c r="L42" s="44" t="s">
        <v>71</v>
      </c>
      <c r="M42" s="44" t="s">
        <v>68</v>
      </c>
      <c r="N42" s="29">
        <v>36580</v>
      </c>
      <c r="O42" s="44" t="s">
        <v>71</v>
      </c>
      <c r="P42" s="47" t="s">
        <v>68</v>
      </c>
      <c r="Q42" s="43">
        <v>3.12</v>
      </c>
      <c r="R42" s="43">
        <v>23.63</v>
      </c>
      <c r="S42" s="43">
        <v>37.200000000000003</v>
      </c>
      <c r="T42" s="43">
        <v>42.19</v>
      </c>
      <c r="U42" s="42">
        <v>42.98</v>
      </c>
      <c r="V42" s="44">
        <v>38</v>
      </c>
      <c r="W42" s="44">
        <v>10</v>
      </c>
      <c r="X42" s="44">
        <v>5</v>
      </c>
      <c r="Y42" s="33">
        <f>100-W42</f>
        <v>90</v>
      </c>
      <c r="Z42" s="44">
        <v>43</v>
      </c>
      <c r="AA42" s="115">
        <f>SUM(AA41)</f>
        <v>10</v>
      </c>
    </row>
    <row r="43" spans="4:185" ht="48.75" customHeight="1" thickBot="1">
      <c r="E43" s="34">
        <v>36</v>
      </c>
      <c r="F43" s="48" t="s">
        <v>107</v>
      </c>
      <c r="G43" s="240" t="s">
        <v>108</v>
      </c>
      <c r="H43" s="49" t="s">
        <v>109</v>
      </c>
      <c r="I43" s="13"/>
      <c r="J43" s="14">
        <v>38381.191055000003</v>
      </c>
      <c r="K43" s="14">
        <v>44264.226669999996</v>
      </c>
      <c r="L43" s="15" t="s">
        <v>110</v>
      </c>
      <c r="M43" s="15">
        <v>58</v>
      </c>
      <c r="N43" s="16">
        <v>7711</v>
      </c>
      <c r="O43" s="17">
        <v>50000</v>
      </c>
      <c r="P43" s="18">
        <v>5587248</v>
      </c>
      <c r="Q43" s="19">
        <v>-0.39</v>
      </c>
      <c r="R43" s="19">
        <v>21.85</v>
      </c>
      <c r="S43" s="19">
        <v>46.59</v>
      </c>
      <c r="T43" s="19">
        <v>49.62</v>
      </c>
      <c r="U43" s="19">
        <v>458.24</v>
      </c>
      <c r="V43" s="20">
        <v>70</v>
      </c>
      <c r="W43" s="20">
        <v>87</v>
      </c>
      <c r="X43" s="20">
        <v>2</v>
      </c>
      <c r="Y43" s="20">
        <v>13</v>
      </c>
      <c r="Z43" s="21">
        <v>72</v>
      </c>
      <c r="AA43" s="115">
        <f>W43*K43/$K$96</f>
        <v>2.0927394360993885</v>
      </c>
      <c r="AD43" s="115">
        <v>0.15652030270164574</v>
      </c>
    </row>
    <row r="44" spans="4:185" ht="48.75" customHeight="1" thickBot="1">
      <c r="E44" s="116">
        <v>37</v>
      </c>
      <c r="F44" s="117" t="s">
        <v>111</v>
      </c>
      <c r="G44" s="238" t="s">
        <v>112</v>
      </c>
      <c r="H44" s="118" t="s">
        <v>109</v>
      </c>
      <c r="I44" s="22"/>
      <c r="J44" s="119">
        <v>19896.055804</v>
      </c>
      <c r="K44" s="119">
        <v>29065.822843999998</v>
      </c>
      <c r="L44" s="23" t="s">
        <v>110</v>
      </c>
      <c r="M44" s="23">
        <v>58</v>
      </c>
      <c r="N44" s="120">
        <v>9116</v>
      </c>
      <c r="O44" s="121">
        <v>50000</v>
      </c>
      <c r="P44" s="122">
        <v>3120124</v>
      </c>
      <c r="Q44" s="123">
        <v>-2.08</v>
      </c>
      <c r="R44" s="123">
        <v>13.93</v>
      </c>
      <c r="S44" s="123">
        <v>39.700000000000003</v>
      </c>
      <c r="T44" s="123">
        <v>51.47</v>
      </c>
      <c r="U44" s="123">
        <v>212.18</v>
      </c>
      <c r="V44" s="124">
        <v>44</v>
      </c>
      <c r="W44" s="124">
        <v>9</v>
      </c>
      <c r="X44" s="124">
        <v>5</v>
      </c>
      <c r="Y44" s="124">
        <v>91</v>
      </c>
      <c r="Z44" s="125">
        <v>49</v>
      </c>
      <c r="AA44" s="115">
        <f t="shared" ref="AA44:AA95" si="3">W44*K44/$K$96</f>
        <v>0.14215696936411684</v>
      </c>
      <c r="AD44" s="115">
        <v>1.0632213209252785E-2</v>
      </c>
    </row>
    <row r="45" spans="4:185" ht="48.75" customHeight="1" thickBot="1">
      <c r="E45" s="34">
        <v>38</v>
      </c>
      <c r="F45" s="48" t="s">
        <v>113</v>
      </c>
      <c r="G45" s="240" t="s">
        <v>89</v>
      </c>
      <c r="H45" s="49" t="s">
        <v>109</v>
      </c>
      <c r="I45" s="13"/>
      <c r="J45" s="14">
        <v>33625.499699</v>
      </c>
      <c r="K45" s="14">
        <v>64981.367225000002</v>
      </c>
      <c r="L45" s="15" t="s">
        <v>114</v>
      </c>
      <c r="M45" s="15">
        <v>58</v>
      </c>
      <c r="N45" s="16">
        <v>14299</v>
      </c>
      <c r="O45" s="17">
        <v>50000</v>
      </c>
      <c r="P45" s="18">
        <v>4093706</v>
      </c>
      <c r="Q45" s="19">
        <v>-2.37</v>
      </c>
      <c r="R45" s="19">
        <v>31.25</v>
      </c>
      <c r="S45" s="19">
        <v>65.41</v>
      </c>
      <c r="T45" s="19">
        <v>80.290000000000006</v>
      </c>
      <c r="U45" s="19">
        <v>310.08999999999997</v>
      </c>
      <c r="V45" s="20">
        <v>86</v>
      </c>
      <c r="W45" s="20">
        <v>18</v>
      </c>
      <c r="X45" s="20">
        <v>1</v>
      </c>
      <c r="Y45" s="20">
        <v>82</v>
      </c>
      <c r="Z45" s="21">
        <v>87</v>
      </c>
      <c r="AA45" s="115">
        <f t="shared" si="3"/>
        <v>0.63562998229376744</v>
      </c>
      <c r="AD45" s="115">
        <v>4.7540078577721828E-2</v>
      </c>
    </row>
    <row r="46" spans="4:185" ht="48.75" customHeight="1" thickBot="1">
      <c r="E46" s="116">
        <v>39</v>
      </c>
      <c r="F46" s="117" t="s">
        <v>115</v>
      </c>
      <c r="G46" s="238" t="s">
        <v>116</v>
      </c>
      <c r="H46" s="118" t="s">
        <v>109</v>
      </c>
      <c r="I46" s="22"/>
      <c r="J46" s="119">
        <v>19922.089489000002</v>
      </c>
      <c r="K46" s="119">
        <v>24345.783392000001</v>
      </c>
      <c r="L46" s="23" t="s">
        <v>117</v>
      </c>
      <c r="M46" s="23">
        <v>57</v>
      </c>
      <c r="N46" s="120">
        <v>7536</v>
      </c>
      <c r="O46" s="121">
        <v>50000</v>
      </c>
      <c r="P46" s="122">
        <v>3208097</v>
      </c>
      <c r="Q46" s="123">
        <v>0.42</v>
      </c>
      <c r="R46" s="123">
        <v>18.8</v>
      </c>
      <c r="S46" s="123">
        <v>26.58</v>
      </c>
      <c r="T46" s="123">
        <v>31.28</v>
      </c>
      <c r="U46" s="123">
        <v>219.33</v>
      </c>
      <c r="V46" s="124">
        <v>15</v>
      </c>
      <c r="W46" s="124">
        <v>21</v>
      </c>
      <c r="X46" s="124">
        <v>3</v>
      </c>
      <c r="Y46" s="124">
        <v>79</v>
      </c>
      <c r="Z46" s="125">
        <v>18</v>
      </c>
      <c r="AA46" s="115">
        <f t="shared" si="3"/>
        <v>0.27783443595868929</v>
      </c>
      <c r="AD46" s="115">
        <v>2.0779811030010035E-2</v>
      </c>
    </row>
    <row r="47" spans="4:185" ht="48.75" customHeight="1" thickBot="1">
      <c r="E47" s="34">
        <v>40</v>
      </c>
      <c r="F47" s="48" t="s">
        <v>118</v>
      </c>
      <c r="G47" s="240" t="s">
        <v>119</v>
      </c>
      <c r="H47" s="49" t="s">
        <v>109</v>
      </c>
      <c r="I47" s="13"/>
      <c r="J47" s="14">
        <v>60839.744642999998</v>
      </c>
      <c r="K47" s="14">
        <v>74732.709627999997</v>
      </c>
      <c r="L47" s="15" t="s">
        <v>120</v>
      </c>
      <c r="M47" s="15">
        <v>56</v>
      </c>
      <c r="N47" s="16">
        <v>9133</v>
      </c>
      <c r="O47" s="17">
        <v>50000</v>
      </c>
      <c r="P47" s="18">
        <v>8274917</v>
      </c>
      <c r="Q47" s="19">
        <v>2.7</v>
      </c>
      <c r="R47" s="19">
        <v>25.45</v>
      </c>
      <c r="S47" s="19">
        <v>60.2</v>
      </c>
      <c r="T47" s="19">
        <v>73.680000000000007</v>
      </c>
      <c r="U47" s="19">
        <v>721.64</v>
      </c>
      <c r="V47" s="20">
        <v>129</v>
      </c>
      <c r="W47" s="20">
        <v>33</v>
      </c>
      <c r="X47" s="20">
        <v>3</v>
      </c>
      <c r="Y47" s="20">
        <v>67</v>
      </c>
      <c r="Z47" s="21">
        <v>132</v>
      </c>
      <c r="AA47" s="115">
        <f t="shared" si="3"/>
        <v>1.3401940745682217</v>
      </c>
      <c r="AD47" s="115">
        <v>0.10023588154928224</v>
      </c>
    </row>
    <row r="48" spans="4:185" ht="48.75" customHeight="1" thickBot="1">
      <c r="E48" s="116">
        <v>41</v>
      </c>
      <c r="F48" s="117" t="s">
        <v>121</v>
      </c>
      <c r="G48" s="238" t="s">
        <v>86</v>
      </c>
      <c r="H48" s="118" t="s">
        <v>109</v>
      </c>
      <c r="I48" s="22"/>
      <c r="J48" s="119">
        <v>73832.045897999997</v>
      </c>
      <c r="K48" s="119">
        <v>67366.697543999995</v>
      </c>
      <c r="L48" s="23" t="s">
        <v>122</v>
      </c>
      <c r="M48" s="23">
        <v>56</v>
      </c>
      <c r="N48" s="120">
        <v>9963</v>
      </c>
      <c r="O48" s="121">
        <v>50000</v>
      </c>
      <c r="P48" s="122">
        <v>6761688</v>
      </c>
      <c r="Q48" s="123">
        <v>-2.04</v>
      </c>
      <c r="R48" s="123">
        <v>25.77</v>
      </c>
      <c r="S48" s="123">
        <v>52.11</v>
      </c>
      <c r="T48" s="123">
        <v>64.09</v>
      </c>
      <c r="U48" s="123">
        <v>576.16999999999996</v>
      </c>
      <c r="V48" s="124">
        <v>96</v>
      </c>
      <c r="W48" s="124">
        <v>74</v>
      </c>
      <c r="X48" s="124">
        <v>3</v>
      </c>
      <c r="Y48" s="124">
        <v>26</v>
      </c>
      <c r="Z48" s="125">
        <v>99</v>
      </c>
      <c r="AA48" s="115">
        <f t="shared" si="3"/>
        <v>2.7090685975603188</v>
      </c>
      <c r="AD48" s="115">
        <v>2.0261683304443933E-3</v>
      </c>
    </row>
    <row r="49" spans="5:30" ht="48.75" customHeight="1" thickBot="1">
      <c r="E49" s="34">
        <v>42</v>
      </c>
      <c r="F49" s="48" t="s">
        <v>123</v>
      </c>
      <c r="G49" s="240" t="s">
        <v>124</v>
      </c>
      <c r="H49" s="49" t="s">
        <v>109</v>
      </c>
      <c r="I49" s="13"/>
      <c r="J49" s="14">
        <v>7102.7973620000002</v>
      </c>
      <c r="K49" s="14">
        <v>12473.666201</v>
      </c>
      <c r="L49" s="15" t="s">
        <v>125</v>
      </c>
      <c r="M49" s="15">
        <v>54</v>
      </c>
      <c r="N49" s="16">
        <v>3445</v>
      </c>
      <c r="O49" s="17">
        <v>50000</v>
      </c>
      <c r="P49" s="18">
        <v>3607056</v>
      </c>
      <c r="Q49" s="19">
        <v>2.94</v>
      </c>
      <c r="R49" s="19">
        <v>19.93</v>
      </c>
      <c r="S49" s="19">
        <v>63.79</v>
      </c>
      <c r="T49" s="19">
        <v>70.099999999999994</v>
      </c>
      <c r="U49" s="19">
        <v>260.45999999999998</v>
      </c>
      <c r="V49" s="20">
        <v>40</v>
      </c>
      <c r="W49" s="20">
        <v>71</v>
      </c>
      <c r="X49" s="20">
        <v>1</v>
      </c>
      <c r="Y49" s="20">
        <v>29</v>
      </c>
      <c r="Z49" s="21">
        <v>41</v>
      </c>
      <c r="AA49" s="115">
        <f t="shared" si="3"/>
        <v>0.48127742537753265</v>
      </c>
      <c r="AD49" s="115">
        <v>3.5995732198732533E-2</v>
      </c>
    </row>
    <row r="50" spans="5:30" ht="48.75" customHeight="1" thickBot="1">
      <c r="E50" s="116">
        <v>43</v>
      </c>
      <c r="F50" s="117" t="s">
        <v>126</v>
      </c>
      <c r="G50" s="238" t="s">
        <v>127</v>
      </c>
      <c r="H50" s="118" t="s">
        <v>109</v>
      </c>
      <c r="I50" s="22"/>
      <c r="J50" s="119">
        <v>5513.1235120000001</v>
      </c>
      <c r="K50" s="119">
        <v>10513.842756</v>
      </c>
      <c r="L50" s="23" t="s">
        <v>128</v>
      </c>
      <c r="M50" s="23">
        <v>54</v>
      </c>
      <c r="N50" s="120">
        <v>5159</v>
      </c>
      <c r="O50" s="121">
        <v>50000</v>
      </c>
      <c r="P50" s="122">
        <v>1984905</v>
      </c>
      <c r="Q50" s="123">
        <v>-1.84</v>
      </c>
      <c r="R50" s="123">
        <v>10.69</v>
      </c>
      <c r="S50" s="123">
        <v>18.899999999999999</v>
      </c>
      <c r="T50" s="123">
        <v>28.61</v>
      </c>
      <c r="U50" s="123">
        <v>98.02</v>
      </c>
      <c r="V50" s="124">
        <v>6</v>
      </c>
      <c r="W50" s="124">
        <v>1</v>
      </c>
      <c r="X50" s="124">
        <v>4</v>
      </c>
      <c r="Y50" s="124">
        <v>99</v>
      </c>
      <c r="Z50" s="125">
        <v>10</v>
      </c>
      <c r="AA50" s="115">
        <f t="shared" si="3"/>
        <v>5.7135298678054891E-3</v>
      </c>
      <c r="AD50" s="115">
        <v>4.2732669389106766E-4</v>
      </c>
    </row>
    <row r="51" spans="5:30" ht="48.75" customHeight="1" thickBot="1">
      <c r="E51" s="34">
        <v>44</v>
      </c>
      <c r="F51" s="48" t="s">
        <v>129</v>
      </c>
      <c r="G51" s="240" t="s">
        <v>61</v>
      </c>
      <c r="H51" s="49" t="s">
        <v>109</v>
      </c>
      <c r="I51" s="13"/>
      <c r="J51" s="14">
        <v>48266.790493</v>
      </c>
      <c r="K51" s="14">
        <v>51038.562526000002</v>
      </c>
      <c r="L51" s="15" t="s">
        <v>130</v>
      </c>
      <c r="M51" s="15">
        <v>53</v>
      </c>
      <c r="N51" s="16">
        <v>6337</v>
      </c>
      <c r="O51" s="17">
        <v>50000</v>
      </c>
      <c r="P51" s="18">
        <v>8063675</v>
      </c>
      <c r="Q51" s="19">
        <v>3.54</v>
      </c>
      <c r="R51" s="19">
        <v>37.17</v>
      </c>
      <c r="S51" s="19">
        <v>67.989999999999995</v>
      </c>
      <c r="T51" s="19">
        <v>83.98</v>
      </c>
      <c r="U51" s="19">
        <v>705.3</v>
      </c>
      <c r="V51" s="20">
        <v>73</v>
      </c>
      <c r="W51" s="20">
        <v>74</v>
      </c>
      <c r="X51" s="20">
        <v>3</v>
      </c>
      <c r="Y51" s="20">
        <v>26</v>
      </c>
      <c r="Z51" s="21">
        <v>76</v>
      </c>
      <c r="AA51" s="115">
        <f t="shared" si="3"/>
        <v>2.0524528000425959</v>
      </c>
      <c r="AD51" s="115">
        <v>0.15350718202275546</v>
      </c>
    </row>
    <row r="52" spans="5:30" ht="48.75" customHeight="1" thickBot="1">
      <c r="E52" s="116">
        <v>45</v>
      </c>
      <c r="F52" s="117" t="s">
        <v>131</v>
      </c>
      <c r="G52" s="238" t="s">
        <v>132</v>
      </c>
      <c r="H52" s="118" t="s">
        <v>109</v>
      </c>
      <c r="I52" s="22"/>
      <c r="J52" s="119">
        <v>16661.867415000001</v>
      </c>
      <c r="K52" s="119">
        <v>25792.932624000001</v>
      </c>
      <c r="L52" s="23" t="s">
        <v>133</v>
      </c>
      <c r="M52" s="23">
        <v>52</v>
      </c>
      <c r="N52" s="120">
        <v>6258</v>
      </c>
      <c r="O52" s="121">
        <v>50000</v>
      </c>
      <c r="P52" s="122">
        <v>3936585</v>
      </c>
      <c r="Q52" s="123">
        <v>-3.43</v>
      </c>
      <c r="R52" s="123">
        <v>29.81</v>
      </c>
      <c r="S52" s="123">
        <v>56.35</v>
      </c>
      <c r="T52" s="123">
        <v>60.12</v>
      </c>
      <c r="U52" s="123">
        <v>293.56</v>
      </c>
      <c r="V52" s="124">
        <v>12</v>
      </c>
      <c r="W52" s="124">
        <v>11</v>
      </c>
      <c r="X52" s="124">
        <v>3</v>
      </c>
      <c r="Y52" s="124">
        <v>89</v>
      </c>
      <c r="Z52" s="125">
        <v>15</v>
      </c>
      <c r="AA52" s="115">
        <f t="shared" si="3"/>
        <v>0.1541829793160647</v>
      </c>
      <c r="AD52" s="115">
        <v>1.1531663320194589E-2</v>
      </c>
    </row>
    <row r="53" spans="5:30" ht="48.75" customHeight="1" thickBot="1">
      <c r="E53" s="116">
        <v>46</v>
      </c>
      <c r="F53" s="117" t="s">
        <v>134</v>
      </c>
      <c r="G53" s="238" t="s">
        <v>135</v>
      </c>
      <c r="H53" s="118" t="s">
        <v>109</v>
      </c>
      <c r="I53" s="22"/>
      <c r="J53" s="119">
        <v>23843.772025999999</v>
      </c>
      <c r="K53" s="119">
        <v>28181.263845000001</v>
      </c>
      <c r="L53" s="23" t="s">
        <v>136</v>
      </c>
      <c r="M53" s="23">
        <v>49</v>
      </c>
      <c r="N53" s="120">
        <v>9422</v>
      </c>
      <c r="O53" s="121">
        <v>50000</v>
      </c>
      <c r="P53" s="122">
        <v>2904730</v>
      </c>
      <c r="Q53" s="123">
        <v>-1.8</v>
      </c>
      <c r="R53" s="123">
        <v>20.72</v>
      </c>
      <c r="S53" s="123">
        <v>31.23</v>
      </c>
      <c r="T53" s="123">
        <v>28.74</v>
      </c>
      <c r="U53" s="123">
        <v>190.22</v>
      </c>
      <c r="V53" s="124">
        <v>19</v>
      </c>
      <c r="W53" s="124">
        <v>56</v>
      </c>
      <c r="X53" s="124">
        <v>15</v>
      </c>
      <c r="Y53" s="124">
        <v>44</v>
      </c>
      <c r="Z53" s="125">
        <v>34</v>
      </c>
      <c r="AA53" s="115">
        <f t="shared" si="3"/>
        <v>0.85761331988206968</v>
      </c>
      <c r="AD53" s="115">
        <v>6.4142670660949794E-2</v>
      </c>
    </row>
    <row r="54" spans="5:30" ht="48.75" customHeight="1" thickBot="1">
      <c r="E54" s="34">
        <v>47</v>
      </c>
      <c r="F54" s="48" t="s">
        <v>137</v>
      </c>
      <c r="G54" s="240" t="s">
        <v>138</v>
      </c>
      <c r="H54" s="49" t="s">
        <v>109</v>
      </c>
      <c r="I54" s="13"/>
      <c r="J54" s="14">
        <v>19785.590907999998</v>
      </c>
      <c r="K54" s="14">
        <v>14697.044331999999</v>
      </c>
      <c r="L54" s="15" t="s">
        <v>139</v>
      </c>
      <c r="M54" s="15">
        <v>44</v>
      </c>
      <c r="N54" s="16">
        <v>6676</v>
      </c>
      <c r="O54" s="17">
        <v>50000</v>
      </c>
      <c r="P54" s="18">
        <v>2063626</v>
      </c>
      <c r="Q54" s="19">
        <v>-5.23</v>
      </c>
      <c r="R54" s="19">
        <v>0.71</v>
      </c>
      <c r="S54" s="19">
        <v>8.9</v>
      </c>
      <c r="T54" s="19">
        <v>8.6</v>
      </c>
      <c r="U54" s="19">
        <v>105.95</v>
      </c>
      <c r="V54" s="20">
        <v>22</v>
      </c>
      <c r="W54" s="20">
        <v>8</v>
      </c>
      <c r="X54" s="20">
        <v>2</v>
      </c>
      <c r="Y54" s="20">
        <v>92</v>
      </c>
      <c r="Z54" s="21">
        <v>24</v>
      </c>
      <c r="AA54" s="115">
        <f t="shared" si="3"/>
        <v>6.3894432289410108E-2</v>
      </c>
      <c r="AD54" s="115">
        <v>4.7787964953384283E-3</v>
      </c>
    </row>
    <row r="55" spans="5:30" ht="48.75" customHeight="1" thickBot="1">
      <c r="E55" s="116">
        <v>48</v>
      </c>
      <c r="F55" s="117" t="s">
        <v>140</v>
      </c>
      <c r="G55" s="238" t="s">
        <v>141</v>
      </c>
      <c r="H55" s="118" t="s">
        <v>109</v>
      </c>
      <c r="I55" s="22"/>
      <c r="J55" s="119">
        <v>12662.273052</v>
      </c>
      <c r="K55" s="119">
        <v>16620.648911</v>
      </c>
      <c r="L55" s="23" t="s">
        <v>142</v>
      </c>
      <c r="M55" s="23">
        <v>43</v>
      </c>
      <c r="N55" s="120">
        <v>5821</v>
      </c>
      <c r="O55" s="121">
        <v>50000</v>
      </c>
      <c r="P55" s="122">
        <v>2855291</v>
      </c>
      <c r="Q55" s="123">
        <v>-6.9</v>
      </c>
      <c r="R55" s="123">
        <v>17.04</v>
      </c>
      <c r="S55" s="123">
        <v>30.09</v>
      </c>
      <c r="T55" s="123">
        <v>38.299999999999997</v>
      </c>
      <c r="U55" s="123">
        <v>184.9</v>
      </c>
      <c r="V55" s="124">
        <v>41</v>
      </c>
      <c r="W55" s="124">
        <v>13</v>
      </c>
      <c r="X55" s="124">
        <v>3</v>
      </c>
      <c r="Y55" s="124">
        <v>87</v>
      </c>
      <c r="Z55" s="125">
        <v>44</v>
      </c>
      <c r="AA55" s="115">
        <f t="shared" si="3"/>
        <v>0.11741791182624328</v>
      </c>
      <c r="AD55" s="115">
        <v>8.7819280243954474E-5</v>
      </c>
    </row>
    <row r="56" spans="5:30" ht="48.75" customHeight="1" thickBot="1">
      <c r="E56" s="34">
        <v>49</v>
      </c>
      <c r="F56" s="48" t="s">
        <v>143</v>
      </c>
      <c r="G56" s="240" t="s">
        <v>144</v>
      </c>
      <c r="H56" s="49" t="s">
        <v>109</v>
      </c>
      <c r="I56" s="13"/>
      <c r="J56" s="14">
        <v>184300.70545400001</v>
      </c>
      <c r="K56" s="14">
        <v>437619.28133500001</v>
      </c>
      <c r="L56" s="15" t="s">
        <v>145</v>
      </c>
      <c r="M56" s="15">
        <v>42</v>
      </c>
      <c r="N56" s="16">
        <v>67391</v>
      </c>
      <c r="O56" s="17">
        <v>100000</v>
      </c>
      <c r="P56" s="18">
        <v>6489904</v>
      </c>
      <c r="Q56" s="19">
        <v>1.44</v>
      </c>
      <c r="R56" s="19">
        <v>35.71</v>
      </c>
      <c r="S56" s="19">
        <v>83.44</v>
      </c>
      <c r="T56" s="19">
        <v>106.67</v>
      </c>
      <c r="U56" s="19">
        <v>549</v>
      </c>
      <c r="V56" s="20">
        <v>214</v>
      </c>
      <c r="W56" s="20">
        <v>83</v>
      </c>
      <c r="X56" s="20">
        <v>8</v>
      </c>
      <c r="Y56" s="20">
        <v>17</v>
      </c>
      <c r="Z56" s="21">
        <v>222</v>
      </c>
      <c r="AA56" s="115">
        <f t="shared" si="3"/>
        <v>19.738655417523816</v>
      </c>
      <c r="AD56" s="115">
        <v>1.4762947873877503</v>
      </c>
    </row>
    <row r="57" spans="5:30" ht="48.75" customHeight="1" thickBot="1">
      <c r="E57" s="116">
        <v>50</v>
      </c>
      <c r="F57" s="117" t="s">
        <v>146</v>
      </c>
      <c r="G57" s="238" t="s">
        <v>147</v>
      </c>
      <c r="H57" s="118" t="s">
        <v>109</v>
      </c>
      <c r="I57" s="22"/>
      <c r="J57" s="119">
        <v>20989.062739000001</v>
      </c>
      <c r="K57" s="119">
        <v>32203.171847000001</v>
      </c>
      <c r="L57" s="23" t="s">
        <v>148</v>
      </c>
      <c r="M57" s="23">
        <v>42</v>
      </c>
      <c r="N57" s="120">
        <v>13267</v>
      </c>
      <c r="O57" s="121">
        <v>50000</v>
      </c>
      <c r="P57" s="122">
        <v>2180305</v>
      </c>
      <c r="Q57" s="123">
        <v>-0.6</v>
      </c>
      <c r="R57" s="123">
        <v>23.25</v>
      </c>
      <c r="S57" s="123">
        <v>41.97</v>
      </c>
      <c r="T57" s="123">
        <v>48.6</v>
      </c>
      <c r="U57" s="123">
        <v>117.73</v>
      </c>
      <c r="V57" s="124">
        <v>14</v>
      </c>
      <c r="W57" s="124">
        <v>12</v>
      </c>
      <c r="X57" s="124">
        <v>3</v>
      </c>
      <c r="Y57" s="124">
        <v>88</v>
      </c>
      <c r="Z57" s="125">
        <v>17</v>
      </c>
      <c r="AA57" s="115">
        <f t="shared" si="3"/>
        <v>0.21000175306701041</v>
      </c>
      <c r="AD57" s="115">
        <v>1.5706464641957314E-2</v>
      </c>
    </row>
    <row r="58" spans="5:30" ht="48.75" customHeight="1" thickBot="1">
      <c r="E58" s="34">
        <v>51</v>
      </c>
      <c r="F58" s="48" t="s">
        <v>149</v>
      </c>
      <c r="G58" s="240" t="s">
        <v>150</v>
      </c>
      <c r="H58" s="49" t="s">
        <v>109</v>
      </c>
      <c r="I58" s="13"/>
      <c r="J58" s="14">
        <v>7186.0807139999997</v>
      </c>
      <c r="K58" s="14">
        <v>10067.882061</v>
      </c>
      <c r="L58" s="15" t="s">
        <v>151</v>
      </c>
      <c r="M58" s="15">
        <v>40</v>
      </c>
      <c r="N58" s="16">
        <v>5091</v>
      </c>
      <c r="O58" s="17">
        <v>50000</v>
      </c>
      <c r="P58" s="18">
        <v>1922732</v>
      </c>
      <c r="Q58" s="19">
        <v>-1.91</v>
      </c>
      <c r="R58" s="19">
        <v>13.09</v>
      </c>
      <c r="S58" s="19">
        <v>31.27</v>
      </c>
      <c r="T58" s="19">
        <v>36.270000000000003</v>
      </c>
      <c r="U58" s="19">
        <v>92.28</v>
      </c>
      <c r="V58" s="20">
        <v>9</v>
      </c>
      <c r="W58" s="20">
        <v>2</v>
      </c>
      <c r="X58" s="20">
        <v>17</v>
      </c>
      <c r="Y58" s="20">
        <v>98</v>
      </c>
      <c r="Z58" s="21">
        <v>26</v>
      </c>
      <c r="AA58" s="115">
        <f t="shared" si="3"/>
        <v>1.0942363547950057E-2</v>
      </c>
      <c r="AD58" s="115">
        <v>8.1840195929449536E-4</v>
      </c>
    </row>
    <row r="59" spans="5:30" ht="48.75" customHeight="1" thickBot="1">
      <c r="E59" s="116">
        <v>52</v>
      </c>
      <c r="F59" s="117" t="s">
        <v>152</v>
      </c>
      <c r="G59" s="238" t="s">
        <v>22</v>
      </c>
      <c r="H59" s="118" t="s">
        <v>109</v>
      </c>
      <c r="I59" s="22"/>
      <c r="J59" s="119">
        <v>10685.400084999999</v>
      </c>
      <c r="K59" s="119">
        <v>13473.869925000001</v>
      </c>
      <c r="L59" s="23" t="s">
        <v>153</v>
      </c>
      <c r="M59" s="23">
        <v>38</v>
      </c>
      <c r="N59" s="120">
        <v>4102</v>
      </c>
      <c r="O59" s="121">
        <v>50000</v>
      </c>
      <c r="P59" s="122">
        <v>2562640</v>
      </c>
      <c r="Q59" s="123">
        <v>-5.23</v>
      </c>
      <c r="R59" s="123">
        <v>10.66</v>
      </c>
      <c r="S59" s="123">
        <v>20.94</v>
      </c>
      <c r="T59" s="123">
        <v>24.75</v>
      </c>
      <c r="U59" s="123">
        <v>155.54</v>
      </c>
      <c r="V59" s="124">
        <v>6</v>
      </c>
      <c r="W59" s="124">
        <v>3</v>
      </c>
      <c r="X59" s="124">
        <v>5</v>
      </c>
      <c r="Y59" s="124">
        <v>97</v>
      </c>
      <c r="Z59" s="125">
        <v>11</v>
      </c>
      <c r="AA59" s="115">
        <f t="shared" si="3"/>
        <v>2.196628579236104E-2</v>
      </c>
      <c r="AD59" s="115">
        <v>1.6429038618680303E-3</v>
      </c>
    </row>
    <row r="60" spans="5:30" ht="48.75" customHeight="1" thickBot="1">
      <c r="E60" s="34">
        <v>53</v>
      </c>
      <c r="F60" s="48" t="s">
        <v>154</v>
      </c>
      <c r="G60" s="240" t="s">
        <v>155</v>
      </c>
      <c r="H60" s="49" t="s">
        <v>109</v>
      </c>
      <c r="I60" s="13"/>
      <c r="J60" s="14">
        <v>27821.316198</v>
      </c>
      <c r="K60" s="14">
        <v>24133.393229000001</v>
      </c>
      <c r="L60" s="15" t="s">
        <v>156</v>
      </c>
      <c r="M60" s="15">
        <v>38</v>
      </c>
      <c r="N60" s="16">
        <v>5992</v>
      </c>
      <c r="O60" s="17">
        <v>50000</v>
      </c>
      <c r="P60" s="18">
        <v>3792764</v>
      </c>
      <c r="Q60" s="19">
        <v>-2.02</v>
      </c>
      <c r="R60" s="19">
        <v>30.92</v>
      </c>
      <c r="S60" s="19">
        <v>59.83</v>
      </c>
      <c r="T60" s="19">
        <v>69.77</v>
      </c>
      <c r="U60" s="19">
        <v>279.27999999999997</v>
      </c>
      <c r="V60" s="20">
        <v>67</v>
      </c>
      <c r="W60" s="20">
        <v>76</v>
      </c>
      <c r="X60" s="20">
        <v>2</v>
      </c>
      <c r="Y60" s="20">
        <v>24</v>
      </c>
      <c r="Z60" s="21">
        <v>69</v>
      </c>
      <c r="AA60" s="115">
        <f t="shared" si="3"/>
        <v>0.99672420761181824</v>
      </c>
      <c r="AD60" s="115">
        <v>7.4547061136401624E-2</v>
      </c>
    </row>
    <row r="61" spans="5:30" ht="48.75" customHeight="1" thickBot="1">
      <c r="E61" s="116">
        <v>54</v>
      </c>
      <c r="F61" s="117" t="s">
        <v>157</v>
      </c>
      <c r="G61" s="238" t="s">
        <v>158</v>
      </c>
      <c r="H61" s="118" t="s">
        <v>109</v>
      </c>
      <c r="I61" s="22"/>
      <c r="J61" s="119">
        <v>7978.9674249999998</v>
      </c>
      <c r="K61" s="119">
        <v>7019.08781</v>
      </c>
      <c r="L61" s="23" t="s">
        <v>159</v>
      </c>
      <c r="M61" s="23">
        <v>35</v>
      </c>
      <c r="N61" s="120">
        <v>3395</v>
      </c>
      <c r="O61" s="121">
        <v>50000</v>
      </c>
      <c r="P61" s="122">
        <v>2067478</v>
      </c>
      <c r="Q61" s="123">
        <v>-2.02</v>
      </c>
      <c r="R61" s="123">
        <v>4.21</v>
      </c>
      <c r="S61" s="123">
        <v>14.95</v>
      </c>
      <c r="T61" s="123">
        <v>21.94</v>
      </c>
      <c r="U61" s="123">
        <v>105.84</v>
      </c>
      <c r="V61" s="124">
        <v>20</v>
      </c>
      <c r="W61" s="124">
        <v>55</v>
      </c>
      <c r="X61" s="124">
        <v>5</v>
      </c>
      <c r="Y61" s="124">
        <v>45</v>
      </c>
      <c r="Z61" s="125">
        <v>25</v>
      </c>
      <c r="AA61" s="115">
        <f t="shared" si="3"/>
        <v>0.20979077610195362</v>
      </c>
      <c r="AD61" s="115">
        <v>1.5690685239197401E-4</v>
      </c>
    </row>
    <row r="62" spans="5:30" ht="48.75" customHeight="1" thickBot="1">
      <c r="E62" s="34">
        <v>55</v>
      </c>
      <c r="F62" s="48" t="s">
        <v>160</v>
      </c>
      <c r="G62" s="240" t="s">
        <v>37</v>
      </c>
      <c r="H62" s="49" t="s">
        <v>109</v>
      </c>
      <c r="I62" s="13"/>
      <c r="J62" s="14">
        <v>11504.730484</v>
      </c>
      <c r="K62" s="14">
        <v>13554.484123</v>
      </c>
      <c r="L62" s="15" t="s">
        <v>161</v>
      </c>
      <c r="M62" s="15">
        <v>34</v>
      </c>
      <c r="N62" s="16">
        <v>6068</v>
      </c>
      <c r="O62" s="17">
        <v>50000</v>
      </c>
      <c r="P62" s="18">
        <v>2085410</v>
      </c>
      <c r="Q62" s="19">
        <v>-2.62</v>
      </c>
      <c r="R62" s="19">
        <v>16.559999999999999</v>
      </c>
      <c r="S62" s="19">
        <v>32.090000000000003</v>
      </c>
      <c r="T62" s="19">
        <v>41.01</v>
      </c>
      <c r="U62" s="19">
        <v>108.55</v>
      </c>
      <c r="V62" s="20">
        <v>18</v>
      </c>
      <c r="W62" s="20">
        <v>10</v>
      </c>
      <c r="X62" s="20">
        <v>6</v>
      </c>
      <c r="Y62" s="20">
        <v>90</v>
      </c>
      <c r="Z62" s="21">
        <v>24</v>
      </c>
      <c r="AA62" s="115">
        <f t="shared" si="3"/>
        <v>7.3659033786919029E-2</v>
      </c>
      <c r="AD62" s="115">
        <v>5.5091111994946774E-3</v>
      </c>
    </row>
    <row r="63" spans="5:30" ht="48.75" customHeight="1" thickBot="1">
      <c r="E63" s="116">
        <v>56</v>
      </c>
      <c r="F63" s="117" t="s">
        <v>162</v>
      </c>
      <c r="G63" s="238" t="s">
        <v>163</v>
      </c>
      <c r="H63" s="118" t="s">
        <v>109</v>
      </c>
      <c r="I63" s="22"/>
      <c r="J63" s="119">
        <v>10682.194414</v>
      </c>
      <c r="K63" s="119">
        <v>18477.204783000001</v>
      </c>
      <c r="L63" s="23" t="s">
        <v>161</v>
      </c>
      <c r="M63" s="23">
        <v>34</v>
      </c>
      <c r="N63" s="120">
        <v>6103</v>
      </c>
      <c r="O63" s="121">
        <v>50000</v>
      </c>
      <c r="P63" s="122">
        <v>3027561</v>
      </c>
      <c r="Q63" s="123">
        <v>-3.73</v>
      </c>
      <c r="R63" s="123">
        <v>23.98</v>
      </c>
      <c r="S63" s="123">
        <v>59.25</v>
      </c>
      <c r="T63" s="123">
        <v>75.61</v>
      </c>
      <c r="U63" s="123">
        <v>202.46</v>
      </c>
      <c r="V63" s="124">
        <v>30</v>
      </c>
      <c r="W63" s="124">
        <v>13</v>
      </c>
      <c r="X63" s="124">
        <v>3</v>
      </c>
      <c r="Y63" s="124">
        <v>87</v>
      </c>
      <c r="Z63" s="125">
        <v>33</v>
      </c>
      <c r="AA63" s="115">
        <f t="shared" si="3"/>
        <v>0.13053370019565624</v>
      </c>
      <c r="AD63" s="115">
        <v>9.7628849129307809E-5</v>
      </c>
    </row>
    <row r="64" spans="5:30" ht="48.75" customHeight="1" thickBot="1">
      <c r="E64" s="34">
        <v>57</v>
      </c>
      <c r="F64" s="48" t="s">
        <v>164</v>
      </c>
      <c r="G64" s="240" t="s">
        <v>165</v>
      </c>
      <c r="H64" s="49" t="s">
        <v>109</v>
      </c>
      <c r="I64" s="13"/>
      <c r="J64" s="14">
        <v>14718.697920000001</v>
      </c>
      <c r="K64" s="14">
        <v>22401.045612000002</v>
      </c>
      <c r="L64" s="15" t="s">
        <v>166</v>
      </c>
      <c r="M64" s="15">
        <v>34</v>
      </c>
      <c r="N64" s="16">
        <v>8046</v>
      </c>
      <c r="O64" s="17">
        <v>50000</v>
      </c>
      <c r="P64" s="18">
        <v>2784122</v>
      </c>
      <c r="Q64" s="19">
        <v>26.13</v>
      </c>
      <c r="R64" s="19">
        <v>42.35</v>
      </c>
      <c r="S64" s="19">
        <v>63.42</v>
      </c>
      <c r="T64" s="19">
        <v>76</v>
      </c>
      <c r="U64" s="19">
        <v>178.42</v>
      </c>
      <c r="V64" s="20">
        <v>18</v>
      </c>
      <c r="W64" s="20">
        <v>88</v>
      </c>
      <c r="X64" s="20">
        <v>1</v>
      </c>
      <c r="Y64" s="20">
        <v>12</v>
      </c>
      <c r="Z64" s="21">
        <v>19</v>
      </c>
      <c r="AA64" s="115">
        <f t="shared" si="3"/>
        <v>1.0712577751750323</v>
      </c>
      <c r="AD64" s="115">
        <v>8.0121580522423156E-4</v>
      </c>
    </row>
    <row r="65" spans="5:30" ht="48.75" customHeight="1" thickBot="1">
      <c r="E65" s="116">
        <v>58</v>
      </c>
      <c r="F65" s="117" t="s">
        <v>167</v>
      </c>
      <c r="G65" s="238" t="s">
        <v>168</v>
      </c>
      <c r="H65" s="118" t="s">
        <v>109</v>
      </c>
      <c r="I65" s="22"/>
      <c r="J65" s="119">
        <v>7163.6260199999997</v>
      </c>
      <c r="K65" s="119">
        <v>9169.3578460000008</v>
      </c>
      <c r="L65" s="23" t="s">
        <v>166</v>
      </c>
      <c r="M65" s="23">
        <v>34</v>
      </c>
      <c r="N65" s="120">
        <v>5258</v>
      </c>
      <c r="O65" s="121">
        <v>50000</v>
      </c>
      <c r="P65" s="122">
        <v>1743887</v>
      </c>
      <c r="Q65" s="123">
        <v>3.56</v>
      </c>
      <c r="R65" s="123">
        <v>25.61</v>
      </c>
      <c r="S65" s="123">
        <v>31</v>
      </c>
      <c r="T65" s="123">
        <v>40.03</v>
      </c>
      <c r="U65" s="123">
        <v>73.28</v>
      </c>
      <c r="V65" s="124">
        <v>23</v>
      </c>
      <c r="W65" s="124">
        <v>4</v>
      </c>
      <c r="X65" s="124">
        <v>2</v>
      </c>
      <c r="Y65" s="124">
        <v>96</v>
      </c>
      <c r="Z65" s="125">
        <v>25</v>
      </c>
      <c r="AA65" s="115">
        <f t="shared" si="3"/>
        <v>1.9931589671842949E-2</v>
      </c>
      <c r="AD65" s="115">
        <v>1.4907247385640098E-5</v>
      </c>
    </row>
    <row r="66" spans="5:30" ht="48.75" customHeight="1" thickBot="1">
      <c r="E66" s="34">
        <v>59</v>
      </c>
      <c r="F66" s="48" t="s">
        <v>169</v>
      </c>
      <c r="G66" s="240" t="s">
        <v>170</v>
      </c>
      <c r="H66" s="49" t="s">
        <v>109</v>
      </c>
      <c r="I66" s="13"/>
      <c r="J66" s="14">
        <v>17038.603324</v>
      </c>
      <c r="K66" s="14">
        <v>7922.4860660000004</v>
      </c>
      <c r="L66" s="15" t="s">
        <v>33</v>
      </c>
      <c r="M66" s="15">
        <v>34</v>
      </c>
      <c r="N66" s="16">
        <v>2957</v>
      </c>
      <c r="O66" s="17">
        <v>50000</v>
      </c>
      <c r="P66" s="18">
        <v>2644551</v>
      </c>
      <c r="Q66" s="19">
        <v>-0.61</v>
      </c>
      <c r="R66" s="19">
        <v>33.94</v>
      </c>
      <c r="S66" s="19">
        <v>32.340000000000003</v>
      </c>
      <c r="T66" s="19">
        <v>35.21</v>
      </c>
      <c r="U66" s="19">
        <v>164.33</v>
      </c>
      <c r="V66" s="20">
        <v>25</v>
      </c>
      <c r="W66" s="20">
        <v>67</v>
      </c>
      <c r="X66" s="20">
        <v>1</v>
      </c>
      <c r="Y66" s="20">
        <v>33</v>
      </c>
      <c r="Z66" s="21">
        <v>26</v>
      </c>
      <c r="AA66" s="115">
        <f t="shared" si="3"/>
        <v>0.28845582359015598</v>
      </c>
      <c r="AD66" s="115">
        <v>2.1574206537884298E-2</v>
      </c>
    </row>
    <row r="67" spans="5:30" ht="48.75" customHeight="1" thickBot="1">
      <c r="E67" s="116">
        <v>60</v>
      </c>
      <c r="F67" s="117" t="s">
        <v>171</v>
      </c>
      <c r="G67" s="238" t="s">
        <v>172</v>
      </c>
      <c r="H67" s="118" t="s">
        <v>109</v>
      </c>
      <c r="I67" s="22"/>
      <c r="J67" s="119">
        <v>30023.244053999999</v>
      </c>
      <c r="K67" s="119">
        <v>25172.400235000001</v>
      </c>
      <c r="L67" s="23" t="s">
        <v>173</v>
      </c>
      <c r="M67" s="23">
        <v>33</v>
      </c>
      <c r="N67" s="120">
        <v>9631</v>
      </c>
      <c r="O67" s="121">
        <v>50000</v>
      </c>
      <c r="P67" s="122">
        <v>2613685</v>
      </c>
      <c r="Q67" s="123">
        <v>-0.01</v>
      </c>
      <c r="R67" s="123">
        <v>11.44</v>
      </c>
      <c r="S67" s="123">
        <v>22.42</v>
      </c>
      <c r="T67" s="123">
        <v>33.1</v>
      </c>
      <c r="U67" s="123">
        <v>160.74</v>
      </c>
      <c r="V67" s="124">
        <v>27</v>
      </c>
      <c r="W67" s="124">
        <v>18</v>
      </c>
      <c r="X67" s="124">
        <v>9</v>
      </c>
      <c r="Y67" s="124">
        <v>82</v>
      </c>
      <c r="Z67" s="125">
        <v>36</v>
      </c>
      <c r="AA67" s="115">
        <f t="shared" si="3"/>
        <v>0.24622954238963657</v>
      </c>
      <c r="AD67" s="115">
        <v>1.8416015794468589E-4</v>
      </c>
    </row>
    <row r="68" spans="5:30" ht="48.75" customHeight="1" thickBot="1">
      <c r="E68" s="34">
        <v>61</v>
      </c>
      <c r="F68" s="48" t="s">
        <v>174</v>
      </c>
      <c r="G68" s="240" t="s">
        <v>155</v>
      </c>
      <c r="H68" s="49" t="s">
        <v>109</v>
      </c>
      <c r="I68" s="13"/>
      <c r="J68" s="14">
        <v>6642.2096119999997</v>
      </c>
      <c r="K68" s="14">
        <v>10738.607722999999</v>
      </c>
      <c r="L68" s="15" t="s">
        <v>175</v>
      </c>
      <c r="M68" s="15">
        <v>33</v>
      </c>
      <c r="N68" s="16">
        <v>4968</v>
      </c>
      <c r="O68" s="17">
        <v>50000</v>
      </c>
      <c r="P68" s="18">
        <v>2112209</v>
      </c>
      <c r="Q68" s="19">
        <v>-3.64</v>
      </c>
      <c r="R68" s="19">
        <v>17.899999999999999</v>
      </c>
      <c r="S68" s="19">
        <v>28.61</v>
      </c>
      <c r="T68" s="19">
        <v>29.45</v>
      </c>
      <c r="U68" s="19">
        <v>110.86</v>
      </c>
      <c r="V68" s="20">
        <v>13</v>
      </c>
      <c r="W68" s="20">
        <v>28</v>
      </c>
      <c r="X68" s="20">
        <v>3</v>
      </c>
      <c r="Y68" s="20">
        <v>72</v>
      </c>
      <c r="Z68" s="21">
        <v>16</v>
      </c>
      <c r="AA68" s="115">
        <f t="shared" si="3"/>
        <v>0.1633988644172758</v>
      </c>
      <c r="AD68" s="115">
        <v>1.2220938392295176E-2</v>
      </c>
    </row>
    <row r="69" spans="5:30" ht="48.75" customHeight="1" thickBot="1">
      <c r="E69" s="116">
        <v>62</v>
      </c>
      <c r="F69" s="117" t="s">
        <v>176</v>
      </c>
      <c r="G69" s="238" t="s">
        <v>177</v>
      </c>
      <c r="H69" s="118" t="s">
        <v>109</v>
      </c>
      <c r="I69" s="22"/>
      <c r="J69" s="119">
        <v>11185.409081</v>
      </c>
      <c r="K69" s="119">
        <v>10156.237072</v>
      </c>
      <c r="L69" s="23" t="s">
        <v>178</v>
      </c>
      <c r="M69" s="23">
        <v>33</v>
      </c>
      <c r="N69" s="120">
        <v>6155</v>
      </c>
      <c r="O69" s="121">
        <v>50000</v>
      </c>
      <c r="P69" s="122">
        <v>1590355</v>
      </c>
      <c r="Q69" s="123">
        <v>-2.21</v>
      </c>
      <c r="R69" s="123">
        <v>7.11</v>
      </c>
      <c r="S69" s="123">
        <v>8.09</v>
      </c>
      <c r="T69" s="123">
        <v>14.83</v>
      </c>
      <c r="U69" s="123">
        <v>58.77</v>
      </c>
      <c r="V69" s="124">
        <v>52</v>
      </c>
      <c r="W69" s="124">
        <v>83</v>
      </c>
      <c r="X69" s="124">
        <v>1</v>
      </c>
      <c r="Y69" s="124">
        <v>17</v>
      </c>
      <c r="Z69" s="125">
        <v>53</v>
      </c>
      <c r="AA69" s="115">
        <f t="shared" si="3"/>
        <v>0.45809330724947595</v>
      </c>
      <c r="AD69" s="115">
        <v>3.4261744142370508E-2</v>
      </c>
    </row>
    <row r="70" spans="5:30" ht="48.75" customHeight="1" thickBot="1">
      <c r="E70" s="34">
        <v>63</v>
      </c>
      <c r="F70" s="48" t="s">
        <v>179</v>
      </c>
      <c r="G70" s="240" t="s">
        <v>180</v>
      </c>
      <c r="H70" s="49" t="s">
        <v>109</v>
      </c>
      <c r="I70" s="13"/>
      <c r="J70" s="14">
        <v>13337.627688</v>
      </c>
      <c r="K70" s="14">
        <v>18557.281599999998</v>
      </c>
      <c r="L70" s="15" t="s">
        <v>181</v>
      </c>
      <c r="M70" s="15">
        <v>31</v>
      </c>
      <c r="N70" s="16">
        <v>9724</v>
      </c>
      <c r="O70" s="17">
        <v>50000</v>
      </c>
      <c r="P70" s="18">
        <v>1908400</v>
      </c>
      <c r="Q70" s="19">
        <v>-4.58</v>
      </c>
      <c r="R70" s="19">
        <v>31.85</v>
      </c>
      <c r="S70" s="19">
        <v>32.450000000000003</v>
      </c>
      <c r="T70" s="19">
        <v>41.49</v>
      </c>
      <c r="U70" s="19">
        <v>90.57</v>
      </c>
      <c r="V70" s="20">
        <v>25</v>
      </c>
      <c r="W70" s="20">
        <v>23</v>
      </c>
      <c r="X70" s="20">
        <v>2</v>
      </c>
      <c r="Y70" s="20">
        <v>77</v>
      </c>
      <c r="Z70" s="21">
        <v>27</v>
      </c>
      <c r="AA70" s="115">
        <f t="shared" si="3"/>
        <v>0.23194510878589136</v>
      </c>
      <c r="AD70" s="115">
        <v>1.7347653516292658E-4</v>
      </c>
    </row>
    <row r="71" spans="5:30" ht="48.75" customHeight="1" thickBot="1">
      <c r="E71" s="116">
        <v>64</v>
      </c>
      <c r="F71" s="117" t="s">
        <v>182</v>
      </c>
      <c r="G71" s="238" t="s">
        <v>67</v>
      </c>
      <c r="H71" s="118" t="s">
        <v>109</v>
      </c>
      <c r="I71" s="22"/>
      <c r="J71" s="119">
        <v>7765.2985799999997</v>
      </c>
      <c r="K71" s="119">
        <v>8300.4684589999997</v>
      </c>
      <c r="L71" s="23" t="s">
        <v>183</v>
      </c>
      <c r="M71" s="23">
        <v>30</v>
      </c>
      <c r="N71" s="120">
        <v>3888</v>
      </c>
      <c r="O71" s="121">
        <v>50000</v>
      </c>
      <c r="P71" s="122">
        <v>2113951</v>
      </c>
      <c r="Q71" s="123">
        <v>0.95</v>
      </c>
      <c r="R71" s="123">
        <v>19.690000000000001</v>
      </c>
      <c r="S71" s="123">
        <v>38.82</v>
      </c>
      <c r="T71" s="123">
        <v>47.74</v>
      </c>
      <c r="U71" s="123">
        <v>111.18</v>
      </c>
      <c r="V71" s="124">
        <v>42</v>
      </c>
      <c r="W71" s="124">
        <v>28</v>
      </c>
      <c r="X71" s="124">
        <v>2</v>
      </c>
      <c r="Y71" s="124">
        <v>72</v>
      </c>
      <c r="Z71" s="125">
        <v>44</v>
      </c>
      <c r="AA71" s="115">
        <f t="shared" si="3"/>
        <v>0.12630008985495514</v>
      </c>
      <c r="AD71" s="115">
        <v>9.4462444556350309E-3</v>
      </c>
    </row>
    <row r="72" spans="5:30" ht="48.75" customHeight="1" thickBot="1">
      <c r="E72" s="34">
        <v>65</v>
      </c>
      <c r="F72" s="48" t="s">
        <v>184</v>
      </c>
      <c r="G72" s="240" t="s">
        <v>30</v>
      </c>
      <c r="H72" s="49" t="s">
        <v>109</v>
      </c>
      <c r="I72" s="13"/>
      <c r="J72" s="14">
        <v>16145.682723</v>
      </c>
      <c r="K72" s="14">
        <v>14582.796179000001</v>
      </c>
      <c r="L72" s="15" t="s">
        <v>185</v>
      </c>
      <c r="M72" s="15">
        <v>30</v>
      </c>
      <c r="N72" s="16">
        <v>7688</v>
      </c>
      <c r="O72" s="17">
        <v>50000</v>
      </c>
      <c r="P72" s="18">
        <v>1809015</v>
      </c>
      <c r="Q72" s="19">
        <v>-1.1299999999999999</v>
      </c>
      <c r="R72" s="19">
        <v>8.6999999999999993</v>
      </c>
      <c r="S72" s="19">
        <v>24.45</v>
      </c>
      <c r="T72" s="19">
        <v>29.15</v>
      </c>
      <c r="U72" s="19">
        <v>80.239999999999995</v>
      </c>
      <c r="V72" s="20">
        <v>66</v>
      </c>
      <c r="W72" s="20">
        <v>18</v>
      </c>
      <c r="X72" s="20">
        <v>10</v>
      </c>
      <c r="Y72" s="20">
        <v>82</v>
      </c>
      <c r="Z72" s="21">
        <v>76</v>
      </c>
      <c r="AA72" s="115">
        <f t="shared" si="3"/>
        <v>0.14264492842934931</v>
      </c>
      <c r="AD72" s="115">
        <v>1.0668708675089926E-2</v>
      </c>
    </row>
    <row r="73" spans="5:30" ht="48.75" customHeight="1" thickBot="1">
      <c r="E73" s="116">
        <v>66</v>
      </c>
      <c r="F73" s="117" t="s">
        <v>186</v>
      </c>
      <c r="G73" s="238" t="s">
        <v>135</v>
      </c>
      <c r="H73" s="118" t="s">
        <v>109</v>
      </c>
      <c r="I73" s="22"/>
      <c r="J73" s="119">
        <v>27808.114475999999</v>
      </c>
      <c r="K73" s="119">
        <v>37339.517981999998</v>
      </c>
      <c r="L73" s="23" t="s">
        <v>187</v>
      </c>
      <c r="M73" s="23">
        <v>29</v>
      </c>
      <c r="N73" s="120">
        <v>18229</v>
      </c>
      <c r="O73" s="121">
        <v>50000</v>
      </c>
      <c r="P73" s="122">
        <v>2048358</v>
      </c>
      <c r="Q73" s="123">
        <v>2.1800000000000002</v>
      </c>
      <c r="R73" s="123">
        <v>9</v>
      </c>
      <c r="S73" s="123">
        <v>28.19</v>
      </c>
      <c r="T73" s="123">
        <v>48.95</v>
      </c>
      <c r="U73" s="123">
        <v>104.57</v>
      </c>
      <c r="V73" s="124">
        <v>76</v>
      </c>
      <c r="W73" s="124">
        <v>62</v>
      </c>
      <c r="X73" s="124">
        <v>5</v>
      </c>
      <c r="Y73" s="124">
        <v>38</v>
      </c>
      <c r="Z73" s="125">
        <v>81</v>
      </c>
      <c r="AA73" s="115">
        <f t="shared" si="3"/>
        <v>1.2580659882237506</v>
      </c>
      <c r="AD73" s="115">
        <v>9.4093352425397077E-4</v>
      </c>
    </row>
    <row r="74" spans="5:30" ht="48.75" customHeight="1" thickBot="1">
      <c r="E74" s="34">
        <v>67</v>
      </c>
      <c r="F74" s="48" t="s">
        <v>188</v>
      </c>
      <c r="G74" s="240" t="s">
        <v>189</v>
      </c>
      <c r="H74" s="49" t="s">
        <v>109</v>
      </c>
      <c r="I74" s="13"/>
      <c r="J74" s="14">
        <v>7490.4019019999996</v>
      </c>
      <c r="K74" s="14">
        <v>7516.1909159999996</v>
      </c>
      <c r="L74" s="15" t="s">
        <v>190</v>
      </c>
      <c r="M74" s="15">
        <v>27</v>
      </c>
      <c r="N74" s="16">
        <v>13350</v>
      </c>
      <c r="O74" s="17">
        <v>50000</v>
      </c>
      <c r="P74" s="18">
        <v>1548908</v>
      </c>
      <c r="Q74" s="19">
        <v>-5.3</v>
      </c>
      <c r="R74" s="19">
        <v>26.04</v>
      </c>
      <c r="S74" s="19">
        <v>0</v>
      </c>
      <c r="T74" s="19">
        <v>0</v>
      </c>
      <c r="U74" s="19">
        <v>54.89</v>
      </c>
      <c r="V74" s="20">
        <v>13</v>
      </c>
      <c r="W74" s="20">
        <v>5</v>
      </c>
      <c r="X74" s="20">
        <v>3</v>
      </c>
      <c r="Y74" s="20">
        <v>95</v>
      </c>
      <c r="Z74" s="21">
        <v>16</v>
      </c>
      <c r="AA74" s="115">
        <f t="shared" si="3"/>
        <v>2.042259062044046E-2</v>
      </c>
      <c r="AD74" s="115">
        <v>1.5274477131377193E-5</v>
      </c>
    </row>
    <row r="75" spans="5:30" ht="48.75" customHeight="1" thickBot="1">
      <c r="E75" s="116">
        <v>68</v>
      </c>
      <c r="F75" s="117" t="s">
        <v>191</v>
      </c>
      <c r="G75" s="238" t="s">
        <v>192</v>
      </c>
      <c r="H75" s="118" t="s">
        <v>109</v>
      </c>
      <c r="I75" s="22"/>
      <c r="J75" s="119">
        <v>7869.5215600000001</v>
      </c>
      <c r="K75" s="119">
        <v>10111.00382</v>
      </c>
      <c r="L75" s="23" t="s">
        <v>190</v>
      </c>
      <c r="M75" s="23">
        <v>27</v>
      </c>
      <c r="N75" s="120">
        <v>5036</v>
      </c>
      <c r="O75" s="121">
        <v>50000</v>
      </c>
      <c r="P75" s="122">
        <v>2007745</v>
      </c>
      <c r="Q75" s="123">
        <v>-2.4</v>
      </c>
      <c r="R75" s="123">
        <v>25.68</v>
      </c>
      <c r="S75" s="123">
        <v>32.39</v>
      </c>
      <c r="T75" s="123">
        <v>38.72</v>
      </c>
      <c r="U75" s="123">
        <v>100.31</v>
      </c>
      <c r="V75" s="124">
        <v>11</v>
      </c>
      <c r="W75" s="124">
        <v>11</v>
      </c>
      <c r="X75" s="124">
        <v>3</v>
      </c>
      <c r="Y75" s="124">
        <v>89</v>
      </c>
      <c r="Z75" s="125">
        <v>14</v>
      </c>
      <c r="AA75" s="115">
        <f t="shared" si="3"/>
        <v>6.0440769398712443E-2</v>
      </c>
      <c r="AD75" s="115">
        <v>4.5204899179610784E-5</v>
      </c>
    </row>
    <row r="76" spans="5:30" ht="48.75" customHeight="1" thickBot="1">
      <c r="E76" s="34">
        <v>69</v>
      </c>
      <c r="F76" s="48" t="s">
        <v>193</v>
      </c>
      <c r="G76" s="240" t="s">
        <v>194</v>
      </c>
      <c r="H76" s="49" t="s">
        <v>109</v>
      </c>
      <c r="I76" s="13"/>
      <c r="J76" s="14">
        <v>16420.437591999998</v>
      </c>
      <c r="K76" s="14">
        <v>22322.463253000002</v>
      </c>
      <c r="L76" s="15" t="s">
        <v>195</v>
      </c>
      <c r="M76" s="15">
        <v>26</v>
      </c>
      <c r="N76" s="16">
        <v>9647</v>
      </c>
      <c r="O76" s="17">
        <v>50000</v>
      </c>
      <c r="P76" s="18">
        <v>2271524</v>
      </c>
      <c r="Q76" s="19">
        <v>-0.95</v>
      </c>
      <c r="R76" s="19">
        <v>34.42</v>
      </c>
      <c r="S76" s="19">
        <v>56.67</v>
      </c>
      <c r="T76" s="19">
        <v>66.17</v>
      </c>
      <c r="U76" s="19">
        <v>125.95</v>
      </c>
      <c r="V76" s="20">
        <v>26</v>
      </c>
      <c r="W76" s="20">
        <v>12</v>
      </c>
      <c r="X76" s="20">
        <v>5</v>
      </c>
      <c r="Y76" s="20">
        <v>88</v>
      </c>
      <c r="Z76" s="21">
        <v>31</v>
      </c>
      <c r="AA76" s="115">
        <f t="shared" si="3"/>
        <v>0.1455681582601816</v>
      </c>
      <c r="AD76" s="115">
        <v>1.088734306888773E-2</v>
      </c>
    </row>
    <row r="77" spans="5:30" ht="48.75" customHeight="1" thickBot="1">
      <c r="E77" s="116">
        <v>70</v>
      </c>
      <c r="F77" s="117" t="s">
        <v>196</v>
      </c>
      <c r="G77" s="238" t="s">
        <v>197</v>
      </c>
      <c r="H77" s="118" t="s">
        <v>109</v>
      </c>
      <c r="I77" s="22"/>
      <c r="J77" s="119">
        <v>9334.3968060000007</v>
      </c>
      <c r="K77" s="119">
        <v>8968.2030539999996</v>
      </c>
      <c r="L77" s="23" t="s">
        <v>195</v>
      </c>
      <c r="M77" s="23">
        <v>26</v>
      </c>
      <c r="N77" s="120">
        <v>4693</v>
      </c>
      <c r="O77" s="121">
        <v>50000</v>
      </c>
      <c r="P77" s="122">
        <v>1843875</v>
      </c>
      <c r="Q77" s="123">
        <v>-2.95</v>
      </c>
      <c r="R77" s="123">
        <v>19.87</v>
      </c>
      <c r="S77" s="123">
        <v>26.42</v>
      </c>
      <c r="T77" s="123">
        <v>32.71</v>
      </c>
      <c r="U77" s="123">
        <v>83.34</v>
      </c>
      <c r="V77" s="124">
        <v>30</v>
      </c>
      <c r="W77" s="124">
        <v>35</v>
      </c>
      <c r="X77" s="124">
        <v>5</v>
      </c>
      <c r="Y77" s="124">
        <v>65</v>
      </c>
      <c r="Z77" s="125">
        <v>35</v>
      </c>
      <c r="AA77" s="115">
        <f t="shared" si="3"/>
        <v>0.1705754405839498</v>
      </c>
      <c r="AD77" s="115">
        <v>1.2757689339208515E-2</v>
      </c>
    </row>
    <row r="78" spans="5:30" ht="48.75" customHeight="1" thickBot="1">
      <c r="E78" s="34">
        <v>71</v>
      </c>
      <c r="F78" s="48" t="s">
        <v>198</v>
      </c>
      <c r="G78" s="240" t="s">
        <v>199</v>
      </c>
      <c r="H78" s="49" t="s">
        <v>109</v>
      </c>
      <c r="I78" s="13"/>
      <c r="J78" s="14">
        <v>6178.4846820000002</v>
      </c>
      <c r="K78" s="14">
        <v>10826.540461000001</v>
      </c>
      <c r="L78" s="15" t="s">
        <v>200</v>
      </c>
      <c r="M78" s="15">
        <v>25</v>
      </c>
      <c r="N78" s="16">
        <v>5220</v>
      </c>
      <c r="O78" s="17">
        <v>50000</v>
      </c>
      <c r="P78" s="18">
        <v>1969075</v>
      </c>
      <c r="Q78" s="19">
        <v>-2.33</v>
      </c>
      <c r="R78" s="19">
        <v>30.29</v>
      </c>
      <c r="S78" s="19">
        <v>62.72</v>
      </c>
      <c r="T78" s="19">
        <v>69.36</v>
      </c>
      <c r="U78" s="19">
        <v>94.91</v>
      </c>
      <c r="V78" s="20">
        <v>29</v>
      </c>
      <c r="W78" s="20">
        <v>44</v>
      </c>
      <c r="X78" s="20">
        <v>2</v>
      </c>
      <c r="Y78" s="20">
        <v>56</v>
      </c>
      <c r="Z78" s="21">
        <v>31</v>
      </c>
      <c r="AA78" s="115">
        <f t="shared" si="3"/>
        <v>0.2588721939140286</v>
      </c>
      <c r="AD78" s="115">
        <v>1.9361585801615566E-2</v>
      </c>
    </row>
    <row r="79" spans="5:30" ht="48.75" customHeight="1" thickBot="1">
      <c r="E79" s="116">
        <v>72</v>
      </c>
      <c r="F79" s="117" t="s">
        <v>201</v>
      </c>
      <c r="G79" s="238" t="s">
        <v>202</v>
      </c>
      <c r="H79" s="118" t="s">
        <v>109</v>
      </c>
      <c r="I79" s="22"/>
      <c r="J79" s="119">
        <v>13861.007713999999</v>
      </c>
      <c r="K79" s="119">
        <v>35383.456937000003</v>
      </c>
      <c r="L79" s="23" t="s">
        <v>203</v>
      </c>
      <c r="M79" s="23">
        <v>24</v>
      </c>
      <c r="N79" s="120">
        <v>13776</v>
      </c>
      <c r="O79" s="121">
        <v>50000</v>
      </c>
      <c r="P79" s="122">
        <v>2758497</v>
      </c>
      <c r="Q79" s="123">
        <v>2.84</v>
      </c>
      <c r="R79" s="123">
        <v>31.7</v>
      </c>
      <c r="S79" s="123">
        <v>73.61</v>
      </c>
      <c r="T79" s="123">
        <v>91.52</v>
      </c>
      <c r="U79" s="123">
        <v>175.87</v>
      </c>
      <c r="V79" s="124">
        <v>127</v>
      </c>
      <c r="W79" s="124">
        <v>83</v>
      </c>
      <c r="X79" s="124">
        <v>6</v>
      </c>
      <c r="Y79" s="124">
        <v>17</v>
      </c>
      <c r="Z79" s="125">
        <v>133</v>
      </c>
      <c r="AA79" s="115">
        <f t="shared" si="3"/>
        <v>1.5959577051304326</v>
      </c>
      <c r="AD79" s="115">
        <v>0.11936497148046081</v>
      </c>
    </row>
    <row r="80" spans="5:30" ht="48.75" customHeight="1" thickBot="1">
      <c r="E80" s="34">
        <v>73</v>
      </c>
      <c r="F80" s="48" t="s">
        <v>204</v>
      </c>
      <c r="G80" s="240" t="s">
        <v>61</v>
      </c>
      <c r="H80" s="49" t="s">
        <v>109</v>
      </c>
      <c r="I80" s="13"/>
      <c r="J80" s="14">
        <v>24350.452548000001</v>
      </c>
      <c r="K80" s="14">
        <v>38138.559867999997</v>
      </c>
      <c r="L80" s="15" t="s">
        <v>205</v>
      </c>
      <c r="M80" s="15">
        <v>24</v>
      </c>
      <c r="N80" s="16">
        <v>19526</v>
      </c>
      <c r="O80" s="17">
        <v>100000</v>
      </c>
      <c r="P80" s="18">
        <v>2204016</v>
      </c>
      <c r="Q80" s="19">
        <v>-0.14000000000000001</v>
      </c>
      <c r="R80" s="19">
        <v>35.479999999999997</v>
      </c>
      <c r="S80" s="19">
        <v>82.47</v>
      </c>
      <c r="T80" s="19">
        <v>91.92</v>
      </c>
      <c r="U80" s="19">
        <v>119.29</v>
      </c>
      <c r="V80" s="20">
        <v>214</v>
      </c>
      <c r="W80" s="20">
        <v>92</v>
      </c>
      <c r="X80" s="20">
        <v>3</v>
      </c>
      <c r="Y80" s="20">
        <v>8</v>
      </c>
      <c r="Z80" s="21">
        <v>217</v>
      </c>
      <c r="AA80" s="115">
        <f t="shared" si="3"/>
        <v>1.9067560881374979</v>
      </c>
      <c r="AD80" s="115">
        <v>0.14261022416137678</v>
      </c>
    </row>
    <row r="81" spans="3:30" ht="48.75" customHeight="1" thickBot="1">
      <c r="E81" s="116">
        <v>74</v>
      </c>
      <c r="F81" s="117" t="s">
        <v>206</v>
      </c>
      <c r="G81" s="238" t="s">
        <v>61</v>
      </c>
      <c r="H81" s="118" t="s">
        <v>109</v>
      </c>
      <c r="I81" s="22"/>
      <c r="J81" s="119">
        <v>11473.063533</v>
      </c>
      <c r="K81" s="119">
        <v>8376.5083759999998</v>
      </c>
      <c r="L81" s="23" t="s">
        <v>207</v>
      </c>
      <c r="M81" s="23">
        <v>22</v>
      </c>
      <c r="N81" s="120">
        <v>5995</v>
      </c>
      <c r="O81" s="121">
        <v>50000</v>
      </c>
      <c r="P81" s="122">
        <v>1302205</v>
      </c>
      <c r="Q81" s="123">
        <v>-1.04</v>
      </c>
      <c r="R81" s="123">
        <v>26.65</v>
      </c>
      <c r="S81" s="123">
        <v>24.79</v>
      </c>
      <c r="T81" s="123">
        <v>36.1</v>
      </c>
      <c r="U81" s="123">
        <v>29.73</v>
      </c>
      <c r="V81" s="124">
        <v>26</v>
      </c>
      <c r="W81" s="124">
        <v>37</v>
      </c>
      <c r="X81" s="124">
        <v>3</v>
      </c>
      <c r="Y81" s="124">
        <v>63</v>
      </c>
      <c r="Z81" s="125">
        <v>29</v>
      </c>
      <c r="AA81" s="115">
        <f t="shared" si="3"/>
        <v>0.16842547301506905</v>
      </c>
      <c r="AD81" s="115">
        <v>1.2596888826313726E-2</v>
      </c>
    </row>
    <row r="82" spans="3:30" ht="48.75" customHeight="1" thickBot="1">
      <c r="E82" s="34">
        <v>75</v>
      </c>
      <c r="F82" s="48" t="s">
        <v>208</v>
      </c>
      <c r="G82" s="240" t="s">
        <v>209</v>
      </c>
      <c r="H82" s="49" t="s">
        <v>109</v>
      </c>
      <c r="I82" s="13"/>
      <c r="J82" s="14">
        <v>7328.865237</v>
      </c>
      <c r="K82" s="14">
        <v>4667.3623530000004</v>
      </c>
      <c r="L82" s="15" t="s">
        <v>210</v>
      </c>
      <c r="M82" s="15">
        <v>22</v>
      </c>
      <c r="N82" s="16">
        <v>5127</v>
      </c>
      <c r="O82" s="17">
        <v>50000</v>
      </c>
      <c r="P82" s="18">
        <v>882202</v>
      </c>
      <c r="Q82" s="19">
        <v>-2.41</v>
      </c>
      <c r="R82" s="19">
        <v>-8.6999999999999993</v>
      </c>
      <c r="S82" s="19">
        <v>-15.44</v>
      </c>
      <c r="T82" s="19">
        <v>-8.4499999999999993</v>
      </c>
      <c r="U82" s="19">
        <v>-12.01</v>
      </c>
      <c r="V82" s="20">
        <v>9</v>
      </c>
      <c r="W82" s="20">
        <v>65</v>
      </c>
      <c r="X82" s="20">
        <v>2</v>
      </c>
      <c r="Y82" s="20">
        <v>35</v>
      </c>
      <c r="Z82" s="21">
        <v>11</v>
      </c>
      <c r="AA82" s="115">
        <f t="shared" si="3"/>
        <v>0.16486478481083214</v>
      </c>
      <c r="AD82" s="115">
        <v>1.2330577604792465E-2</v>
      </c>
    </row>
    <row r="83" spans="3:30" ht="48.75" customHeight="1" thickBot="1">
      <c r="E83" s="116">
        <v>76</v>
      </c>
      <c r="F83" s="117" t="s">
        <v>211</v>
      </c>
      <c r="G83" s="238" t="s">
        <v>212</v>
      </c>
      <c r="H83" s="118" t="s">
        <v>109</v>
      </c>
      <c r="I83" s="22"/>
      <c r="J83" s="119">
        <v>11200.609243999999</v>
      </c>
      <c r="K83" s="119">
        <v>5624.2305610000003</v>
      </c>
      <c r="L83" s="23" t="s">
        <v>40</v>
      </c>
      <c r="M83" s="23">
        <v>22</v>
      </c>
      <c r="N83" s="120">
        <v>5003</v>
      </c>
      <c r="O83" s="121">
        <v>50000</v>
      </c>
      <c r="P83" s="122">
        <v>1061751</v>
      </c>
      <c r="Q83" s="123">
        <v>-4.5</v>
      </c>
      <c r="R83" s="123">
        <v>-4.97</v>
      </c>
      <c r="S83" s="123">
        <v>-8.7799999999999994</v>
      </c>
      <c r="T83" s="123">
        <v>-1.91</v>
      </c>
      <c r="U83" s="123">
        <v>5.72</v>
      </c>
      <c r="V83" s="124">
        <v>29</v>
      </c>
      <c r="W83" s="124">
        <v>13</v>
      </c>
      <c r="X83" s="124">
        <v>1</v>
      </c>
      <c r="Y83" s="124">
        <v>87</v>
      </c>
      <c r="Z83" s="125">
        <v>30</v>
      </c>
      <c r="AA83" s="115">
        <f t="shared" si="3"/>
        <v>3.9732829424301216E-2</v>
      </c>
      <c r="AD83" s="115">
        <v>2.9717003375613407E-3</v>
      </c>
    </row>
    <row r="84" spans="3:30" ht="48.75" customHeight="1" thickBot="1">
      <c r="E84" s="34">
        <v>77</v>
      </c>
      <c r="F84" s="48" t="s">
        <v>213</v>
      </c>
      <c r="G84" s="240" t="s">
        <v>138</v>
      </c>
      <c r="H84" s="49" t="s">
        <v>109</v>
      </c>
      <c r="I84" s="13"/>
      <c r="J84" s="14">
        <v>16640.029514999998</v>
      </c>
      <c r="K84" s="14">
        <v>13677.549163</v>
      </c>
      <c r="L84" s="15" t="s">
        <v>214</v>
      </c>
      <c r="M84" s="15">
        <v>21</v>
      </c>
      <c r="N84" s="16">
        <v>15312</v>
      </c>
      <c r="O84" s="17">
        <v>50000</v>
      </c>
      <c r="P84" s="18">
        <v>829036</v>
      </c>
      <c r="Q84" s="19">
        <v>-3.74</v>
      </c>
      <c r="R84" s="19">
        <v>15.04</v>
      </c>
      <c r="S84" s="19">
        <v>12.15</v>
      </c>
      <c r="T84" s="19">
        <v>12.93</v>
      </c>
      <c r="U84" s="19">
        <v>-17.25</v>
      </c>
      <c r="V84" s="20">
        <v>264</v>
      </c>
      <c r="W84" s="20">
        <v>32</v>
      </c>
      <c r="X84" s="20">
        <v>6</v>
      </c>
      <c r="Y84" s="20">
        <v>68</v>
      </c>
      <c r="Z84" s="21">
        <v>270</v>
      </c>
      <c r="AA84" s="115">
        <f t="shared" si="3"/>
        <v>0.23784897674359995</v>
      </c>
      <c r="AD84" s="115">
        <v>1.7789215988863755E-2</v>
      </c>
    </row>
    <row r="85" spans="3:30" ht="48.75" customHeight="1" thickBot="1">
      <c r="E85" s="116">
        <v>78</v>
      </c>
      <c r="F85" s="117" t="s">
        <v>215</v>
      </c>
      <c r="G85" s="238" t="s">
        <v>216</v>
      </c>
      <c r="H85" s="118" t="s">
        <v>109</v>
      </c>
      <c r="I85" s="22"/>
      <c r="J85" s="119">
        <v>6053.7630929999996</v>
      </c>
      <c r="K85" s="119">
        <v>7743.436686</v>
      </c>
      <c r="L85" s="23" t="s">
        <v>90</v>
      </c>
      <c r="M85" s="23">
        <v>21</v>
      </c>
      <c r="N85" s="120">
        <v>5654</v>
      </c>
      <c r="O85" s="121">
        <v>50000</v>
      </c>
      <c r="P85" s="122">
        <v>1313172</v>
      </c>
      <c r="Q85" s="123">
        <v>-3.08</v>
      </c>
      <c r="R85" s="123">
        <v>5.77</v>
      </c>
      <c r="S85" s="123">
        <v>22.39</v>
      </c>
      <c r="T85" s="123">
        <v>29.74</v>
      </c>
      <c r="U85" s="123">
        <v>31.05</v>
      </c>
      <c r="V85" s="124">
        <v>24</v>
      </c>
      <c r="W85" s="124">
        <v>12</v>
      </c>
      <c r="X85" s="124">
        <v>3</v>
      </c>
      <c r="Y85" s="124">
        <v>88</v>
      </c>
      <c r="Z85" s="125">
        <v>27</v>
      </c>
      <c r="AA85" s="115">
        <f t="shared" si="3"/>
        <v>5.0496121517138372E-2</v>
      </c>
      <c r="AD85" s="115">
        <v>3.7767091730507357E-3</v>
      </c>
    </row>
    <row r="86" spans="3:30" ht="48.75" customHeight="1" thickBot="1">
      <c r="E86" s="34">
        <v>79</v>
      </c>
      <c r="F86" s="48" t="s">
        <v>217</v>
      </c>
      <c r="G86" s="240" t="s">
        <v>218</v>
      </c>
      <c r="H86" s="49" t="s">
        <v>109</v>
      </c>
      <c r="I86" s="13"/>
      <c r="J86" s="14">
        <v>6206.3839129999997</v>
      </c>
      <c r="K86" s="14">
        <v>11663.542782</v>
      </c>
      <c r="L86" s="15" t="s">
        <v>219</v>
      </c>
      <c r="M86" s="15">
        <v>20</v>
      </c>
      <c r="N86" s="16">
        <v>6313</v>
      </c>
      <c r="O86" s="17">
        <v>50000</v>
      </c>
      <c r="P86" s="18">
        <v>1911886</v>
      </c>
      <c r="Q86" s="19">
        <v>1.5</v>
      </c>
      <c r="R86" s="19">
        <v>31.22</v>
      </c>
      <c r="S86" s="19">
        <v>54.85</v>
      </c>
      <c r="T86" s="19">
        <v>68.900000000000006</v>
      </c>
      <c r="U86" s="19">
        <v>91.06</v>
      </c>
      <c r="V86" s="20">
        <v>30</v>
      </c>
      <c r="W86" s="20">
        <v>27</v>
      </c>
      <c r="X86" s="20">
        <v>2</v>
      </c>
      <c r="Y86" s="20">
        <v>73</v>
      </c>
      <c r="Z86" s="21">
        <v>32</v>
      </c>
      <c r="AA86" s="115">
        <f t="shared" si="3"/>
        <v>0.17113438379193613</v>
      </c>
      <c r="AD86" s="115">
        <v>1.2799493855622708E-2</v>
      </c>
    </row>
    <row r="87" spans="3:30" ht="48.75" customHeight="1" thickBot="1">
      <c r="E87" s="116">
        <v>80</v>
      </c>
      <c r="F87" s="117" t="s">
        <v>220</v>
      </c>
      <c r="G87" s="238" t="s">
        <v>221</v>
      </c>
      <c r="H87" s="118" t="s">
        <v>109</v>
      </c>
      <c r="I87" s="22"/>
      <c r="J87" s="119">
        <v>5575.3850030000003</v>
      </c>
      <c r="K87" s="119">
        <v>6320.0959130000001</v>
      </c>
      <c r="L87" s="23" t="s">
        <v>222</v>
      </c>
      <c r="M87" s="23">
        <v>19</v>
      </c>
      <c r="N87" s="120">
        <v>5012</v>
      </c>
      <c r="O87" s="121">
        <v>50000</v>
      </c>
      <c r="P87" s="122">
        <v>1239463</v>
      </c>
      <c r="Q87" s="123">
        <v>-1.27</v>
      </c>
      <c r="R87" s="123">
        <v>1.5</v>
      </c>
      <c r="S87" s="123">
        <v>12.5</v>
      </c>
      <c r="T87" s="123">
        <v>15.81</v>
      </c>
      <c r="U87" s="123">
        <v>23.41</v>
      </c>
      <c r="V87" s="124">
        <v>4</v>
      </c>
      <c r="W87" s="124">
        <v>1</v>
      </c>
      <c r="X87" s="124">
        <v>2</v>
      </c>
      <c r="Y87" s="124">
        <v>99</v>
      </c>
      <c r="Z87" s="125">
        <v>6</v>
      </c>
      <c r="AA87" s="115">
        <f t="shared" si="3"/>
        <v>3.434525092713009E-3</v>
      </c>
      <c r="AD87" s="115">
        <v>2.5687522195778396E-4</v>
      </c>
    </row>
    <row r="88" spans="3:30" ht="48.75" customHeight="1" thickBot="1">
      <c r="C88" s="115"/>
      <c r="D88" s="115"/>
      <c r="E88" s="34">
        <v>81</v>
      </c>
      <c r="F88" s="48" t="s">
        <v>223</v>
      </c>
      <c r="G88" s="240" t="s">
        <v>224</v>
      </c>
      <c r="H88" s="49" t="s">
        <v>109</v>
      </c>
      <c r="I88" s="13"/>
      <c r="J88" s="14">
        <v>33105.287443000001</v>
      </c>
      <c r="K88" s="14">
        <v>29396.688885</v>
      </c>
      <c r="L88" s="15" t="s">
        <v>225</v>
      </c>
      <c r="M88" s="15">
        <v>18</v>
      </c>
      <c r="N88" s="16">
        <v>19315</v>
      </c>
      <c r="O88" s="17">
        <v>50000</v>
      </c>
      <c r="P88" s="18">
        <v>1486324</v>
      </c>
      <c r="Q88" s="19">
        <v>-1.52</v>
      </c>
      <c r="R88" s="19">
        <v>34.78</v>
      </c>
      <c r="S88" s="19">
        <v>43.67</v>
      </c>
      <c r="T88" s="19">
        <v>50.79</v>
      </c>
      <c r="U88" s="19">
        <v>48.63</v>
      </c>
      <c r="V88" s="20">
        <v>15</v>
      </c>
      <c r="W88" s="20">
        <v>4</v>
      </c>
      <c r="X88" s="20">
        <v>9</v>
      </c>
      <c r="Y88" s="20">
        <v>96</v>
      </c>
      <c r="Z88" s="21">
        <v>24</v>
      </c>
      <c r="AA88" s="115">
        <f t="shared" si="3"/>
        <v>6.3900084434183879E-2</v>
      </c>
      <c r="AD88" s="115">
        <v>4.7792192309144121E-3</v>
      </c>
    </row>
    <row r="89" spans="3:30" ht="48.75" customHeight="1" thickBot="1">
      <c r="E89" s="116">
        <v>82</v>
      </c>
      <c r="F89" s="117" t="s">
        <v>226</v>
      </c>
      <c r="G89" s="238" t="s">
        <v>226</v>
      </c>
      <c r="H89" s="118" t="s">
        <v>109</v>
      </c>
      <c r="I89" s="22"/>
      <c r="J89" s="119">
        <v>6744.6691279999995</v>
      </c>
      <c r="K89" s="119">
        <v>7170.9139370000003</v>
      </c>
      <c r="L89" s="23" t="s">
        <v>227</v>
      </c>
      <c r="M89" s="23">
        <v>16</v>
      </c>
      <c r="N89" s="120">
        <v>5567</v>
      </c>
      <c r="O89" s="121">
        <v>50000</v>
      </c>
      <c r="P89" s="122">
        <v>1288111</v>
      </c>
      <c r="Q89" s="123">
        <v>-3.43</v>
      </c>
      <c r="R89" s="123">
        <v>12.87</v>
      </c>
      <c r="S89" s="123">
        <v>13.49</v>
      </c>
      <c r="T89" s="123">
        <v>23.01</v>
      </c>
      <c r="U89" s="123">
        <v>27.95</v>
      </c>
      <c r="V89" s="124">
        <v>10</v>
      </c>
      <c r="W89" s="124">
        <v>4</v>
      </c>
      <c r="X89" s="124">
        <v>3</v>
      </c>
      <c r="Y89" s="124">
        <v>96</v>
      </c>
      <c r="Z89" s="125">
        <v>13</v>
      </c>
      <c r="AA89" s="115">
        <f t="shared" si="3"/>
        <v>1.5587538033182337E-2</v>
      </c>
      <c r="AD89" s="115">
        <v>1.1658241485975635E-5</v>
      </c>
    </row>
    <row r="90" spans="3:30" ht="48.75" customHeight="1" thickBot="1">
      <c r="C90" s="115"/>
      <c r="D90" s="115"/>
      <c r="E90" s="34">
        <v>83</v>
      </c>
      <c r="F90" s="48" t="s">
        <v>228</v>
      </c>
      <c r="G90" s="240" t="s">
        <v>180</v>
      </c>
      <c r="H90" s="49" t="s">
        <v>109</v>
      </c>
      <c r="I90" s="13"/>
      <c r="J90" s="14" t="s">
        <v>68</v>
      </c>
      <c r="K90" s="14">
        <v>16230.05982</v>
      </c>
      <c r="L90" s="15" t="s">
        <v>229</v>
      </c>
      <c r="M90" s="15">
        <v>8</v>
      </c>
      <c r="N90" s="16">
        <v>10959</v>
      </c>
      <c r="O90" s="17">
        <v>50000</v>
      </c>
      <c r="P90" s="18">
        <v>1480980</v>
      </c>
      <c r="Q90" s="19">
        <v>-4.68</v>
      </c>
      <c r="R90" s="19">
        <v>33.31</v>
      </c>
      <c r="S90" s="19">
        <v>48.1</v>
      </c>
      <c r="T90" s="19">
        <v>0</v>
      </c>
      <c r="U90" s="19">
        <v>47.01</v>
      </c>
      <c r="V90" s="20">
        <v>11</v>
      </c>
      <c r="W90" s="20">
        <v>9</v>
      </c>
      <c r="X90" s="20">
        <v>5</v>
      </c>
      <c r="Y90" s="20">
        <v>91</v>
      </c>
      <c r="Z90" s="21">
        <v>16</v>
      </c>
      <c r="AA90" s="115">
        <f t="shared" si="3"/>
        <v>7.9379005679372935E-2</v>
      </c>
      <c r="AD90" s="115">
        <v>5.9369197057081909E-5</v>
      </c>
    </row>
    <row r="91" spans="3:30" ht="48.75" customHeight="1" thickBot="1">
      <c r="E91" s="116">
        <v>84</v>
      </c>
      <c r="F91" s="117" t="s">
        <v>334</v>
      </c>
      <c r="G91" s="238" t="s">
        <v>335</v>
      </c>
      <c r="H91" s="118" t="s">
        <v>109</v>
      </c>
      <c r="I91" s="22"/>
      <c r="J91" s="119" t="s">
        <v>68</v>
      </c>
      <c r="K91" s="119">
        <v>17094.044030000001</v>
      </c>
      <c r="L91" s="23" t="s">
        <v>347</v>
      </c>
      <c r="M91" s="23">
        <v>6</v>
      </c>
      <c r="N91" s="120">
        <v>9509</v>
      </c>
      <c r="O91" s="121">
        <v>50000</v>
      </c>
      <c r="P91" s="122">
        <v>1797670</v>
      </c>
      <c r="Q91" s="123">
        <v>-2.2200000000000002</v>
      </c>
      <c r="R91" s="123">
        <v>31.17</v>
      </c>
      <c r="S91" s="123">
        <v>0</v>
      </c>
      <c r="T91" s="123">
        <v>0</v>
      </c>
      <c r="U91" s="123">
        <v>78.36</v>
      </c>
      <c r="V91" s="124">
        <v>53</v>
      </c>
      <c r="W91" s="124">
        <v>90</v>
      </c>
      <c r="X91" s="124">
        <v>1</v>
      </c>
      <c r="Y91" s="124">
        <v>10</v>
      </c>
      <c r="Z91" s="125">
        <v>54</v>
      </c>
      <c r="AA91" s="115">
        <f t="shared" si="3"/>
        <v>0.83604634436943248</v>
      </c>
      <c r="AD91" s="115">
        <v>6.2529632039243135E-4</v>
      </c>
    </row>
    <row r="92" spans="3:30" ht="48.75" customHeight="1" thickBot="1">
      <c r="C92" s="115"/>
      <c r="D92" s="115"/>
      <c r="E92" s="34">
        <v>85</v>
      </c>
      <c r="F92" s="48" t="s">
        <v>336</v>
      </c>
      <c r="G92" s="240" t="s">
        <v>337</v>
      </c>
      <c r="H92" s="49" t="s">
        <v>109</v>
      </c>
      <c r="I92" s="13"/>
      <c r="J92" s="14" t="s">
        <v>68</v>
      </c>
      <c r="K92" s="14">
        <v>20677.9218</v>
      </c>
      <c r="L92" s="15" t="s">
        <v>348</v>
      </c>
      <c r="M92" s="15">
        <v>5</v>
      </c>
      <c r="N92" s="16">
        <v>13350</v>
      </c>
      <c r="O92" s="17">
        <v>50000</v>
      </c>
      <c r="P92" s="18">
        <v>1548908</v>
      </c>
      <c r="Q92" s="19">
        <v>-5.3</v>
      </c>
      <c r="R92" s="19">
        <v>26.04</v>
      </c>
      <c r="S92" s="19">
        <v>0</v>
      </c>
      <c r="T92" s="19">
        <v>0</v>
      </c>
      <c r="U92" s="19">
        <v>54.89</v>
      </c>
      <c r="V92" s="20">
        <v>65</v>
      </c>
      <c r="W92" s="20">
        <v>92</v>
      </c>
      <c r="X92" s="20">
        <v>3</v>
      </c>
      <c r="Y92" s="20">
        <v>8</v>
      </c>
      <c r="Z92" s="21">
        <v>68</v>
      </c>
      <c r="AA92" s="115">
        <f t="shared" si="3"/>
        <v>1.0338028865967428</v>
      </c>
      <c r="AD92" s="115">
        <v>7.7320252083342767E-4</v>
      </c>
    </row>
    <row r="93" spans="3:30" ht="48.75" customHeight="1" thickBot="1">
      <c r="E93" s="116">
        <v>86</v>
      </c>
      <c r="F93" s="117" t="s">
        <v>349</v>
      </c>
      <c r="G93" s="238" t="s">
        <v>350</v>
      </c>
      <c r="H93" s="118" t="s">
        <v>109</v>
      </c>
      <c r="I93" s="22"/>
      <c r="J93" s="119" t="s">
        <v>68</v>
      </c>
      <c r="K93" s="119">
        <v>337853.839752</v>
      </c>
      <c r="L93" s="23" t="s">
        <v>351</v>
      </c>
      <c r="M93" s="23">
        <v>4</v>
      </c>
      <c r="N93" s="120">
        <v>7496</v>
      </c>
      <c r="O93" s="121">
        <v>50000</v>
      </c>
      <c r="P93" s="122">
        <v>1402946</v>
      </c>
      <c r="Q93" s="123">
        <v>3.78</v>
      </c>
      <c r="R93" s="123">
        <v>29.56</v>
      </c>
      <c r="S93" s="123">
        <v>0</v>
      </c>
      <c r="T93" s="123">
        <v>0</v>
      </c>
      <c r="U93" s="123">
        <v>40.31</v>
      </c>
      <c r="V93" s="124">
        <v>31</v>
      </c>
      <c r="W93" s="124">
        <v>60</v>
      </c>
      <c r="X93" s="124">
        <v>5</v>
      </c>
      <c r="Y93" s="124">
        <v>40</v>
      </c>
      <c r="Z93" s="125">
        <v>36</v>
      </c>
      <c r="AA93" s="115">
        <f t="shared" si="3"/>
        <v>11.015979880092216</v>
      </c>
      <c r="AD93" s="115">
        <v>0.82390787674982457</v>
      </c>
    </row>
    <row r="94" spans="3:30" ht="48.75" customHeight="1" thickBot="1">
      <c r="C94" s="115"/>
      <c r="D94" s="115"/>
      <c r="E94" s="34">
        <v>87</v>
      </c>
      <c r="F94" s="48" t="s">
        <v>308</v>
      </c>
      <c r="G94" s="240" t="s">
        <v>352</v>
      </c>
      <c r="H94" s="49" t="s">
        <v>109</v>
      </c>
      <c r="I94" s="13"/>
      <c r="J94" s="14" t="s">
        <v>68</v>
      </c>
      <c r="K94" s="14">
        <v>21676.626240000001</v>
      </c>
      <c r="L94" s="15" t="s">
        <v>353</v>
      </c>
      <c r="M94" s="15">
        <v>3</v>
      </c>
      <c r="N94" s="16">
        <v>16024</v>
      </c>
      <c r="O94" s="17">
        <v>50000</v>
      </c>
      <c r="P94" s="18">
        <v>1352760</v>
      </c>
      <c r="Q94" s="19">
        <v>-1.55</v>
      </c>
      <c r="R94" s="19">
        <v>41.73</v>
      </c>
      <c r="S94" s="19">
        <v>0</v>
      </c>
      <c r="T94" s="19">
        <v>0</v>
      </c>
      <c r="U94" s="19">
        <v>35.29</v>
      </c>
      <c r="V94" s="20">
        <v>24</v>
      </c>
      <c r="W94" s="20">
        <v>8</v>
      </c>
      <c r="X94" s="20">
        <v>2</v>
      </c>
      <c r="Y94" s="20">
        <v>92</v>
      </c>
      <c r="Z94" s="21">
        <v>26</v>
      </c>
      <c r="AA94" s="115">
        <f t="shared" si="3"/>
        <v>9.423770496078071E-2</v>
      </c>
      <c r="AD94" s="115">
        <v>7.0482324994372905E-5</v>
      </c>
    </row>
    <row r="95" spans="3:30" ht="48.75" customHeight="1" thickBot="1">
      <c r="C95" s="115"/>
      <c r="D95" s="115"/>
      <c r="E95" s="116">
        <v>88</v>
      </c>
      <c r="F95" s="117" t="s">
        <v>356</v>
      </c>
      <c r="G95" s="238" t="s">
        <v>357</v>
      </c>
      <c r="H95" s="168" t="s">
        <v>109</v>
      </c>
      <c r="I95" s="22"/>
      <c r="J95" s="119" t="s">
        <v>68</v>
      </c>
      <c r="K95" s="119">
        <v>13763.505816999999</v>
      </c>
      <c r="L95" s="23" t="s">
        <v>366</v>
      </c>
      <c r="M95" s="23">
        <v>1</v>
      </c>
      <c r="N95" s="120">
        <v>6585</v>
      </c>
      <c r="O95" s="121">
        <v>50000</v>
      </c>
      <c r="P95" s="122">
        <v>998625</v>
      </c>
      <c r="Q95" s="123">
        <v>-0.14000000000000001</v>
      </c>
      <c r="R95" s="123">
        <v>0</v>
      </c>
      <c r="S95" s="123"/>
      <c r="T95" s="123">
        <v>0</v>
      </c>
      <c r="U95" s="123">
        <v>-0.13</v>
      </c>
      <c r="V95" s="124">
        <v>55</v>
      </c>
      <c r="W95" s="124">
        <v>49</v>
      </c>
      <c r="X95" s="124">
        <v>2</v>
      </c>
      <c r="Y95" s="124">
        <v>51</v>
      </c>
      <c r="Z95" s="125">
        <v>57</v>
      </c>
      <c r="AA95" s="115">
        <f t="shared" si="3"/>
        <v>0.36649510235323707</v>
      </c>
      <c r="AD95" s="115">
        <v>2.7410925301775104E-2</v>
      </c>
    </row>
    <row r="96" spans="3:30" ht="48.75" customHeight="1" thickBot="1">
      <c r="C96" s="115"/>
      <c r="D96" s="115"/>
      <c r="E96" s="249" t="s">
        <v>230</v>
      </c>
      <c r="F96" s="250"/>
      <c r="G96" s="35" t="s">
        <v>71</v>
      </c>
      <c r="H96" s="36" t="s">
        <v>71</v>
      </c>
      <c r="I96" s="37"/>
      <c r="J96" s="38">
        <v>1003142.57126</v>
      </c>
      <c r="K96" s="38">
        <v>1840165.8868090007</v>
      </c>
      <c r="L96" s="44" t="s">
        <v>71</v>
      </c>
      <c r="M96" s="46" t="s">
        <v>71</v>
      </c>
      <c r="N96" s="38">
        <v>497298</v>
      </c>
      <c r="O96" s="44" t="s">
        <v>71</v>
      </c>
      <c r="P96" s="50" t="s">
        <v>71</v>
      </c>
      <c r="Q96" s="43">
        <v>-1.0067924528301886</v>
      </c>
      <c r="R96" s="43">
        <v>21.1</v>
      </c>
      <c r="S96" s="43">
        <v>33.909999999999997</v>
      </c>
      <c r="T96" s="42">
        <v>39.75</v>
      </c>
      <c r="U96" s="42">
        <v>156.94867924528299</v>
      </c>
      <c r="V96" s="44">
        <v>2498</v>
      </c>
      <c r="W96" s="44">
        <v>54.828731036821061</v>
      </c>
      <c r="X96" s="44">
        <v>209</v>
      </c>
      <c r="Y96" s="33">
        <f>100-W96</f>
        <v>45.171268963178939</v>
      </c>
      <c r="Z96" s="45">
        <v>2707</v>
      </c>
      <c r="AA96" s="115">
        <f>SUM(AA43:AA95)</f>
        <v>54.828731036821061</v>
      </c>
    </row>
    <row r="97" spans="5:30" s="315" customFormat="1" ht="48.75" customHeight="1" thickBot="1">
      <c r="E97" s="316" t="s">
        <v>231</v>
      </c>
      <c r="F97" s="317"/>
      <c r="G97" s="318" t="s">
        <v>71</v>
      </c>
      <c r="H97" s="319" t="s">
        <v>71</v>
      </c>
      <c r="I97" s="320"/>
      <c r="J97" s="321">
        <v>18086484.11276</v>
      </c>
      <c r="K97" s="321">
        <v>24603758.450625002</v>
      </c>
      <c r="L97" s="322" t="s">
        <v>71</v>
      </c>
      <c r="M97" s="323" t="s">
        <v>71</v>
      </c>
      <c r="N97" s="324">
        <v>21790614</v>
      </c>
      <c r="O97" s="322" t="s">
        <v>71</v>
      </c>
      <c r="P97" s="325" t="s">
        <v>71</v>
      </c>
      <c r="Q97" s="326" t="s">
        <v>71</v>
      </c>
      <c r="R97" s="326" t="s">
        <v>71</v>
      </c>
      <c r="S97" s="326"/>
      <c r="T97" s="327" t="s">
        <v>71</v>
      </c>
      <c r="U97" s="327" t="s">
        <v>71</v>
      </c>
      <c r="V97" s="328">
        <v>69176</v>
      </c>
      <c r="W97" s="322">
        <v>67.727028038263484</v>
      </c>
      <c r="X97" s="328">
        <f>X29+X34+X40+X42+X96</f>
        <v>775</v>
      </c>
      <c r="Y97" s="329">
        <f>100-W97</f>
        <v>32.272971961736516</v>
      </c>
      <c r="Z97" s="328">
        <f>V97+X97</f>
        <v>69951</v>
      </c>
      <c r="AB97" s="315">
        <f>(W29*K29+W34*K34+W40*K40+W42*K42+W96*K96)/K97</f>
        <v>67.727028038263484</v>
      </c>
      <c r="AD97" s="315">
        <v>65.601216585931454</v>
      </c>
    </row>
    <row r="99" spans="5:30">
      <c r="K99" s="8"/>
      <c r="X99" s="8"/>
    </row>
  </sheetData>
  <mergeCells count="7">
    <mergeCell ref="E97:F97"/>
    <mergeCell ref="F2:Y2"/>
    <mergeCell ref="E29:F29"/>
    <mergeCell ref="E34:F34"/>
    <mergeCell ref="E40:F40"/>
    <mergeCell ref="E42:F42"/>
    <mergeCell ref="E96:F96"/>
  </mergeCells>
  <printOptions horizontalCentered="1"/>
  <pageMargins left="0" right="0" top="0" bottom="0" header="0" footer="0"/>
  <pageSetup scale="34" fitToHeight="3" orientation="landscape" r:id="rId1"/>
</worksheet>
</file>

<file path=xl/worksheets/sheet2.xml><?xml version="1.0" encoding="utf-8"?>
<worksheet xmlns="http://schemas.openxmlformats.org/spreadsheetml/2006/main" xmlns:r="http://schemas.openxmlformats.org/officeDocument/2006/relationships">
  <sheetPr>
    <pageSetUpPr fitToPage="1"/>
  </sheetPr>
  <dimension ref="B1:O100"/>
  <sheetViews>
    <sheetView rightToLeft="1" workbookViewId="0">
      <selection activeCell="C14" sqref="C14"/>
    </sheetView>
  </sheetViews>
  <sheetFormatPr defaultRowHeight="18"/>
  <cols>
    <col min="1" max="1" width="3.125" style="68" customWidth="1"/>
    <col min="2" max="2" width="6.5" style="51" customWidth="1"/>
    <col min="3" max="3" width="29" customWidth="1"/>
    <col min="4" max="4" width="13.5" style="74" customWidth="1"/>
    <col min="5" max="5" width="10" style="52" customWidth="1"/>
    <col min="6" max="6" width="11.625" style="52" customWidth="1"/>
    <col min="7" max="7" width="10.625" style="52" customWidth="1"/>
    <col min="8" max="8" width="9.25" style="53" customWidth="1"/>
    <col min="9" max="9" width="9" style="53" customWidth="1"/>
    <col min="10" max="10" width="11.125" style="52" customWidth="1"/>
    <col min="11" max="16384" width="9" style="68"/>
  </cols>
  <sheetData>
    <row r="1" spans="2:15" ht="18.75" thickBot="1">
      <c r="D1" s="177"/>
    </row>
    <row r="2" spans="2:15" ht="25.5" customHeight="1">
      <c r="B2" s="178"/>
      <c r="C2" s="264" t="s">
        <v>359</v>
      </c>
      <c r="D2" s="265"/>
      <c r="E2" s="265"/>
      <c r="F2" s="265"/>
      <c r="G2" s="265"/>
      <c r="H2" s="265"/>
      <c r="I2" s="265"/>
      <c r="J2" s="266"/>
    </row>
    <row r="3" spans="2:15" ht="17.25" customHeight="1">
      <c r="B3" s="267" t="s">
        <v>232</v>
      </c>
      <c r="C3" s="269" t="s">
        <v>233</v>
      </c>
      <c r="D3" s="54" t="s">
        <v>234</v>
      </c>
      <c r="E3" s="271" t="s">
        <v>235</v>
      </c>
      <c r="F3" s="272"/>
      <c r="G3" s="272"/>
      <c r="H3" s="272"/>
      <c r="I3" s="273"/>
      <c r="J3" s="274" t="s">
        <v>236</v>
      </c>
    </row>
    <row r="4" spans="2:15" ht="14.25" customHeight="1">
      <c r="B4" s="268"/>
      <c r="C4" s="270"/>
      <c r="D4" s="55" t="s">
        <v>237</v>
      </c>
      <c r="E4" s="56" t="s">
        <v>238</v>
      </c>
      <c r="F4" s="57" t="s">
        <v>239</v>
      </c>
      <c r="G4" s="57" t="s">
        <v>240</v>
      </c>
      <c r="H4" s="56" t="s">
        <v>241</v>
      </c>
      <c r="I4" s="56" t="s">
        <v>242</v>
      </c>
      <c r="J4" s="275"/>
      <c r="K4" s="56" t="s">
        <v>238</v>
      </c>
      <c r="L4" s="57" t="s">
        <v>239</v>
      </c>
      <c r="M4" s="57" t="s">
        <v>240</v>
      </c>
      <c r="N4" s="56" t="s">
        <v>241</v>
      </c>
      <c r="O4" s="56" t="s">
        <v>242</v>
      </c>
    </row>
    <row r="5" spans="2:15" ht="20.100000000000001" customHeight="1">
      <c r="B5" s="179">
        <v>1</v>
      </c>
      <c r="C5" s="180" t="s">
        <v>72</v>
      </c>
      <c r="D5" s="181">
        <v>59691.229132</v>
      </c>
      <c r="E5" s="182">
        <v>35.19</v>
      </c>
      <c r="F5" s="182">
        <v>0</v>
      </c>
      <c r="G5" s="182">
        <v>59.97</v>
      </c>
      <c r="H5" s="182">
        <v>0</v>
      </c>
      <c r="I5" s="186">
        <v>4.8400000000000034</v>
      </c>
      <c r="J5" s="183">
        <v>2.1</v>
      </c>
      <c r="K5" s="68">
        <f>E5*D5/$D$30</f>
        <v>9.7629550626510408E-2</v>
      </c>
      <c r="L5" s="68">
        <f>F5*$D5/$D$30</f>
        <v>0</v>
      </c>
      <c r="M5" s="68">
        <f t="shared" ref="M5:O5" si="0">G5*$D5/$D$30</f>
        <v>0.16637806624245041</v>
      </c>
      <c r="N5" s="68">
        <f t="shared" si="0"/>
        <v>0</v>
      </c>
      <c r="O5" s="68">
        <f t="shared" si="0"/>
        <v>1.3427877949198941E-2</v>
      </c>
    </row>
    <row r="6" spans="2:15" ht="20.100000000000001" customHeight="1">
      <c r="B6" s="58">
        <v>2</v>
      </c>
      <c r="C6" s="59" t="s">
        <v>99</v>
      </c>
      <c r="D6" s="60">
        <v>341417.21070599998</v>
      </c>
      <c r="E6" s="61">
        <v>24.48</v>
      </c>
      <c r="F6" s="61">
        <v>3.61</v>
      </c>
      <c r="G6" s="61">
        <v>18.75</v>
      </c>
      <c r="H6" s="61">
        <v>51.72</v>
      </c>
      <c r="I6" s="61">
        <v>1.4399999999999977</v>
      </c>
      <c r="J6" s="62">
        <v>1.6000000000000085</v>
      </c>
      <c r="K6" s="68">
        <f t="shared" ref="K6:K29" si="1">E6*D6/$D$30</f>
        <v>0.38846180620808107</v>
      </c>
      <c r="L6" s="68">
        <f t="shared" ref="L6:L29" si="2">F6*$D6/$D$30</f>
        <v>5.7285421585423726E-2</v>
      </c>
      <c r="M6" s="68">
        <f t="shared" ref="M6:M29" si="3">G6*$D6/$D$30</f>
        <v>0.2975350844118268</v>
      </c>
      <c r="N6" s="68">
        <f t="shared" ref="N6:N29" si="4">H6*$D6/$D$30</f>
        <v>0.82072077684158307</v>
      </c>
      <c r="O6" s="68">
        <f t="shared" ref="O6:O29" si="5">I6*$D6/$D$30</f>
        <v>2.2850694482828261E-2</v>
      </c>
    </row>
    <row r="7" spans="2:15" ht="20.100000000000001" customHeight="1">
      <c r="B7" s="179">
        <v>3</v>
      </c>
      <c r="C7" s="180" t="s">
        <v>63</v>
      </c>
      <c r="D7" s="181">
        <v>60402.957922000001</v>
      </c>
      <c r="E7" s="182">
        <v>22.27</v>
      </c>
      <c r="F7" s="182">
        <v>6.4</v>
      </c>
      <c r="G7" s="182">
        <v>3.72</v>
      </c>
      <c r="H7" s="182">
        <v>66.58</v>
      </c>
      <c r="I7" s="186">
        <v>1.0300000000000011</v>
      </c>
      <c r="J7" s="183">
        <v>1.1099999999999994</v>
      </c>
      <c r="K7" s="68">
        <f t="shared" si="1"/>
        <v>6.2521577202833495E-2</v>
      </c>
      <c r="L7" s="68">
        <f t="shared" si="2"/>
        <v>1.7967583928968765E-2</v>
      </c>
      <c r="M7" s="68">
        <f t="shared" si="3"/>
        <v>1.0443658158713096E-2</v>
      </c>
      <c r="N7" s="68">
        <f t="shared" si="4"/>
        <v>0.18691902156105319</v>
      </c>
      <c r="O7" s="68">
        <f t="shared" si="5"/>
        <v>2.8916580385684137E-3</v>
      </c>
    </row>
    <row r="8" spans="2:15" ht="20.100000000000001" customHeight="1">
      <c r="B8" s="58">
        <v>4</v>
      </c>
      <c r="C8" s="59" t="s">
        <v>339</v>
      </c>
      <c r="D8" s="60">
        <v>209201.59038400001</v>
      </c>
      <c r="E8" s="61">
        <v>21.26</v>
      </c>
      <c r="F8" s="61">
        <v>0</v>
      </c>
      <c r="G8" s="61">
        <v>14.03</v>
      </c>
      <c r="H8" s="61">
        <v>63.31</v>
      </c>
      <c r="I8" s="61">
        <v>1.3999999999999915</v>
      </c>
      <c r="J8" s="62">
        <v>1.2199999999999989</v>
      </c>
      <c r="K8" s="68">
        <f t="shared" si="1"/>
        <v>0.20671868978749736</v>
      </c>
      <c r="L8" s="68">
        <f t="shared" si="2"/>
        <v>0</v>
      </c>
      <c r="M8" s="68">
        <f t="shared" si="3"/>
        <v>0.13641877787951967</v>
      </c>
      <c r="N8" s="68">
        <f t="shared" si="4"/>
        <v>0.61558608892034139</v>
      </c>
      <c r="O8" s="68">
        <f t="shared" si="5"/>
        <v>1.3612707700023263E-2</v>
      </c>
    </row>
    <row r="9" spans="2:15" ht="20.100000000000001" customHeight="1">
      <c r="B9" s="179">
        <v>5</v>
      </c>
      <c r="C9" s="180" t="s">
        <v>333</v>
      </c>
      <c r="D9" s="181">
        <v>22908.381672</v>
      </c>
      <c r="E9" s="182">
        <v>18.27</v>
      </c>
      <c r="F9" s="182">
        <v>7.47</v>
      </c>
      <c r="G9" s="182">
        <v>11.45</v>
      </c>
      <c r="H9" s="182">
        <v>61.41</v>
      </c>
      <c r="I9" s="182">
        <v>1.4000000000000057</v>
      </c>
      <c r="J9" s="183">
        <v>0.40999999999999659</v>
      </c>
      <c r="K9" s="68">
        <f t="shared" si="1"/>
        <v>1.9452904704351265E-2</v>
      </c>
      <c r="L9" s="68">
        <f t="shared" si="2"/>
        <v>7.9536506919268713E-3</v>
      </c>
      <c r="M9" s="68">
        <f t="shared" si="3"/>
        <v>1.2191338744653639E-2</v>
      </c>
      <c r="N9" s="68">
        <f t="shared" si="4"/>
        <v>6.5386036009535367E-2</v>
      </c>
      <c r="O9" s="68">
        <f t="shared" si="5"/>
        <v>1.4906440386476126E-3</v>
      </c>
    </row>
    <row r="10" spans="2:15" ht="20.100000000000001" customHeight="1">
      <c r="B10" s="58">
        <v>6</v>
      </c>
      <c r="C10" s="59" t="s">
        <v>60</v>
      </c>
      <c r="D10" s="60">
        <v>29478</v>
      </c>
      <c r="E10" s="61">
        <v>17.510000000000002</v>
      </c>
      <c r="F10" s="61">
        <v>0</v>
      </c>
      <c r="G10" s="61">
        <v>0</v>
      </c>
      <c r="H10" s="61">
        <v>74.02</v>
      </c>
      <c r="I10" s="61">
        <v>8.4699999999999989</v>
      </c>
      <c r="J10" s="62">
        <v>4.1099999999999994</v>
      </c>
      <c r="K10" s="68">
        <f t="shared" si="1"/>
        <v>2.3990299086128809E-2</v>
      </c>
      <c r="L10" s="68">
        <f t="shared" si="2"/>
        <v>0</v>
      </c>
      <c r="M10" s="68">
        <f t="shared" si="3"/>
        <v>0</v>
      </c>
      <c r="N10" s="68">
        <f t="shared" si="4"/>
        <v>0.10141415981469185</v>
      </c>
      <c r="O10" s="68">
        <f t="shared" si="5"/>
        <v>1.1604673515677382E-2</v>
      </c>
    </row>
    <row r="11" spans="2:15" ht="20.100000000000001" customHeight="1">
      <c r="B11" s="179">
        <v>7</v>
      </c>
      <c r="C11" s="180" t="s">
        <v>43</v>
      </c>
      <c r="D11" s="181">
        <v>56050.626455999998</v>
      </c>
      <c r="E11" s="182">
        <v>15.58</v>
      </c>
      <c r="F11" s="182">
        <v>0</v>
      </c>
      <c r="G11" s="182">
        <v>82.86</v>
      </c>
      <c r="H11" s="182">
        <v>0.02</v>
      </c>
      <c r="I11" s="182">
        <v>1.5400000000000023</v>
      </c>
      <c r="J11" s="183">
        <v>0.95</v>
      </c>
      <c r="K11" s="68">
        <f t="shared" si="1"/>
        <v>4.05881658183413E-2</v>
      </c>
      <c r="L11" s="68">
        <f t="shared" si="2"/>
        <v>0</v>
      </c>
      <c r="M11" s="68">
        <f t="shared" si="3"/>
        <v>0.21586235043053661</v>
      </c>
      <c r="N11" s="68">
        <f t="shared" si="4"/>
        <v>5.2102908624314891E-5</v>
      </c>
      <c r="O11" s="68">
        <f t="shared" si="5"/>
        <v>4.0119239640722523E-3</v>
      </c>
    </row>
    <row r="12" spans="2:15" ht="20.100000000000001" customHeight="1">
      <c r="B12" s="58">
        <v>8</v>
      </c>
      <c r="C12" s="59" t="s">
        <v>48</v>
      </c>
      <c r="D12" s="60">
        <v>64431.324033999997</v>
      </c>
      <c r="E12" s="61">
        <v>6.6</v>
      </c>
      <c r="F12" s="61">
        <v>37.630000000000003</v>
      </c>
      <c r="G12" s="61">
        <v>54.52</v>
      </c>
      <c r="H12" s="61">
        <v>0</v>
      </c>
      <c r="I12" s="61">
        <v>1.25</v>
      </c>
      <c r="J12" s="62">
        <v>1.36</v>
      </c>
      <c r="K12" s="68">
        <f t="shared" si="1"/>
        <v>1.9764803148746301E-2</v>
      </c>
      <c r="L12" s="68">
        <f t="shared" si="2"/>
        <v>0.11268932461929143</v>
      </c>
      <c r="M12" s="68">
        <f t="shared" si="3"/>
        <v>0.16326925267721945</v>
      </c>
      <c r="N12" s="68">
        <f t="shared" si="4"/>
        <v>0</v>
      </c>
      <c r="O12" s="68">
        <f t="shared" si="5"/>
        <v>3.7433339296867999E-3</v>
      </c>
    </row>
    <row r="13" spans="2:15" ht="20.100000000000001" customHeight="1">
      <c r="B13" s="179">
        <v>9</v>
      </c>
      <c r="C13" s="180" t="s">
        <v>36</v>
      </c>
      <c r="D13" s="181">
        <v>10182693.342939001</v>
      </c>
      <c r="E13" s="182">
        <v>5.84</v>
      </c>
      <c r="F13" s="182">
        <v>11.56</v>
      </c>
      <c r="G13" s="182">
        <v>80.570000000000007</v>
      </c>
      <c r="H13" s="182">
        <v>1.64</v>
      </c>
      <c r="I13" s="182">
        <v>0.38999999999998702</v>
      </c>
      <c r="J13" s="183">
        <v>1.19</v>
      </c>
      <c r="K13" s="68">
        <f t="shared" si="1"/>
        <v>2.7639298346506695</v>
      </c>
      <c r="L13" s="68">
        <f t="shared" si="2"/>
        <v>5.4710665905071476</v>
      </c>
      <c r="M13" s="68">
        <f t="shared" si="3"/>
        <v>38.131819653733643</v>
      </c>
      <c r="N13" s="68">
        <f t="shared" si="4"/>
        <v>0.77617207685395517</v>
      </c>
      <c r="O13" s="68">
        <f t="shared" si="5"/>
        <v>0.18457750608111737</v>
      </c>
    </row>
    <row r="14" spans="2:15" ht="20.100000000000001" customHeight="1">
      <c r="B14" s="58">
        <v>10</v>
      </c>
      <c r="C14" s="59" t="s">
        <v>243</v>
      </c>
      <c r="D14" s="60">
        <v>183935.33654399999</v>
      </c>
      <c r="E14" s="61">
        <v>5.44</v>
      </c>
      <c r="F14" s="61">
        <v>33.72</v>
      </c>
      <c r="G14" s="61">
        <v>59.6</v>
      </c>
      <c r="H14" s="61">
        <v>0.01</v>
      </c>
      <c r="I14" s="61">
        <v>1.230000000000002</v>
      </c>
      <c r="J14" s="62">
        <v>0.75</v>
      </c>
      <c r="K14" s="68">
        <f t="shared" si="1"/>
        <v>4.6506705200701319E-2</v>
      </c>
      <c r="L14" s="68">
        <f t="shared" si="2"/>
        <v>0.2882731800308177</v>
      </c>
      <c r="M14" s="68">
        <f t="shared" si="3"/>
        <v>0.50952199080180127</v>
      </c>
      <c r="N14" s="68">
        <f t="shared" si="4"/>
        <v>8.5490266913053884E-5</v>
      </c>
      <c r="O14" s="68">
        <f t="shared" si="5"/>
        <v>1.0515302830305644E-2</v>
      </c>
    </row>
    <row r="15" spans="2:15" ht="20.100000000000001" customHeight="1">
      <c r="B15" s="179">
        <v>11</v>
      </c>
      <c r="C15" s="180" t="s">
        <v>34</v>
      </c>
      <c r="D15" s="181">
        <v>194443.46160000001</v>
      </c>
      <c r="E15" s="182">
        <v>3.66</v>
      </c>
      <c r="F15" s="182">
        <v>32.229999999999997</v>
      </c>
      <c r="G15" s="182">
        <v>0</v>
      </c>
      <c r="H15" s="182">
        <v>63.09</v>
      </c>
      <c r="I15" s="182">
        <v>1.0200000000000102</v>
      </c>
      <c r="J15" s="183">
        <v>0.59999999999999432</v>
      </c>
      <c r="K15" s="68">
        <f t="shared" si="1"/>
        <v>3.3076986131701118E-2</v>
      </c>
      <c r="L15" s="68">
        <f t="shared" si="2"/>
        <v>0.29127630137287619</v>
      </c>
      <c r="M15" s="68">
        <f t="shared" si="3"/>
        <v>0</v>
      </c>
      <c r="N15" s="68">
        <f t="shared" si="4"/>
        <v>0.57017132651612668</v>
      </c>
      <c r="O15" s="68">
        <f t="shared" si="5"/>
        <v>9.2181764629331898E-3</v>
      </c>
    </row>
    <row r="16" spans="2:15" ht="20.100000000000001" customHeight="1">
      <c r="B16" s="58">
        <v>12</v>
      </c>
      <c r="C16" s="59" t="s">
        <v>245</v>
      </c>
      <c r="D16" s="60">
        <v>57384.398931999996</v>
      </c>
      <c r="E16" s="61">
        <v>3.01</v>
      </c>
      <c r="F16" s="61">
        <v>0</v>
      </c>
      <c r="G16" s="61">
        <v>65.17</v>
      </c>
      <c r="H16" s="61">
        <v>28.87</v>
      </c>
      <c r="I16" s="61">
        <v>2.9499999999999922</v>
      </c>
      <c r="J16" s="62">
        <v>3.94</v>
      </c>
      <c r="K16" s="68">
        <f t="shared" si="1"/>
        <v>8.0280826388716212E-3</v>
      </c>
      <c r="L16" s="68">
        <f t="shared" si="2"/>
        <v>0</v>
      </c>
      <c r="M16" s="68">
        <f t="shared" si="3"/>
        <v>0.17381732411138323</v>
      </c>
      <c r="N16" s="68">
        <f t="shared" si="4"/>
        <v>7.7000247768845079E-2</v>
      </c>
      <c r="O16" s="68">
        <f t="shared" si="5"/>
        <v>7.868054413512033E-3</v>
      </c>
    </row>
    <row r="17" spans="2:15" ht="20.100000000000001" customHeight="1">
      <c r="B17" s="179">
        <v>13</v>
      </c>
      <c r="C17" s="180" t="s">
        <v>244</v>
      </c>
      <c r="D17" s="181">
        <v>352624.25571699999</v>
      </c>
      <c r="E17" s="182">
        <v>2.4500000000000002</v>
      </c>
      <c r="F17" s="182">
        <v>32.520000000000003</v>
      </c>
      <c r="G17" s="182">
        <v>63.24</v>
      </c>
      <c r="H17" s="182">
        <v>0.01</v>
      </c>
      <c r="I17" s="182">
        <v>1.7799999999999991</v>
      </c>
      <c r="J17" s="183">
        <v>1.98</v>
      </c>
      <c r="K17" s="68">
        <f t="shared" si="1"/>
        <v>4.0154088199592521E-2</v>
      </c>
      <c r="L17" s="68">
        <f t="shared" si="2"/>
        <v>0.53298406051050962</v>
      </c>
      <c r="M17" s="68">
        <f t="shared" si="3"/>
        <v>1.0364671582621352</v>
      </c>
      <c r="N17" s="68">
        <f t="shared" si="4"/>
        <v>1.6389423754935721E-4</v>
      </c>
      <c r="O17" s="68">
        <f t="shared" si="5"/>
        <v>2.9173174283785571E-2</v>
      </c>
    </row>
    <row r="18" spans="2:15" ht="20.100000000000001" customHeight="1">
      <c r="B18" s="58">
        <v>14</v>
      </c>
      <c r="C18" s="59" t="s">
        <v>58</v>
      </c>
      <c r="D18" s="60">
        <v>840666.74043100001</v>
      </c>
      <c r="E18" s="61">
        <v>0.33</v>
      </c>
      <c r="F18" s="61">
        <v>28.08</v>
      </c>
      <c r="G18" s="61">
        <v>70.47</v>
      </c>
      <c r="H18" s="61">
        <v>0</v>
      </c>
      <c r="I18" s="61">
        <v>1.1200000000000045</v>
      </c>
      <c r="J18" s="62">
        <v>1.1100000000000001</v>
      </c>
      <c r="K18" s="68">
        <f t="shared" si="1"/>
        <v>1.2894048731288656E-2</v>
      </c>
      <c r="L18" s="68">
        <f t="shared" si="2"/>
        <v>1.0971663284078346</v>
      </c>
      <c r="M18" s="68">
        <f t="shared" si="3"/>
        <v>2.7534654972542776</v>
      </c>
      <c r="N18" s="68">
        <f t="shared" si="4"/>
        <v>0</v>
      </c>
      <c r="O18" s="68">
        <f t="shared" si="5"/>
        <v>4.3761619936495015E-2</v>
      </c>
    </row>
    <row r="19" spans="2:15" ht="20.100000000000001" customHeight="1">
      <c r="B19" s="184">
        <v>15</v>
      </c>
      <c r="C19" s="185" t="s">
        <v>21</v>
      </c>
      <c r="D19" s="181">
        <v>3632264.6713049999</v>
      </c>
      <c r="E19" s="182">
        <v>0</v>
      </c>
      <c r="F19" s="182">
        <v>30.7</v>
      </c>
      <c r="G19" s="182">
        <v>68.47</v>
      </c>
      <c r="H19" s="182">
        <v>0</v>
      </c>
      <c r="I19" s="182">
        <v>0.82999999999999829</v>
      </c>
      <c r="J19" s="183">
        <v>0.88</v>
      </c>
      <c r="K19" s="68">
        <f t="shared" si="1"/>
        <v>0</v>
      </c>
      <c r="L19" s="68">
        <f t="shared" si="2"/>
        <v>5.1828347722381602</v>
      </c>
      <c r="M19" s="68">
        <f t="shared" si="3"/>
        <v>11.559240939907063</v>
      </c>
      <c r="N19" s="68">
        <f t="shared" si="4"/>
        <v>0</v>
      </c>
      <c r="O19" s="68">
        <f t="shared" si="5"/>
        <v>0.14012224302793697</v>
      </c>
    </row>
    <row r="20" spans="2:15" ht="20.100000000000001" customHeight="1">
      <c r="B20" s="58">
        <v>16</v>
      </c>
      <c r="C20" s="59" t="s">
        <v>341</v>
      </c>
      <c r="D20" s="60">
        <v>1469740.9458389999</v>
      </c>
      <c r="E20" s="61">
        <v>0</v>
      </c>
      <c r="F20" s="61">
        <v>28.66</v>
      </c>
      <c r="G20" s="61">
        <v>68.88</v>
      </c>
      <c r="H20" s="61">
        <v>0</v>
      </c>
      <c r="I20" s="61">
        <v>2.460000000000008</v>
      </c>
      <c r="J20" s="62">
        <v>0.97</v>
      </c>
      <c r="K20" s="68">
        <f t="shared" si="1"/>
        <v>0</v>
      </c>
      <c r="L20" s="68">
        <f t="shared" si="2"/>
        <v>1.9578007080843869</v>
      </c>
      <c r="M20" s="68">
        <f t="shared" si="3"/>
        <v>4.7052795803507532</v>
      </c>
      <c r="N20" s="68">
        <f t="shared" si="4"/>
        <v>0</v>
      </c>
      <c r="O20" s="68">
        <f t="shared" si="5"/>
        <v>0.16804569929824173</v>
      </c>
    </row>
    <row r="21" spans="2:15" ht="20.100000000000001" customHeight="1">
      <c r="B21" s="179">
        <v>17</v>
      </c>
      <c r="C21" s="180" t="s">
        <v>39</v>
      </c>
      <c r="D21" s="181">
        <v>1088492.436556</v>
      </c>
      <c r="E21" s="182">
        <v>0</v>
      </c>
      <c r="F21" s="182">
        <v>31.9</v>
      </c>
      <c r="G21" s="182">
        <v>67.27</v>
      </c>
      <c r="H21" s="182">
        <v>0</v>
      </c>
      <c r="I21" s="182">
        <v>0.82999999999999829</v>
      </c>
      <c r="J21" s="183">
        <v>0.83</v>
      </c>
      <c r="K21" s="68">
        <f t="shared" si="1"/>
        <v>0</v>
      </c>
      <c r="L21" s="68">
        <f t="shared" si="2"/>
        <v>1.6138664765401987</v>
      </c>
      <c r="M21" s="68">
        <f t="shared" si="3"/>
        <v>3.403285199901541</v>
      </c>
      <c r="N21" s="68">
        <f t="shared" si="4"/>
        <v>0</v>
      </c>
      <c r="O21" s="68">
        <f t="shared" si="5"/>
        <v>4.1990883245403204E-2</v>
      </c>
    </row>
    <row r="22" spans="2:15" ht="20.100000000000001" customHeight="1">
      <c r="B22" s="58">
        <v>18</v>
      </c>
      <c r="C22" s="59" t="s">
        <v>29</v>
      </c>
      <c r="D22" s="60">
        <v>727088.58621600003</v>
      </c>
      <c r="E22" s="61">
        <v>0</v>
      </c>
      <c r="F22" s="61">
        <v>32.770000000000003</v>
      </c>
      <c r="G22" s="61">
        <v>66.349999999999994</v>
      </c>
      <c r="H22" s="61">
        <v>0.02</v>
      </c>
      <c r="I22" s="61">
        <v>0.85999999999999543</v>
      </c>
      <c r="J22" s="62">
        <v>8.14</v>
      </c>
      <c r="K22" s="68">
        <f t="shared" si="1"/>
        <v>0</v>
      </c>
      <c r="L22" s="68">
        <f t="shared" si="2"/>
        <v>1.1074274144157834</v>
      </c>
      <c r="M22" s="68">
        <f t="shared" si="3"/>
        <v>2.242227920246787</v>
      </c>
      <c r="N22" s="68">
        <f t="shared" si="4"/>
        <v>6.7587880037582127E-4</v>
      </c>
      <c r="O22" s="68">
        <f t="shared" si="5"/>
        <v>2.9062788416160158E-2</v>
      </c>
    </row>
    <row r="23" spans="2:15" ht="20.100000000000001" customHeight="1">
      <c r="B23" s="179">
        <v>19</v>
      </c>
      <c r="C23" s="180" t="s">
        <v>32</v>
      </c>
      <c r="D23" s="181">
        <v>647327.89055999997</v>
      </c>
      <c r="E23" s="182">
        <v>0</v>
      </c>
      <c r="F23" s="182">
        <v>25.46</v>
      </c>
      <c r="G23" s="182">
        <v>74.17</v>
      </c>
      <c r="H23" s="182">
        <v>0.01</v>
      </c>
      <c r="I23" s="182">
        <v>0.35999999999999033</v>
      </c>
      <c r="J23" s="183">
        <v>0.45</v>
      </c>
      <c r="K23" s="68">
        <f t="shared" si="1"/>
        <v>0</v>
      </c>
      <c r="L23" s="68">
        <f t="shared" si="2"/>
        <v>0.76600961391410993</v>
      </c>
      <c r="M23" s="68">
        <f t="shared" si="3"/>
        <v>2.2315370410058732</v>
      </c>
      <c r="N23" s="68">
        <f t="shared" si="4"/>
        <v>3.0086787663554987E-4</v>
      </c>
      <c r="O23" s="68">
        <f t="shared" si="5"/>
        <v>1.0831243558879504E-2</v>
      </c>
    </row>
    <row r="24" spans="2:15" ht="20.100000000000001" customHeight="1">
      <c r="B24" s="58">
        <v>20</v>
      </c>
      <c r="C24" s="59" t="s">
        <v>52</v>
      </c>
      <c r="D24" s="60">
        <v>405191.54124499997</v>
      </c>
      <c r="E24" s="61">
        <v>0</v>
      </c>
      <c r="F24" s="61">
        <v>51.67</v>
      </c>
      <c r="G24" s="61">
        <v>48.27</v>
      </c>
      <c r="H24" s="61">
        <v>0.01</v>
      </c>
      <c r="I24" s="61">
        <v>4.9999999999995166E-2</v>
      </c>
      <c r="J24" s="62">
        <v>7.0000000000000007E-2</v>
      </c>
      <c r="K24" s="68">
        <f t="shared" si="1"/>
        <v>0</v>
      </c>
      <c r="L24" s="68">
        <f t="shared" si="2"/>
        <v>0.97308400460567879</v>
      </c>
      <c r="M24" s="68">
        <f t="shared" si="3"/>
        <v>0.90905293017836486</v>
      </c>
      <c r="N24" s="68">
        <f t="shared" si="4"/>
        <v>1.8832668949209962E-4</v>
      </c>
      <c r="O24" s="68">
        <f t="shared" si="5"/>
        <v>9.4163344746040715E-4</v>
      </c>
    </row>
    <row r="25" spans="2:15" ht="20.100000000000001" customHeight="1">
      <c r="B25" s="179">
        <v>21</v>
      </c>
      <c r="C25" s="180" t="s">
        <v>54</v>
      </c>
      <c r="D25" s="181">
        <v>303608.72142199997</v>
      </c>
      <c r="E25" s="182">
        <v>0</v>
      </c>
      <c r="F25" s="182">
        <v>0</v>
      </c>
      <c r="G25" s="182">
        <v>99.18</v>
      </c>
      <c r="H25" s="182">
        <v>0.02</v>
      </c>
      <c r="I25" s="182">
        <v>0.79999999999999316</v>
      </c>
      <c r="J25" s="183">
        <v>0.64</v>
      </c>
      <c r="K25" s="68">
        <f t="shared" si="1"/>
        <v>0</v>
      </c>
      <c r="L25" s="68">
        <f t="shared" si="2"/>
        <v>0</v>
      </c>
      <c r="M25" s="68">
        <f t="shared" si="3"/>
        <v>1.3995546082664481</v>
      </c>
      <c r="N25" s="68">
        <f t="shared" si="4"/>
        <v>2.8222516803114498E-4</v>
      </c>
      <c r="O25" s="68">
        <f t="shared" si="5"/>
        <v>1.1289006721245703E-2</v>
      </c>
    </row>
    <row r="26" spans="2:15" ht="20.100000000000001" customHeight="1">
      <c r="B26" s="58">
        <v>22</v>
      </c>
      <c r="C26" s="131" t="s">
        <v>50</v>
      </c>
      <c r="D26" s="60">
        <v>282318.882392</v>
      </c>
      <c r="E26" s="61">
        <v>0</v>
      </c>
      <c r="F26" s="61">
        <v>3.28</v>
      </c>
      <c r="G26" s="61">
        <v>96.419999999999987</v>
      </c>
      <c r="H26" s="61">
        <v>0.02</v>
      </c>
      <c r="I26" s="61">
        <v>0.28000000000001135</v>
      </c>
      <c r="J26" s="62">
        <v>0.23</v>
      </c>
      <c r="K26" s="68">
        <f t="shared" si="1"/>
        <v>0</v>
      </c>
      <c r="L26" s="68">
        <f t="shared" si="2"/>
        <v>4.3039307165866174E-2</v>
      </c>
      <c r="M26" s="68">
        <f t="shared" si="3"/>
        <v>1.2651981697965902</v>
      </c>
      <c r="N26" s="68">
        <f t="shared" si="4"/>
        <v>2.6243479979186693E-4</v>
      </c>
      <c r="O26" s="68">
        <f t="shared" si="5"/>
        <v>3.6740871970862856E-3</v>
      </c>
    </row>
    <row r="27" spans="2:15" ht="20.100000000000001" customHeight="1">
      <c r="B27" s="179">
        <v>23</v>
      </c>
      <c r="C27" s="180" t="s">
        <v>56</v>
      </c>
      <c r="D27" s="181">
        <v>252837.67678899999</v>
      </c>
      <c r="E27" s="182">
        <v>0</v>
      </c>
      <c r="F27" s="182">
        <v>52.44</v>
      </c>
      <c r="G27" s="182">
        <v>46.92</v>
      </c>
      <c r="H27" s="182">
        <v>0.02</v>
      </c>
      <c r="I27" s="182">
        <v>0.62000000000000055</v>
      </c>
      <c r="J27" s="183">
        <v>16.39</v>
      </c>
      <c r="K27" s="68">
        <f t="shared" si="1"/>
        <v>0</v>
      </c>
      <c r="L27" s="68">
        <f t="shared" si="2"/>
        <v>0.6162486429053895</v>
      </c>
      <c r="M27" s="68">
        <f t="shared" si="3"/>
        <v>0.55138036470482221</v>
      </c>
      <c r="N27" s="68">
        <f t="shared" si="4"/>
        <v>2.3502999348031639E-4</v>
      </c>
      <c r="O27" s="68">
        <f t="shared" si="5"/>
        <v>7.2859297978898141E-3</v>
      </c>
    </row>
    <row r="28" spans="2:15" ht="20.100000000000001" customHeight="1">
      <c r="B28" s="58">
        <v>24</v>
      </c>
      <c r="C28" s="59" t="s">
        <v>66</v>
      </c>
      <c r="D28" s="60">
        <v>29177.407340000002</v>
      </c>
      <c r="E28" s="61">
        <v>0</v>
      </c>
      <c r="F28" s="61">
        <v>0</v>
      </c>
      <c r="G28" s="61">
        <v>98.45</v>
      </c>
      <c r="H28" s="61">
        <v>0</v>
      </c>
      <c r="I28" s="61">
        <v>1.5499999999999972</v>
      </c>
      <c r="J28" s="62">
        <v>1.03</v>
      </c>
      <c r="K28" s="68">
        <f t="shared" si="1"/>
        <v>0</v>
      </c>
      <c r="L28" s="68">
        <f t="shared" si="2"/>
        <v>0</v>
      </c>
      <c r="M28" s="68">
        <f t="shared" si="3"/>
        <v>0.1335100383742456</v>
      </c>
      <c r="N28" s="68">
        <f t="shared" si="4"/>
        <v>0</v>
      </c>
      <c r="O28" s="68">
        <f t="shared" si="5"/>
        <v>2.1019863837489108E-3</v>
      </c>
    </row>
    <row r="29" spans="2:15" ht="20.100000000000001" customHeight="1">
      <c r="B29" s="179">
        <v>25</v>
      </c>
      <c r="C29" s="180" t="s">
        <v>46</v>
      </c>
      <c r="D29" s="181">
        <v>21976.49208</v>
      </c>
      <c r="E29" s="182">
        <v>0</v>
      </c>
      <c r="F29" s="182">
        <v>46.13</v>
      </c>
      <c r="G29" s="182">
        <v>52.99</v>
      </c>
      <c r="H29" s="182">
        <v>0.23</v>
      </c>
      <c r="I29" s="182">
        <v>0.64999999999999547</v>
      </c>
      <c r="J29" s="183">
        <v>0.71</v>
      </c>
      <c r="K29" s="68">
        <f t="shared" si="1"/>
        <v>0</v>
      </c>
      <c r="L29" s="68">
        <f t="shared" si="2"/>
        <v>4.71187029760953E-2</v>
      </c>
      <c r="M29" s="68">
        <f t="shared" si="3"/>
        <v>5.4125733160704306E-2</v>
      </c>
      <c r="N29" s="68">
        <f t="shared" si="4"/>
        <v>2.3492958344899023E-4</v>
      </c>
      <c r="O29" s="68">
        <f t="shared" si="5"/>
        <v>6.6393143148627204E-4</v>
      </c>
    </row>
    <row r="30" spans="2:15" ht="20.100000000000001" customHeight="1">
      <c r="B30" s="276" t="s">
        <v>246</v>
      </c>
      <c r="C30" s="277"/>
      <c r="D30" s="63">
        <v>21515354.108213</v>
      </c>
      <c r="E30" s="64">
        <v>3.7637175421353146</v>
      </c>
      <c r="F30" s="64">
        <v>20.184092084500467</v>
      </c>
      <c r="G30" s="64">
        <v>72.06158267860134</v>
      </c>
      <c r="H30" s="65">
        <v>3.2158509146104741</v>
      </c>
      <c r="I30" s="65">
        <v>0.7747567801523908</v>
      </c>
      <c r="J30" s="66"/>
      <c r="K30" s="246">
        <f>SUM(K5:K29)</f>
        <v>3.7637175421353146</v>
      </c>
      <c r="L30" s="246">
        <f t="shared" ref="L30:O30" si="6">SUM(L5:L29)</f>
        <v>20.184092084500467</v>
      </c>
      <c r="M30" s="246">
        <f t="shared" si="6"/>
        <v>72.06158267860134</v>
      </c>
      <c r="N30" s="246">
        <f t="shared" si="6"/>
        <v>3.2158509146104741</v>
      </c>
      <c r="O30" s="246">
        <f t="shared" si="6"/>
        <v>0.7747567801523908</v>
      </c>
    </row>
    <row r="31" spans="2:15" ht="20.100000000000001" customHeight="1">
      <c r="B31" s="179">
        <v>26</v>
      </c>
      <c r="C31" s="180" t="s">
        <v>78</v>
      </c>
      <c r="D31" s="181">
        <v>15625.513397999999</v>
      </c>
      <c r="E31" s="182">
        <v>75.680000000000007</v>
      </c>
      <c r="F31" s="182">
        <v>10.29</v>
      </c>
      <c r="G31" s="182">
        <v>11.18</v>
      </c>
      <c r="H31" s="182">
        <v>0.12</v>
      </c>
      <c r="I31" s="186">
        <v>2.7299999999999942</v>
      </c>
      <c r="J31" s="183">
        <v>2.84</v>
      </c>
      <c r="K31" s="68">
        <f>E31*$D31/$D$35</f>
        <v>10.578110426677009</v>
      </c>
      <c r="L31" s="68">
        <f t="shared" ref="L31:O31" si="7">F31*$D31/$D$35</f>
        <v>1.4382763780458037</v>
      </c>
      <c r="M31" s="68">
        <f t="shared" si="7"/>
        <v>1.5626754039409216</v>
      </c>
      <c r="N31" s="68">
        <f t="shared" si="7"/>
        <v>1.6772902367881093E-2</v>
      </c>
      <c r="O31" s="68">
        <f t="shared" si="7"/>
        <v>0.38158352886929409</v>
      </c>
    </row>
    <row r="32" spans="2:15" ht="20.100000000000001" customHeight="1">
      <c r="B32" s="58">
        <v>27</v>
      </c>
      <c r="C32" s="59" t="s">
        <v>80</v>
      </c>
      <c r="D32" s="60">
        <v>8968.9402239999999</v>
      </c>
      <c r="E32" s="61">
        <v>66.63</v>
      </c>
      <c r="F32" s="61">
        <v>0</v>
      </c>
      <c r="G32" s="61">
        <v>30.07</v>
      </c>
      <c r="H32" s="61">
        <v>0</v>
      </c>
      <c r="I32" s="130">
        <v>3.3000000000000043</v>
      </c>
      <c r="J32" s="62">
        <v>3.49</v>
      </c>
      <c r="K32" s="68">
        <f t="shared" ref="K32:K34" si="8">E32*D32/$D$35</f>
        <v>5.3456881544933141</v>
      </c>
      <c r="L32" s="68">
        <f t="shared" ref="L32:L34" si="9">F32*$D32/$D$35</f>
        <v>0</v>
      </c>
      <c r="M32" s="68">
        <f t="shared" ref="M32:M34" si="10">G32*$D32/$D$35</f>
        <v>2.4124995168184591</v>
      </c>
      <c r="N32" s="68">
        <f t="shared" ref="N32:N34" si="11">H32*$D32/$D$35</f>
        <v>0</v>
      </c>
      <c r="O32" s="68">
        <f t="shared" ref="O32:O34" si="12">I32*$D32/$D$35</f>
        <v>0.26475718009647242</v>
      </c>
    </row>
    <row r="33" spans="2:15" ht="20.100000000000001" customHeight="1">
      <c r="B33" s="179">
        <v>28</v>
      </c>
      <c r="C33" s="180" t="s">
        <v>344</v>
      </c>
      <c r="D33" s="181">
        <v>9274.2785530000001</v>
      </c>
      <c r="E33" s="182">
        <v>50.98</v>
      </c>
      <c r="F33" s="182">
        <v>28.03</v>
      </c>
      <c r="G33" s="182">
        <v>2.1</v>
      </c>
      <c r="H33" s="182">
        <v>3.98</v>
      </c>
      <c r="I33" s="186">
        <v>14.91</v>
      </c>
      <c r="J33" s="183">
        <v>29.289999999999992</v>
      </c>
      <c r="K33" s="68">
        <f t="shared" si="8"/>
        <v>4.2293404331934523</v>
      </c>
      <c r="L33" s="68">
        <f t="shared" si="9"/>
        <v>2.3253905912595623</v>
      </c>
      <c r="M33" s="68">
        <f t="shared" si="10"/>
        <v>0.17421763259525794</v>
      </c>
      <c r="N33" s="68">
        <f t="shared" si="11"/>
        <v>0.33018389415672694</v>
      </c>
      <c r="O33" s="68">
        <f t="shared" si="12"/>
        <v>1.2369451914263312</v>
      </c>
    </row>
    <row r="34" spans="2:15" ht="20.100000000000001" customHeight="1">
      <c r="B34" s="58">
        <v>29</v>
      </c>
      <c r="C34" s="131" t="s">
        <v>247</v>
      </c>
      <c r="D34" s="60">
        <v>77922.391784000007</v>
      </c>
      <c r="E34" s="61">
        <v>31.53</v>
      </c>
      <c r="F34" s="61">
        <v>0</v>
      </c>
      <c r="G34" s="61">
        <v>66.37</v>
      </c>
      <c r="H34" s="61">
        <v>0.06</v>
      </c>
      <c r="I34" s="130">
        <v>2.0399999999999943</v>
      </c>
      <c r="J34" s="62">
        <v>2.0099999999999998</v>
      </c>
      <c r="K34" s="68">
        <f t="shared" si="8"/>
        <v>21.977532078938566</v>
      </c>
      <c r="L34" s="68">
        <f t="shared" si="9"/>
        <v>0</v>
      </c>
      <c r="M34" s="68">
        <f t="shared" si="10"/>
        <v>46.262251953033704</v>
      </c>
      <c r="N34" s="68">
        <f t="shared" si="11"/>
        <v>4.1822135259635705E-2</v>
      </c>
      <c r="O34" s="68">
        <f t="shared" si="12"/>
        <v>1.42195259882761</v>
      </c>
    </row>
    <row r="35" spans="2:15" ht="20.100000000000001" customHeight="1">
      <c r="B35" s="278" t="s">
        <v>248</v>
      </c>
      <c r="C35" s="279"/>
      <c r="D35" s="63">
        <v>111791.123959</v>
      </c>
      <c r="E35" s="67">
        <v>42.13067109330234</v>
      </c>
      <c r="F35" s="67">
        <v>3.7636669693053659</v>
      </c>
      <c r="G35" s="64">
        <v>50.411644506388342</v>
      </c>
      <c r="H35" s="65">
        <v>0.38877893178424372</v>
      </c>
      <c r="I35" s="67">
        <v>3.3052384992197075</v>
      </c>
      <c r="J35" s="66"/>
      <c r="K35" s="246">
        <f>SUM(K31:K34)</f>
        <v>42.13067109330234</v>
      </c>
      <c r="L35" s="246">
        <f t="shared" ref="L35:O35" si="13">SUM(L31:L34)</f>
        <v>3.7636669693053659</v>
      </c>
      <c r="M35" s="246">
        <f t="shared" si="13"/>
        <v>50.411644506388342</v>
      </c>
      <c r="N35" s="246">
        <f t="shared" si="13"/>
        <v>0.38877893178424372</v>
      </c>
      <c r="O35" s="246">
        <f t="shared" si="13"/>
        <v>3.3052384992197075</v>
      </c>
    </row>
    <row r="36" spans="2:15" ht="20.100000000000001" customHeight="1">
      <c r="B36" s="179">
        <v>30</v>
      </c>
      <c r="C36" s="180" t="s">
        <v>251</v>
      </c>
      <c r="D36" s="181">
        <v>57940.679921000003</v>
      </c>
      <c r="E36" s="182">
        <v>92.46</v>
      </c>
      <c r="F36" s="182">
        <v>0</v>
      </c>
      <c r="G36" s="182">
        <v>3.18</v>
      </c>
      <c r="H36" s="182">
        <v>0.03</v>
      </c>
      <c r="I36" s="186">
        <v>4.3300000000000063</v>
      </c>
      <c r="J36" s="183">
        <v>5.9</v>
      </c>
      <c r="K36" s="68">
        <f t="shared" ref="K36:O40" si="14">E36*$D36/$D$41</f>
        <v>4.9365781109873978</v>
      </c>
      <c r="L36" s="68">
        <f t="shared" si="14"/>
        <v>0</v>
      </c>
      <c r="M36" s="68">
        <f t="shared" si="14"/>
        <v>0.16978497072182488</v>
      </c>
      <c r="N36" s="68">
        <f t="shared" si="14"/>
        <v>1.6017450068096686E-3</v>
      </c>
      <c r="O36" s="68">
        <f t="shared" si="14"/>
        <v>0.23118519598286252</v>
      </c>
    </row>
    <row r="37" spans="2:15" ht="20.100000000000001" customHeight="1">
      <c r="B37" s="58">
        <v>31</v>
      </c>
      <c r="C37" s="59" t="s">
        <v>250</v>
      </c>
      <c r="D37" s="60">
        <v>132991.83731999999</v>
      </c>
      <c r="E37" s="61">
        <v>92.24</v>
      </c>
      <c r="F37" s="61">
        <v>0</v>
      </c>
      <c r="G37" s="61">
        <v>2.58</v>
      </c>
      <c r="H37" s="61">
        <v>0</v>
      </c>
      <c r="I37" s="130">
        <v>5.180000000000005</v>
      </c>
      <c r="J37" s="62">
        <v>2.68</v>
      </c>
      <c r="K37" s="68">
        <f t="shared" si="14"/>
        <v>11.304017393827367</v>
      </c>
      <c r="L37" s="68">
        <f t="shared" si="14"/>
        <v>0</v>
      </c>
      <c r="M37" s="68">
        <f t="shared" si="14"/>
        <v>0.31617915086811155</v>
      </c>
      <c r="N37" s="68">
        <f t="shared" si="14"/>
        <v>0</v>
      </c>
      <c r="O37" s="68">
        <f t="shared" si="14"/>
        <v>0.63480930290574389</v>
      </c>
    </row>
    <row r="38" spans="2:15" ht="20.100000000000001" customHeight="1">
      <c r="B38" s="179">
        <v>32</v>
      </c>
      <c r="C38" s="180" t="s">
        <v>249</v>
      </c>
      <c r="D38" s="181">
        <v>180410.458767</v>
      </c>
      <c r="E38" s="182">
        <v>91</v>
      </c>
      <c r="F38" s="182">
        <v>1.07</v>
      </c>
      <c r="G38" s="182">
        <v>2.04</v>
      </c>
      <c r="H38" s="182">
        <v>1.22</v>
      </c>
      <c r="I38" s="186">
        <v>4.67</v>
      </c>
      <c r="J38" s="183">
        <v>8.7900000000000027</v>
      </c>
      <c r="K38" s="68">
        <f t="shared" si="14"/>
        <v>15.128352666282151</v>
      </c>
      <c r="L38" s="68">
        <f t="shared" si="14"/>
        <v>0.17788282805408681</v>
      </c>
      <c r="M38" s="68">
        <f t="shared" si="14"/>
        <v>0.33914109273863285</v>
      </c>
      <c r="N38" s="68">
        <f t="shared" si="14"/>
        <v>0.20281967310839807</v>
      </c>
      <c r="O38" s="68">
        <f t="shared" si="14"/>
        <v>0.77636710935755648</v>
      </c>
    </row>
    <row r="39" spans="2:15" ht="20.100000000000001" customHeight="1">
      <c r="B39" s="58">
        <v>33</v>
      </c>
      <c r="C39" s="59" t="s">
        <v>88</v>
      </c>
      <c r="D39" s="60">
        <v>561384.96807900001</v>
      </c>
      <c r="E39" s="61">
        <v>90.98</v>
      </c>
      <c r="F39" s="61">
        <v>1.74</v>
      </c>
      <c r="G39" s="61">
        <v>0.61</v>
      </c>
      <c r="H39" s="61">
        <v>0</v>
      </c>
      <c r="I39" s="130">
        <v>6.6699999999999955</v>
      </c>
      <c r="J39" s="62">
        <v>5.14</v>
      </c>
      <c r="K39" s="68">
        <f t="shared" si="14"/>
        <v>47.064695033115711</v>
      </c>
      <c r="L39" s="68">
        <f t="shared" si="14"/>
        <v>0.90011617231942553</v>
      </c>
      <c r="M39" s="68">
        <f t="shared" si="14"/>
        <v>0.31555796845681011</v>
      </c>
      <c r="N39" s="68">
        <f t="shared" si="14"/>
        <v>0</v>
      </c>
      <c r="O39" s="68">
        <f t="shared" si="14"/>
        <v>3.4504453272244624</v>
      </c>
    </row>
    <row r="40" spans="2:15" ht="20.100000000000001" customHeight="1">
      <c r="B40" s="179">
        <v>34</v>
      </c>
      <c r="C40" s="180" t="s">
        <v>91</v>
      </c>
      <c r="D40" s="181">
        <v>152476.24898999999</v>
      </c>
      <c r="E40" s="182">
        <v>90.11</v>
      </c>
      <c r="F40" s="182">
        <v>1.38</v>
      </c>
      <c r="G40" s="182">
        <v>3.32</v>
      </c>
      <c r="H40" s="182">
        <v>1.07</v>
      </c>
      <c r="I40" s="186">
        <v>4.120000000000001</v>
      </c>
      <c r="J40" s="183">
        <v>2.0500000000000074</v>
      </c>
      <c r="K40" s="68">
        <f t="shared" si="14"/>
        <v>12.660875146023338</v>
      </c>
      <c r="L40" s="68">
        <f t="shared" si="14"/>
        <v>0.19389643437478865</v>
      </c>
      <c r="M40" s="68">
        <f t="shared" si="14"/>
        <v>0.46647547980021614</v>
      </c>
      <c r="N40" s="68">
        <f t="shared" si="14"/>
        <v>0.15033998897175643</v>
      </c>
      <c r="O40" s="68">
        <f t="shared" si="14"/>
        <v>0.57887920987255759</v>
      </c>
    </row>
    <row r="41" spans="2:15" ht="20.100000000000001" customHeight="1">
      <c r="B41" s="276" t="s">
        <v>252</v>
      </c>
      <c r="C41" s="277"/>
      <c r="D41" s="63">
        <v>1085204.1930769999</v>
      </c>
      <c r="E41" s="64">
        <v>91.094518350235958</v>
      </c>
      <c r="F41" s="64">
        <v>1.2718954347483011</v>
      </c>
      <c r="G41" s="64">
        <v>1.6071386625855957</v>
      </c>
      <c r="H41" s="65">
        <v>0.35476140708696419</v>
      </c>
      <c r="I41" s="65">
        <v>5.6716861453431822</v>
      </c>
      <c r="J41" s="66"/>
      <c r="K41" s="246">
        <f>SUM(K36:K40)</f>
        <v>91.094518350235973</v>
      </c>
      <c r="L41" s="246">
        <f t="shared" ref="L41:O41" si="15">SUM(L36:L40)</f>
        <v>1.2718954347483009</v>
      </c>
      <c r="M41" s="246">
        <f t="shared" si="15"/>
        <v>1.6071386625855957</v>
      </c>
      <c r="N41" s="246">
        <f t="shared" si="15"/>
        <v>0.35476140708696419</v>
      </c>
      <c r="O41" s="246">
        <f t="shared" si="15"/>
        <v>5.6716861453431822</v>
      </c>
    </row>
    <row r="42" spans="2:15" ht="20.100000000000001" customHeight="1">
      <c r="B42" s="179">
        <v>35</v>
      </c>
      <c r="C42" s="180" t="s">
        <v>253</v>
      </c>
      <c r="D42" s="181">
        <v>51243.138567000002</v>
      </c>
      <c r="E42" s="182">
        <v>91.59</v>
      </c>
      <c r="F42" s="182">
        <v>0</v>
      </c>
      <c r="G42" s="182">
        <v>3.21</v>
      </c>
      <c r="H42" s="182">
        <v>0</v>
      </c>
      <c r="I42" s="186">
        <v>5.1999999999999966</v>
      </c>
      <c r="J42" s="183">
        <v>4.17</v>
      </c>
      <c r="K42" s="68">
        <f>E42*$D42/$D$43</f>
        <v>91.59</v>
      </c>
      <c r="L42" s="68">
        <f t="shared" ref="L42:O42" si="16">F42*$D42/$D$43</f>
        <v>0</v>
      </c>
      <c r="M42" s="68">
        <f t="shared" si="16"/>
        <v>3.2099999999999995</v>
      </c>
      <c r="N42" s="68">
        <f t="shared" si="16"/>
        <v>0</v>
      </c>
      <c r="O42" s="68">
        <f t="shared" si="16"/>
        <v>5.1999999999999966</v>
      </c>
    </row>
    <row r="43" spans="2:15" ht="20.100000000000001" customHeight="1">
      <c r="B43" s="278" t="s">
        <v>254</v>
      </c>
      <c r="C43" s="279"/>
      <c r="D43" s="63">
        <v>51243.138567000002</v>
      </c>
      <c r="E43" s="67">
        <v>91.59</v>
      </c>
      <c r="F43" s="63">
        <v>0</v>
      </c>
      <c r="G43" s="64">
        <v>3.2099999999999995</v>
      </c>
      <c r="H43" s="65">
        <v>0</v>
      </c>
      <c r="I43" s="67">
        <v>5.1999999999999966</v>
      </c>
      <c r="J43" s="66"/>
      <c r="K43" s="246">
        <f>SUM(K42)</f>
        <v>91.59</v>
      </c>
      <c r="L43" s="246">
        <f t="shared" ref="L43:O43" si="17">SUM(L42)</f>
        <v>0</v>
      </c>
      <c r="M43" s="246">
        <f t="shared" si="17"/>
        <v>3.2099999999999995</v>
      </c>
      <c r="N43" s="246">
        <f t="shared" si="17"/>
        <v>0</v>
      </c>
      <c r="O43" s="246">
        <f t="shared" si="17"/>
        <v>5.1999999999999966</v>
      </c>
    </row>
    <row r="44" spans="2:15" ht="20.100000000000001" customHeight="1">
      <c r="B44" s="179">
        <v>36</v>
      </c>
      <c r="C44" s="180" t="s">
        <v>308</v>
      </c>
      <c r="D44" s="181">
        <v>21676.626240000001</v>
      </c>
      <c r="E44" s="182">
        <v>99.18</v>
      </c>
      <c r="F44" s="182">
        <v>0</v>
      </c>
      <c r="G44" s="182">
        <v>0</v>
      </c>
      <c r="H44" s="182">
        <v>0.4</v>
      </c>
      <c r="I44" s="186">
        <v>0.41999999999999316</v>
      </c>
      <c r="J44" s="183">
        <v>0.82999999999999829</v>
      </c>
      <c r="K44" s="68">
        <f t="shared" ref="K44:K75" si="18">E44*$D44/$D$97</f>
        <v>1.1683119472512793</v>
      </c>
      <c r="L44" s="68">
        <f t="shared" ref="L44:L75" si="19">F44*$D44/$D$97</f>
        <v>0</v>
      </c>
      <c r="M44" s="68">
        <f t="shared" ref="M44:M75" si="20">G44*$D44/$D$97</f>
        <v>0</v>
      </c>
      <c r="N44" s="68">
        <f t="shared" ref="N44:N75" si="21">H44*$D44/$D$97</f>
        <v>4.7118852480390371E-3</v>
      </c>
      <c r="O44" s="68">
        <f t="shared" ref="O44:O75" si="22">I44*$D44/$D$97</f>
        <v>4.9474795104409077E-3</v>
      </c>
    </row>
    <row r="45" spans="2:15" ht="20.100000000000001" customHeight="1">
      <c r="B45" s="58">
        <v>37</v>
      </c>
      <c r="C45" s="59" t="s">
        <v>228</v>
      </c>
      <c r="D45" s="60">
        <v>16230.05982</v>
      </c>
      <c r="E45" s="61">
        <v>97.66</v>
      </c>
      <c r="F45" s="61">
        <v>0</v>
      </c>
      <c r="G45" s="61">
        <v>0</v>
      </c>
      <c r="H45" s="61">
        <v>0.45</v>
      </c>
      <c r="I45" s="130">
        <v>1.8900000000000035</v>
      </c>
      <c r="J45" s="62">
        <v>0.18000000000000682</v>
      </c>
      <c r="K45" s="68">
        <f t="shared" si="18"/>
        <v>0.86135041051639583</v>
      </c>
      <c r="L45" s="68">
        <f t="shared" si="19"/>
        <v>0</v>
      </c>
      <c r="M45" s="68">
        <f t="shared" si="20"/>
        <v>0</v>
      </c>
      <c r="N45" s="68">
        <f t="shared" si="21"/>
        <v>3.9689502839686478E-3</v>
      </c>
      <c r="O45" s="68">
        <f t="shared" si="22"/>
        <v>1.6669591192668351E-2</v>
      </c>
    </row>
    <row r="46" spans="2:15" ht="20.100000000000001" customHeight="1">
      <c r="B46" s="179">
        <v>38</v>
      </c>
      <c r="C46" s="180" t="s">
        <v>191</v>
      </c>
      <c r="D46" s="181">
        <v>10111.00382</v>
      </c>
      <c r="E46" s="182">
        <v>97.57</v>
      </c>
      <c r="F46" s="182">
        <v>0</v>
      </c>
      <c r="G46" s="182">
        <v>0</v>
      </c>
      <c r="H46" s="182">
        <v>0.03</v>
      </c>
      <c r="I46" s="186">
        <v>2.400000000000007</v>
      </c>
      <c r="J46" s="183">
        <v>8.7900000000000027</v>
      </c>
      <c r="K46" s="68">
        <f t="shared" si="18"/>
        <v>0.5361096245665794</v>
      </c>
      <c r="L46" s="68">
        <f t="shared" si="19"/>
        <v>0</v>
      </c>
      <c r="M46" s="68">
        <f t="shared" si="20"/>
        <v>0</v>
      </c>
      <c r="N46" s="68">
        <f t="shared" si="21"/>
        <v>1.6483846199648853E-4</v>
      </c>
      <c r="O46" s="68">
        <f t="shared" si="22"/>
        <v>1.3187076959719121E-2</v>
      </c>
    </row>
    <row r="47" spans="2:15" ht="20.100000000000001" customHeight="1">
      <c r="B47" s="58">
        <v>39</v>
      </c>
      <c r="C47" s="59" t="s">
        <v>267</v>
      </c>
      <c r="D47" s="60">
        <v>29065.822843999998</v>
      </c>
      <c r="E47" s="61">
        <v>97.26</v>
      </c>
      <c r="F47" s="61">
        <v>0</v>
      </c>
      <c r="G47" s="61">
        <v>0</v>
      </c>
      <c r="H47" s="61">
        <v>0</v>
      </c>
      <c r="I47" s="61">
        <v>2.7399999999999949</v>
      </c>
      <c r="J47" s="62">
        <v>2.42</v>
      </c>
      <c r="K47" s="68">
        <f t="shared" si="18"/>
        <v>1.5362429822615562</v>
      </c>
      <c r="L47" s="68">
        <f t="shared" si="19"/>
        <v>0</v>
      </c>
      <c r="M47" s="68">
        <f t="shared" si="20"/>
        <v>0</v>
      </c>
      <c r="N47" s="68">
        <f t="shared" si="21"/>
        <v>0</v>
      </c>
      <c r="O47" s="68">
        <f t="shared" si="22"/>
        <v>4.3278899561964387E-2</v>
      </c>
    </row>
    <row r="48" spans="2:15" ht="20.100000000000001" customHeight="1">
      <c r="B48" s="179">
        <v>40</v>
      </c>
      <c r="C48" s="180" t="s">
        <v>255</v>
      </c>
      <c r="D48" s="181">
        <v>437619.28133500001</v>
      </c>
      <c r="E48" s="182">
        <v>97.16</v>
      </c>
      <c r="F48" s="182">
        <v>0</v>
      </c>
      <c r="G48" s="182">
        <v>0</v>
      </c>
      <c r="H48" s="182">
        <v>0.03</v>
      </c>
      <c r="I48" s="186">
        <v>2.8100000000000036</v>
      </c>
      <c r="J48" s="183">
        <v>1.19</v>
      </c>
      <c r="K48" s="68">
        <f t="shared" si="18"/>
        <v>23.106117594778485</v>
      </c>
      <c r="L48" s="68">
        <f t="shared" si="19"/>
        <v>0</v>
      </c>
      <c r="M48" s="68">
        <f t="shared" si="20"/>
        <v>0</v>
      </c>
      <c r="N48" s="68">
        <f t="shared" si="21"/>
        <v>7.1344537653700553E-3</v>
      </c>
      <c r="O48" s="68">
        <f t="shared" si="22"/>
        <v>0.66826050268966275</v>
      </c>
    </row>
    <row r="49" spans="2:15" ht="20.100000000000001" customHeight="1">
      <c r="B49" s="58">
        <v>41</v>
      </c>
      <c r="C49" s="59" t="s">
        <v>349</v>
      </c>
      <c r="D49" s="60">
        <v>337853.839752</v>
      </c>
      <c r="E49" s="61">
        <v>96.89</v>
      </c>
      <c r="F49" s="61">
        <v>0</v>
      </c>
      <c r="G49" s="61">
        <v>0</v>
      </c>
      <c r="H49" s="61">
        <v>1.83</v>
      </c>
      <c r="I49" s="61">
        <v>1.2799999999999994</v>
      </c>
      <c r="J49" s="62">
        <v>1.33</v>
      </c>
      <c r="K49" s="68">
        <f t="shared" si="18"/>
        <v>17.78897150970225</v>
      </c>
      <c r="L49" s="68">
        <f t="shared" si="19"/>
        <v>0</v>
      </c>
      <c r="M49" s="68">
        <f t="shared" si="20"/>
        <v>0</v>
      </c>
      <c r="N49" s="68">
        <f t="shared" si="21"/>
        <v>0.33598738634281261</v>
      </c>
      <c r="O49" s="68">
        <f t="shared" si="22"/>
        <v>0.23500757077530052</v>
      </c>
    </row>
    <row r="50" spans="2:15" ht="20.100000000000001" customHeight="1">
      <c r="B50" s="179">
        <v>42</v>
      </c>
      <c r="C50" s="180" t="s">
        <v>266</v>
      </c>
      <c r="D50" s="181">
        <v>51038.562526000002</v>
      </c>
      <c r="E50" s="182">
        <v>96.49</v>
      </c>
      <c r="F50" s="182">
        <v>0</v>
      </c>
      <c r="G50" s="182">
        <v>0.24</v>
      </c>
      <c r="H50" s="182">
        <v>0.04</v>
      </c>
      <c r="I50" s="182">
        <v>3.2300000000000049</v>
      </c>
      <c r="J50" s="183">
        <v>0.3</v>
      </c>
      <c r="K50" s="68">
        <f t="shared" si="18"/>
        <v>2.67623203616365</v>
      </c>
      <c r="L50" s="68">
        <f t="shared" si="19"/>
        <v>0</v>
      </c>
      <c r="M50" s="68">
        <f t="shared" si="20"/>
        <v>6.6566036758138264E-3</v>
      </c>
      <c r="N50" s="68">
        <f t="shared" si="21"/>
        <v>1.1094339459689711E-3</v>
      </c>
      <c r="O50" s="68">
        <f t="shared" si="22"/>
        <v>8.958679113699454E-2</v>
      </c>
    </row>
    <row r="51" spans="2:15" ht="20.100000000000001" customHeight="1">
      <c r="B51" s="58">
        <v>43</v>
      </c>
      <c r="C51" s="59" t="s">
        <v>336</v>
      </c>
      <c r="D51" s="60">
        <v>20677.9218</v>
      </c>
      <c r="E51" s="61">
        <v>96.26</v>
      </c>
      <c r="F51" s="61">
        <v>0</v>
      </c>
      <c r="G51" s="61">
        <v>0</v>
      </c>
      <c r="H51" s="61">
        <v>2.34</v>
      </c>
      <c r="I51" s="130">
        <v>1.399999999999995</v>
      </c>
      <c r="J51" s="62">
        <v>6.7599999999999945</v>
      </c>
      <c r="K51" s="68">
        <f t="shared" si="18"/>
        <v>1.0816724550413315</v>
      </c>
      <c r="L51" s="68">
        <f t="shared" si="19"/>
        <v>0</v>
      </c>
      <c r="M51" s="68">
        <f t="shared" si="20"/>
        <v>0</v>
      </c>
      <c r="N51" s="68">
        <f t="shared" si="21"/>
        <v>2.6294551680830201E-2</v>
      </c>
      <c r="O51" s="68">
        <f t="shared" si="22"/>
        <v>1.5731783056906902E-2</v>
      </c>
    </row>
    <row r="52" spans="2:15" ht="20.100000000000001" customHeight="1">
      <c r="B52" s="179">
        <v>44</v>
      </c>
      <c r="C52" s="180" t="s">
        <v>223</v>
      </c>
      <c r="D52" s="181">
        <v>29396.688885</v>
      </c>
      <c r="E52" s="182">
        <v>96.16</v>
      </c>
      <c r="F52" s="182">
        <v>0</v>
      </c>
      <c r="G52" s="182">
        <v>0.69</v>
      </c>
      <c r="H52" s="182">
        <v>0</v>
      </c>
      <c r="I52" s="186">
        <v>3.1500000000000035</v>
      </c>
      <c r="J52" s="183">
        <v>0.98</v>
      </c>
      <c r="K52" s="68">
        <f t="shared" si="18"/>
        <v>1.5361580297977806</v>
      </c>
      <c r="L52" s="68">
        <f t="shared" si="19"/>
        <v>0</v>
      </c>
      <c r="M52" s="68">
        <f t="shared" si="20"/>
        <v>1.1022764564896721E-2</v>
      </c>
      <c r="N52" s="68">
        <f t="shared" si="21"/>
        <v>0</v>
      </c>
      <c r="O52" s="68">
        <f t="shared" si="22"/>
        <v>5.0321316491919871E-2</v>
      </c>
    </row>
    <row r="53" spans="2:15" ht="20.100000000000001" customHeight="1">
      <c r="B53" s="58">
        <v>45</v>
      </c>
      <c r="C53" s="59" t="s">
        <v>273</v>
      </c>
      <c r="D53" s="60">
        <v>13677.549163</v>
      </c>
      <c r="E53" s="61">
        <v>95.46</v>
      </c>
      <c r="F53" s="61">
        <v>0</v>
      </c>
      <c r="G53" s="61">
        <v>1.4</v>
      </c>
      <c r="H53" s="61">
        <v>0.12</v>
      </c>
      <c r="I53" s="130">
        <v>3.0200000000000062</v>
      </c>
      <c r="J53" s="62">
        <v>1.47</v>
      </c>
      <c r="K53" s="68">
        <f t="shared" si="18"/>
        <v>0.70953322874825175</v>
      </c>
      <c r="L53" s="68">
        <f t="shared" si="19"/>
        <v>0</v>
      </c>
      <c r="M53" s="68">
        <f t="shared" si="20"/>
        <v>1.04058927325325E-2</v>
      </c>
      <c r="N53" s="68">
        <f t="shared" si="21"/>
        <v>8.919336627885E-4</v>
      </c>
      <c r="O53" s="68">
        <f t="shared" si="22"/>
        <v>2.2446997180177296E-2</v>
      </c>
    </row>
    <row r="54" spans="2:15" ht="20.100000000000001" customHeight="1">
      <c r="B54" s="179">
        <v>46</v>
      </c>
      <c r="C54" s="180" t="s">
        <v>258</v>
      </c>
      <c r="D54" s="181">
        <v>44264.226669999996</v>
      </c>
      <c r="E54" s="182">
        <v>95.23</v>
      </c>
      <c r="F54" s="182">
        <v>0</v>
      </c>
      <c r="G54" s="182">
        <v>0.26</v>
      </c>
      <c r="H54" s="182">
        <v>0.04</v>
      </c>
      <c r="I54" s="182">
        <v>4.4699999999999962</v>
      </c>
      <c r="J54" s="183">
        <v>2.17</v>
      </c>
      <c r="K54" s="68">
        <f t="shared" si="18"/>
        <v>2.2907077758591359</v>
      </c>
      <c r="L54" s="68">
        <f t="shared" si="19"/>
        <v>0</v>
      </c>
      <c r="M54" s="68">
        <f t="shared" si="20"/>
        <v>6.2541638320211639E-3</v>
      </c>
      <c r="N54" s="68">
        <f t="shared" si="21"/>
        <v>9.62179051080179E-4</v>
      </c>
      <c r="O54" s="68">
        <f t="shared" si="22"/>
        <v>0.1075235089582099</v>
      </c>
    </row>
    <row r="55" spans="2:15" ht="20.100000000000001" customHeight="1">
      <c r="B55" s="58">
        <v>47</v>
      </c>
      <c r="C55" s="59" t="s">
        <v>198</v>
      </c>
      <c r="D55" s="60">
        <v>10826.540461000001</v>
      </c>
      <c r="E55" s="61">
        <v>94.93</v>
      </c>
      <c r="F55" s="61">
        <v>0</v>
      </c>
      <c r="G55" s="61">
        <v>1.35</v>
      </c>
      <c r="H55" s="61">
        <v>0.19</v>
      </c>
      <c r="I55" s="130">
        <v>3.5299999999999931</v>
      </c>
      <c r="J55" s="62">
        <v>1.45</v>
      </c>
      <c r="K55" s="68">
        <f t="shared" si="18"/>
        <v>0.55851675836951686</v>
      </c>
      <c r="L55" s="68">
        <f t="shared" si="19"/>
        <v>0</v>
      </c>
      <c r="M55" s="68">
        <f t="shared" si="20"/>
        <v>7.9426695859986067E-3</v>
      </c>
      <c r="N55" s="68">
        <f t="shared" si="21"/>
        <v>1.1178572009923964E-3</v>
      </c>
      <c r="O55" s="68">
        <f t="shared" si="22"/>
        <v>2.0768610102648168E-2</v>
      </c>
    </row>
    <row r="56" spans="2:15" ht="20.100000000000001" customHeight="1">
      <c r="B56" s="179">
        <v>48</v>
      </c>
      <c r="C56" s="180" t="s">
        <v>277</v>
      </c>
      <c r="D56" s="181">
        <v>5624.2305610000003</v>
      </c>
      <c r="E56" s="182">
        <v>94.88</v>
      </c>
      <c r="F56" s="182">
        <v>0</v>
      </c>
      <c r="G56" s="182">
        <v>0.1</v>
      </c>
      <c r="H56" s="182">
        <v>0.28999999999999998</v>
      </c>
      <c r="I56" s="182">
        <v>4.7300000000000049</v>
      </c>
      <c r="J56" s="183">
        <v>5.36</v>
      </c>
      <c r="K56" s="68">
        <f t="shared" si="18"/>
        <v>0.2899885273675154</v>
      </c>
      <c r="L56" s="68">
        <f t="shared" si="19"/>
        <v>0</v>
      </c>
      <c r="M56" s="68">
        <f t="shared" si="20"/>
        <v>3.0563714941770172E-4</v>
      </c>
      <c r="N56" s="68">
        <f t="shared" si="21"/>
        <v>8.8634773331133494E-4</v>
      </c>
      <c r="O56" s="68">
        <f t="shared" si="22"/>
        <v>1.4456637167457308E-2</v>
      </c>
    </row>
    <row r="57" spans="2:15" ht="20.100000000000001" customHeight="1">
      <c r="B57" s="58">
        <v>49</v>
      </c>
      <c r="C57" s="59" t="s">
        <v>262</v>
      </c>
      <c r="D57" s="60">
        <v>18477.204783000001</v>
      </c>
      <c r="E57" s="61">
        <v>94.43</v>
      </c>
      <c r="F57" s="61">
        <v>0</v>
      </c>
      <c r="G57" s="61">
        <v>0</v>
      </c>
      <c r="H57" s="61">
        <v>2.8</v>
      </c>
      <c r="I57" s="130">
        <v>2.7699999999999934</v>
      </c>
      <c r="J57" s="62">
        <v>4.6899999999999968</v>
      </c>
      <c r="K57" s="68">
        <f t="shared" si="18"/>
        <v>0.94817671611352483</v>
      </c>
      <c r="L57" s="68">
        <f t="shared" si="19"/>
        <v>0</v>
      </c>
      <c r="M57" s="68">
        <f t="shared" si="20"/>
        <v>0</v>
      </c>
      <c r="N57" s="68">
        <f t="shared" si="21"/>
        <v>2.8114950811372122E-2</v>
      </c>
      <c r="O57" s="68">
        <f t="shared" si="22"/>
        <v>2.7813719195535925E-2</v>
      </c>
    </row>
    <row r="58" spans="2:15" ht="20.100000000000001" customHeight="1">
      <c r="B58" s="179">
        <v>50</v>
      </c>
      <c r="C58" s="180" t="s">
        <v>276</v>
      </c>
      <c r="D58" s="181">
        <v>10067.882061</v>
      </c>
      <c r="E58" s="182">
        <v>93.6</v>
      </c>
      <c r="F58" s="182">
        <v>0</v>
      </c>
      <c r="G58" s="182">
        <v>0.8</v>
      </c>
      <c r="H58" s="182">
        <v>0.8</v>
      </c>
      <c r="I58" s="182">
        <v>4.800000000000006</v>
      </c>
      <c r="J58" s="183">
        <v>1.87</v>
      </c>
      <c r="K58" s="68">
        <f t="shared" si="18"/>
        <v>0.51210261404406276</v>
      </c>
      <c r="L58" s="68">
        <f t="shared" si="19"/>
        <v>0</v>
      </c>
      <c r="M58" s="68">
        <f t="shared" si="20"/>
        <v>4.3769454191800242E-3</v>
      </c>
      <c r="N58" s="68">
        <f t="shared" si="21"/>
        <v>4.3769454191800242E-3</v>
      </c>
      <c r="O58" s="68">
        <f t="shared" si="22"/>
        <v>2.6261672515080176E-2</v>
      </c>
    </row>
    <row r="59" spans="2:15" ht="20.100000000000001" customHeight="1">
      <c r="B59" s="58">
        <v>51</v>
      </c>
      <c r="C59" s="59" t="s">
        <v>274</v>
      </c>
      <c r="D59" s="60">
        <v>67366.697543999995</v>
      </c>
      <c r="E59" s="61">
        <v>93.39</v>
      </c>
      <c r="F59" s="61">
        <v>0.9</v>
      </c>
      <c r="G59" s="61">
        <v>0.88</v>
      </c>
      <c r="H59" s="61">
        <v>0.56000000000000005</v>
      </c>
      <c r="I59" s="61">
        <v>4.2699999999999996</v>
      </c>
      <c r="J59" s="62">
        <v>3.5200000000000005</v>
      </c>
      <c r="K59" s="68">
        <f t="shared" si="18"/>
        <v>3.4189177881913273</v>
      </c>
      <c r="L59" s="68">
        <f t="shared" si="19"/>
        <v>3.2948131591949828E-2</v>
      </c>
      <c r="M59" s="68">
        <f t="shared" si="20"/>
        <v>3.2215950889906503E-2</v>
      </c>
      <c r="N59" s="68">
        <f t="shared" si="21"/>
        <v>2.0501059657213227E-2</v>
      </c>
      <c r="O59" s="68">
        <f t="shared" si="22"/>
        <v>0.15632057988625084</v>
      </c>
    </row>
    <row r="60" spans="2:15" ht="20.100000000000001" customHeight="1">
      <c r="B60" s="179">
        <v>52</v>
      </c>
      <c r="C60" s="180" t="s">
        <v>179</v>
      </c>
      <c r="D60" s="181">
        <v>18557.281599999998</v>
      </c>
      <c r="E60" s="182">
        <v>92.98</v>
      </c>
      <c r="F60" s="182">
        <v>0</v>
      </c>
      <c r="G60" s="182">
        <v>0</v>
      </c>
      <c r="H60" s="182">
        <v>3.98</v>
      </c>
      <c r="I60" s="186">
        <v>3.039999999999996</v>
      </c>
      <c r="J60" s="183">
        <v>11.72</v>
      </c>
      <c r="K60" s="68">
        <f t="shared" si="18"/>
        <v>0.9376633136918342</v>
      </c>
      <c r="L60" s="68">
        <f t="shared" si="19"/>
        <v>0</v>
      </c>
      <c r="M60" s="68">
        <f t="shared" si="20"/>
        <v>0</v>
      </c>
      <c r="N60" s="68">
        <f t="shared" si="21"/>
        <v>4.0136588389906434E-2</v>
      </c>
      <c r="O60" s="68">
        <f t="shared" si="22"/>
        <v>3.0657092639526477E-2</v>
      </c>
    </row>
    <row r="61" spans="2:15" ht="20.100000000000001" customHeight="1">
      <c r="B61" s="58">
        <v>53</v>
      </c>
      <c r="C61" s="59" t="s">
        <v>263</v>
      </c>
      <c r="D61" s="60">
        <v>25172.400235000001</v>
      </c>
      <c r="E61" s="61">
        <v>92.93</v>
      </c>
      <c r="F61" s="61">
        <v>0.75</v>
      </c>
      <c r="G61" s="61">
        <v>1.1499999999999999</v>
      </c>
      <c r="H61" s="61">
        <v>1.48</v>
      </c>
      <c r="I61" s="61">
        <v>3.6899999999999928</v>
      </c>
      <c r="J61" s="62">
        <v>5.4000000000000039</v>
      </c>
      <c r="K61" s="68">
        <f t="shared" si="18"/>
        <v>1.2712284096816073</v>
      </c>
      <c r="L61" s="68">
        <f t="shared" si="19"/>
        <v>1.0259564266234859E-2</v>
      </c>
      <c r="M61" s="68">
        <f t="shared" si="20"/>
        <v>1.5731331874893451E-2</v>
      </c>
      <c r="N61" s="68">
        <f t="shared" si="21"/>
        <v>2.0245540152036789E-2</v>
      </c>
      <c r="O61" s="68">
        <f t="shared" si="22"/>
        <v>5.0477056189875413E-2</v>
      </c>
    </row>
    <row r="62" spans="2:15" ht="20.100000000000001" customHeight="1">
      <c r="B62" s="179">
        <v>54</v>
      </c>
      <c r="C62" s="180" t="s">
        <v>265</v>
      </c>
      <c r="D62" s="181">
        <v>35383.456937000003</v>
      </c>
      <c r="E62" s="182">
        <v>92.56</v>
      </c>
      <c r="F62" s="182">
        <v>0</v>
      </c>
      <c r="G62" s="182">
        <v>0</v>
      </c>
      <c r="H62" s="182">
        <v>1.17</v>
      </c>
      <c r="I62" s="182">
        <v>6.2699999999999978</v>
      </c>
      <c r="J62" s="183">
        <v>1.73</v>
      </c>
      <c r="K62" s="68">
        <f t="shared" si="18"/>
        <v>1.7797812673117215</v>
      </c>
      <c r="L62" s="68">
        <f t="shared" si="19"/>
        <v>0</v>
      </c>
      <c r="M62" s="68">
        <f t="shared" si="20"/>
        <v>0</v>
      </c>
      <c r="N62" s="68">
        <f t="shared" si="21"/>
        <v>2.2497235120513333E-2</v>
      </c>
      <c r="O62" s="68">
        <f t="shared" si="22"/>
        <v>0.12056210615864833</v>
      </c>
    </row>
    <row r="63" spans="2:15" ht="20.100000000000001" customHeight="1">
      <c r="B63" s="58">
        <v>55</v>
      </c>
      <c r="C63" s="59" t="s">
        <v>196</v>
      </c>
      <c r="D63" s="60">
        <v>8968.2030539999996</v>
      </c>
      <c r="E63" s="61">
        <v>91.89</v>
      </c>
      <c r="F63" s="61">
        <v>0</v>
      </c>
      <c r="G63" s="61">
        <v>0.01</v>
      </c>
      <c r="H63" s="61">
        <v>1.4</v>
      </c>
      <c r="I63" s="130">
        <v>6.6999999999999993</v>
      </c>
      <c r="J63" s="62">
        <v>5.41</v>
      </c>
      <c r="K63" s="68">
        <f t="shared" si="18"/>
        <v>0.44783363529311859</v>
      </c>
      <c r="L63" s="68">
        <f t="shared" si="19"/>
        <v>0</v>
      </c>
      <c r="M63" s="68">
        <f t="shared" si="20"/>
        <v>4.8735840166842815E-5</v>
      </c>
      <c r="N63" s="68">
        <f t="shared" si="21"/>
        <v>6.8230176233579926E-3</v>
      </c>
      <c r="O63" s="68">
        <f t="shared" si="22"/>
        <v>3.2653012911784678E-2</v>
      </c>
    </row>
    <row r="64" spans="2:15" ht="20.100000000000001" customHeight="1">
      <c r="B64" s="179">
        <v>56</v>
      </c>
      <c r="C64" s="180" t="s">
        <v>286</v>
      </c>
      <c r="D64" s="181">
        <v>13473.869925000001</v>
      </c>
      <c r="E64" s="182">
        <v>90.69</v>
      </c>
      <c r="F64" s="182">
        <v>0</v>
      </c>
      <c r="G64" s="182">
        <v>5.24</v>
      </c>
      <c r="H64" s="182">
        <v>0</v>
      </c>
      <c r="I64" s="186">
        <v>4.0700000000000021</v>
      </c>
      <c r="J64" s="183">
        <v>5.96</v>
      </c>
      <c r="K64" s="68">
        <f t="shared" si="18"/>
        <v>0.66404081950307436</v>
      </c>
      <c r="L64" s="68">
        <f t="shared" si="19"/>
        <v>0</v>
      </c>
      <c r="M64" s="68">
        <f t="shared" si="20"/>
        <v>3.8367779183990626E-2</v>
      </c>
      <c r="N64" s="68">
        <f t="shared" si="21"/>
        <v>0</v>
      </c>
      <c r="O64" s="68">
        <f t="shared" si="22"/>
        <v>2.9800927724969832E-2</v>
      </c>
    </row>
    <row r="65" spans="2:15" ht="20.100000000000001" customHeight="1">
      <c r="B65" s="58">
        <v>57</v>
      </c>
      <c r="C65" s="59" t="s">
        <v>279</v>
      </c>
      <c r="D65" s="60">
        <v>32203.171847000001</v>
      </c>
      <c r="E65" s="61">
        <v>90.58</v>
      </c>
      <c r="F65" s="61">
        <v>1.69</v>
      </c>
      <c r="G65" s="61">
        <v>2.77</v>
      </c>
      <c r="H65" s="61">
        <v>7.0000000000000007E-2</v>
      </c>
      <c r="I65" s="61">
        <v>4.8900000000000023</v>
      </c>
      <c r="J65" s="62">
        <v>4.28</v>
      </c>
      <c r="K65" s="68">
        <f t="shared" si="18"/>
        <v>1.5851632327341507</v>
      </c>
      <c r="L65" s="68">
        <f t="shared" si="19"/>
        <v>2.9575246890270638E-2</v>
      </c>
      <c r="M65" s="68">
        <f t="shared" si="20"/>
        <v>4.8475404666301583E-2</v>
      </c>
      <c r="N65" s="68">
        <f t="shared" si="21"/>
        <v>1.2250102262242278E-3</v>
      </c>
      <c r="O65" s="68">
        <f t="shared" si="22"/>
        <v>8.5575714374806794E-2</v>
      </c>
    </row>
    <row r="66" spans="2:15" ht="20.100000000000001" customHeight="1">
      <c r="B66" s="179">
        <v>58</v>
      </c>
      <c r="C66" s="180" t="s">
        <v>275</v>
      </c>
      <c r="D66" s="181">
        <v>7516.1909159999996</v>
      </c>
      <c r="E66" s="182">
        <v>89.67</v>
      </c>
      <c r="F66" s="182">
        <v>4.68</v>
      </c>
      <c r="G66" s="182">
        <v>0</v>
      </c>
      <c r="H66" s="182">
        <v>3.28</v>
      </c>
      <c r="I66" s="186">
        <v>2.3699999999999988</v>
      </c>
      <c r="J66" s="183">
        <v>2.6399999999999939</v>
      </c>
      <c r="K66" s="68">
        <f t="shared" si="18"/>
        <v>0.36625874018697929</v>
      </c>
      <c r="L66" s="68">
        <f t="shared" si="19"/>
        <v>1.9115544820732272E-2</v>
      </c>
      <c r="M66" s="68">
        <f t="shared" si="20"/>
        <v>0</v>
      </c>
      <c r="N66" s="68">
        <f t="shared" si="21"/>
        <v>1.3397219447008944E-2</v>
      </c>
      <c r="O66" s="68">
        <f t="shared" si="22"/>
        <v>9.6803079540887741E-3</v>
      </c>
    </row>
    <row r="67" spans="2:15" ht="20.100000000000001" customHeight="1">
      <c r="B67" s="58">
        <v>59</v>
      </c>
      <c r="C67" s="59" t="s">
        <v>269</v>
      </c>
      <c r="D67" s="60">
        <v>64981.367225000002</v>
      </c>
      <c r="E67" s="61">
        <v>89.43</v>
      </c>
      <c r="F67" s="61">
        <v>0</v>
      </c>
      <c r="G67" s="61">
        <v>0</v>
      </c>
      <c r="H67" s="61">
        <v>5.48</v>
      </c>
      <c r="I67" s="61">
        <v>5.0899999999999928</v>
      </c>
      <c r="J67" s="62">
        <v>1.81</v>
      </c>
      <c r="K67" s="68">
        <f t="shared" si="18"/>
        <v>3.1580216286962024</v>
      </c>
      <c r="L67" s="68">
        <f t="shared" si="19"/>
        <v>0</v>
      </c>
      <c r="M67" s="68">
        <f t="shared" si="20"/>
        <v>0</v>
      </c>
      <c r="N67" s="68">
        <f t="shared" si="21"/>
        <v>0.19351401683165814</v>
      </c>
      <c r="O67" s="68">
        <f t="shared" si="22"/>
        <v>0.17974203388195958</v>
      </c>
    </row>
    <row r="68" spans="2:15" ht="20.100000000000001" customHeight="1">
      <c r="B68" s="179">
        <v>60</v>
      </c>
      <c r="C68" s="180" t="s">
        <v>260</v>
      </c>
      <c r="D68" s="181">
        <v>24133.393229000001</v>
      </c>
      <c r="E68" s="182">
        <v>88.99</v>
      </c>
      <c r="F68" s="182">
        <v>2.1800000000000002</v>
      </c>
      <c r="G68" s="182">
        <v>0</v>
      </c>
      <c r="H68" s="182">
        <v>0.02</v>
      </c>
      <c r="I68" s="182">
        <v>8.8100000000000058</v>
      </c>
      <c r="J68" s="183">
        <v>9.06</v>
      </c>
      <c r="K68" s="68">
        <f t="shared" si="18"/>
        <v>1.167085358360207</v>
      </c>
      <c r="L68" s="68">
        <f t="shared" si="19"/>
        <v>2.8590247007812694E-2</v>
      </c>
      <c r="M68" s="68">
        <f t="shared" si="20"/>
        <v>0</v>
      </c>
      <c r="N68" s="68">
        <f t="shared" si="21"/>
        <v>2.6229584410837327E-4</v>
      </c>
      <c r="O68" s="68">
        <f t="shared" si="22"/>
        <v>0.1155413193297385</v>
      </c>
    </row>
    <row r="69" spans="2:15" ht="20.100000000000001" customHeight="1">
      <c r="B69" s="58">
        <v>61</v>
      </c>
      <c r="C69" s="59" t="s">
        <v>259</v>
      </c>
      <c r="D69" s="60">
        <v>8376.5083759999998</v>
      </c>
      <c r="E69" s="61">
        <v>87.01</v>
      </c>
      <c r="F69" s="61">
        <v>0</v>
      </c>
      <c r="G69" s="61">
        <v>5.19</v>
      </c>
      <c r="H69" s="61">
        <v>0.24</v>
      </c>
      <c r="I69" s="130">
        <v>7.5599999999999943</v>
      </c>
      <c r="J69" s="62">
        <v>3.25</v>
      </c>
      <c r="K69" s="68">
        <f t="shared" si="18"/>
        <v>0.39607298397408547</v>
      </c>
      <c r="L69" s="68">
        <f t="shared" si="19"/>
        <v>0</v>
      </c>
      <c r="M69" s="68">
        <f t="shared" si="20"/>
        <v>2.3625086620221857E-2</v>
      </c>
      <c r="N69" s="68">
        <f t="shared" si="21"/>
        <v>1.0924895546923401E-3</v>
      </c>
      <c r="O69" s="68">
        <f t="shared" si="22"/>
        <v>3.4413420972808688E-2</v>
      </c>
    </row>
    <row r="70" spans="2:15" ht="20.100000000000001" customHeight="1">
      <c r="B70" s="179">
        <v>62</v>
      </c>
      <c r="C70" s="180" t="s">
        <v>217</v>
      </c>
      <c r="D70" s="181">
        <v>11663.542782</v>
      </c>
      <c r="E70" s="182">
        <v>86.98</v>
      </c>
      <c r="F70" s="182">
        <v>6.1</v>
      </c>
      <c r="G70" s="182">
        <v>6.31</v>
      </c>
      <c r="H70" s="182">
        <v>0.03</v>
      </c>
      <c r="I70" s="186">
        <v>0.57999999999999674</v>
      </c>
      <c r="J70" s="183">
        <v>1.22</v>
      </c>
      <c r="K70" s="68">
        <f t="shared" si="18"/>
        <v>0.55130624823046692</v>
      </c>
      <c r="L70" s="68">
        <f t="shared" si="19"/>
        <v>3.8663694115955945E-2</v>
      </c>
      <c r="M70" s="68">
        <f t="shared" si="20"/>
        <v>3.9994739323226558E-2</v>
      </c>
      <c r="N70" s="68">
        <f t="shared" si="21"/>
        <v>1.9014931532437352E-4</v>
      </c>
      <c r="O70" s="68">
        <f t="shared" si="22"/>
        <v>3.6762200962712007E-3</v>
      </c>
    </row>
    <row r="71" spans="2:15" ht="20.100000000000001" customHeight="1">
      <c r="B71" s="58">
        <v>63</v>
      </c>
      <c r="C71" s="59" t="s">
        <v>256</v>
      </c>
      <c r="D71" s="60">
        <v>38138.559867999997</v>
      </c>
      <c r="E71" s="61">
        <v>86.71</v>
      </c>
      <c r="F71" s="61">
        <v>0</v>
      </c>
      <c r="G71" s="61">
        <v>6.65</v>
      </c>
      <c r="H71" s="61">
        <v>0.05</v>
      </c>
      <c r="I71" s="61">
        <v>6.5900000000000061</v>
      </c>
      <c r="J71" s="62">
        <v>1.03</v>
      </c>
      <c r="K71" s="68">
        <f t="shared" si="18"/>
        <v>1.7971176130695918</v>
      </c>
      <c r="L71" s="68">
        <f t="shared" si="19"/>
        <v>0</v>
      </c>
      <c r="M71" s="68">
        <f t="shared" si="20"/>
        <v>0.13782530419689526</v>
      </c>
      <c r="N71" s="68">
        <f t="shared" si="21"/>
        <v>1.0362804826834231E-3</v>
      </c>
      <c r="O71" s="68">
        <f t="shared" si="22"/>
        <v>0.13658176761767526</v>
      </c>
    </row>
    <row r="72" spans="2:15" ht="20.100000000000001" customHeight="1">
      <c r="B72" s="179">
        <v>64</v>
      </c>
      <c r="C72" s="180" t="s">
        <v>283</v>
      </c>
      <c r="D72" s="181">
        <v>4667.3623530000004</v>
      </c>
      <c r="E72" s="182">
        <v>86.09</v>
      </c>
      <c r="F72" s="182">
        <v>0</v>
      </c>
      <c r="G72" s="182">
        <v>0.92</v>
      </c>
      <c r="H72" s="182">
        <v>0.4</v>
      </c>
      <c r="I72" s="186">
        <v>12.589999999999996</v>
      </c>
      <c r="J72" s="183">
        <v>10.7</v>
      </c>
      <c r="K72" s="68">
        <f t="shared" si="18"/>
        <v>0.21835706652868531</v>
      </c>
      <c r="L72" s="68">
        <f t="shared" si="19"/>
        <v>0</v>
      </c>
      <c r="M72" s="68">
        <f t="shared" si="20"/>
        <v>2.3334708003994713E-3</v>
      </c>
      <c r="N72" s="68">
        <f t="shared" si="21"/>
        <v>1.0145525219128137E-3</v>
      </c>
      <c r="O72" s="68">
        <f t="shared" si="22"/>
        <v>3.1933040627205797E-2</v>
      </c>
    </row>
    <row r="73" spans="2:15" ht="20.100000000000001" customHeight="1">
      <c r="B73" s="58">
        <v>65</v>
      </c>
      <c r="C73" s="59" t="s">
        <v>291</v>
      </c>
      <c r="D73" s="60">
        <v>7743.436686</v>
      </c>
      <c r="E73" s="61">
        <v>85.7</v>
      </c>
      <c r="F73" s="61">
        <v>7.79</v>
      </c>
      <c r="G73" s="61">
        <v>2.0499999999999998</v>
      </c>
      <c r="H73" s="61">
        <v>0.04</v>
      </c>
      <c r="I73" s="61">
        <v>4.4199999999999973</v>
      </c>
      <c r="J73" s="62">
        <v>8.75</v>
      </c>
      <c r="K73" s="68">
        <f t="shared" si="18"/>
        <v>0.36062646783489666</v>
      </c>
      <c r="L73" s="68">
        <f t="shared" si="19"/>
        <v>3.2780398884875668E-2</v>
      </c>
      <c r="M73" s="68">
        <f t="shared" si="20"/>
        <v>8.6264207591778067E-3</v>
      </c>
      <c r="N73" s="68">
        <f t="shared" si="21"/>
        <v>1.6832040505712794E-4</v>
      </c>
      <c r="O73" s="68">
        <f t="shared" si="22"/>
        <v>1.8599404758812627E-2</v>
      </c>
    </row>
    <row r="74" spans="2:15" ht="20.100000000000001" customHeight="1">
      <c r="B74" s="179">
        <v>66</v>
      </c>
      <c r="C74" s="180" t="s">
        <v>280</v>
      </c>
      <c r="D74" s="181">
        <v>22322.463253000002</v>
      </c>
      <c r="E74" s="182">
        <v>84.93</v>
      </c>
      <c r="F74" s="182">
        <v>0</v>
      </c>
      <c r="G74" s="182">
        <v>10.86</v>
      </c>
      <c r="H74" s="182">
        <v>0.42</v>
      </c>
      <c r="I74" s="182">
        <v>3.7899999999999938</v>
      </c>
      <c r="J74" s="183">
        <v>2.4300000000000002</v>
      </c>
      <c r="K74" s="68">
        <f t="shared" si="18"/>
        <v>1.0302586400864355</v>
      </c>
      <c r="L74" s="68">
        <f t="shared" si="19"/>
        <v>0</v>
      </c>
      <c r="M74" s="68">
        <f t="shared" si="20"/>
        <v>0.13173918322546438</v>
      </c>
      <c r="N74" s="68">
        <f t="shared" si="21"/>
        <v>5.0948855391063572E-3</v>
      </c>
      <c r="O74" s="68">
        <f t="shared" si="22"/>
        <v>4.5975276650507282E-2</v>
      </c>
    </row>
    <row r="75" spans="2:15" ht="20.100000000000001" customHeight="1">
      <c r="B75" s="58">
        <v>67</v>
      </c>
      <c r="C75" s="59" t="s">
        <v>285</v>
      </c>
      <c r="D75" s="60">
        <v>8300.4684589999997</v>
      </c>
      <c r="E75" s="61">
        <v>84.91</v>
      </c>
      <c r="F75" s="61">
        <v>0</v>
      </c>
      <c r="G75" s="61">
        <v>6.94</v>
      </c>
      <c r="H75" s="61">
        <v>0.2</v>
      </c>
      <c r="I75" s="61">
        <v>7.950000000000002</v>
      </c>
      <c r="J75" s="62">
        <v>13.68</v>
      </c>
      <c r="K75" s="68">
        <f t="shared" si="18"/>
        <v>0.3830050224851515</v>
      </c>
      <c r="L75" s="68">
        <f t="shared" si="19"/>
        <v>0</v>
      </c>
      <c r="M75" s="68">
        <f t="shared" si="20"/>
        <v>3.1304379414049607E-2</v>
      </c>
      <c r="N75" s="68">
        <f t="shared" si="21"/>
        <v>9.0214349896396552E-4</v>
      </c>
      <c r="O75" s="68">
        <f t="shared" si="22"/>
        <v>3.586020408381764E-2</v>
      </c>
    </row>
    <row r="76" spans="2:15" ht="20.100000000000001" customHeight="1">
      <c r="B76" s="179">
        <v>68</v>
      </c>
      <c r="C76" s="180" t="s">
        <v>288</v>
      </c>
      <c r="D76" s="181">
        <v>16620.648911</v>
      </c>
      <c r="E76" s="182">
        <v>83.42</v>
      </c>
      <c r="F76" s="182">
        <v>10.119999999999999</v>
      </c>
      <c r="G76" s="182">
        <v>0</v>
      </c>
      <c r="H76" s="182">
        <v>0.88</v>
      </c>
      <c r="I76" s="186">
        <v>5.5799999999999992</v>
      </c>
      <c r="J76" s="183">
        <v>3.1999999999999966</v>
      </c>
      <c r="K76" s="68">
        <f t="shared" ref="K76:K96" si="23">E76*$D76/$D$97</f>
        <v>0.75346170804193968</v>
      </c>
      <c r="L76" s="68">
        <f t="shared" ref="L76:L96" si="24">F76*$D76/$D$97</f>
        <v>9.1405328283198625E-2</v>
      </c>
      <c r="M76" s="68">
        <f t="shared" ref="M76:M96" si="25">G76*$D76/$D$97</f>
        <v>0</v>
      </c>
      <c r="N76" s="68">
        <f t="shared" ref="N76:N96" si="26">H76*$D76/$D$97</f>
        <v>7.9482894159303152E-3</v>
      </c>
      <c r="O76" s="68">
        <f t="shared" ref="O76:O96" si="27">I76*$D76/$D$97</f>
        <v>5.0399380614649041E-2</v>
      </c>
    </row>
    <row r="77" spans="2:15" ht="20.100000000000001" customHeight="1">
      <c r="B77" s="58">
        <v>69</v>
      </c>
      <c r="C77" s="59" t="s">
        <v>334</v>
      </c>
      <c r="D77" s="60">
        <v>17094.044030000001</v>
      </c>
      <c r="E77" s="61">
        <v>82.97</v>
      </c>
      <c r="F77" s="61">
        <v>0</v>
      </c>
      <c r="G77" s="61">
        <v>12.75</v>
      </c>
      <c r="H77" s="61">
        <v>1.48</v>
      </c>
      <c r="I77" s="61">
        <v>2.8000000000000012</v>
      </c>
      <c r="J77" s="62">
        <v>0.87000000000000455</v>
      </c>
      <c r="K77" s="68">
        <f t="shared" si="23"/>
        <v>0.7707418354703538</v>
      </c>
      <c r="L77" s="68">
        <f t="shared" si="24"/>
        <v>0</v>
      </c>
      <c r="M77" s="68">
        <f t="shared" si="25"/>
        <v>0.11843989878566964</v>
      </c>
      <c r="N77" s="68">
        <f t="shared" si="26"/>
        <v>1.3748317662964006E-2</v>
      </c>
      <c r="O77" s="68">
        <f t="shared" si="27"/>
        <v>2.6010330713715696E-2</v>
      </c>
    </row>
    <row r="78" spans="2:15" ht="20.100000000000001" customHeight="1">
      <c r="B78" s="179">
        <v>70</v>
      </c>
      <c r="C78" s="180" t="s">
        <v>268</v>
      </c>
      <c r="D78" s="181">
        <v>74732.709627999997</v>
      </c>
      <c r="E78" s="182">
        <v>82.86</v>
      </c>
      <c r="F78" s="182">
        <v>11.73</v>
      </c>
      <c r="G78" s="182">
        <v>3.7</v>
      </c>
      <c r="H78" s="182">
        <v>0</v>
      </c>
      <c r="I78" s="186">
        <v>1.71</v>
      </c>
      <c r="J78" s="183">
        <v>0.54</v>
      </c>
      <c r="K78" s="68">
        <f t="shared" si="23"/>
        <v>3.3651054854158451</v>
      </c>
      <c r="L78" s="68">
        <f t="shared" si="24"/>
        <v>0.47637807559652262</v>
      </c>
      <c r="M78" s="68">
        <f t="shared" si="25"/>
        <v>0.15026418411825521</v>
      </c>
      <c r="N78" s="68">
        <f t="shared" si="26"/>
        <v>0</v>
      </c>
      <c r="O78" s="68">
        <f t="shared" si="27"/>
        <v>6.9446420227626052E-2</v>
      </c>
    </row>
    <row r="79" spans="2:15" ht="20.100000000000001" customHeight="1">
      <c r="B79" s="58">
        <v>71</v>
      </c>
      <c r="C79" s="59" t="s">
        <v>264</v>
      </c>
      <c r="D79" s="60">
        <v>14697.044331999999</v>
      </c>
      <c r="E79" s="61">
        <v>82.01</v>
      </c>
      <c r="F79" s="61">
        <v>0</v>
      </c>
      <c r="G79" s="61">
        <v>7.77</v>
      </c>
      <c r="H79" s="61">
        <v>0.11</v>
      </c>
      <c r="I79" s="130">
        <v>10.109999999999996</v>
      </c>
      <c r="J79" s="62">
        <v>0.99</v>
      </c>
      <c r="K79" s="68">
        <f t="shared" si="23"/>
        <v>0.65499779900681554</v>
      </c>
      <c r="L79" s="68">
        <f t="shared" si="24"/>
        <v>0</v>
      </c>
      <c r="M79" s="68">
        <f t="shared" si="25"/>
        <v>6.205746736108958E-2</v>
      </c>
      <c r="N79" s="68">
        <f t="shared" si="26"/>
        <v>8.7854844397938921E-4</v>
      </c>
      <c r="O79" s="68">
        <f t="shared" si="27"/>
        <v>8.0746588805742009E-2</v>
      </c>
    </row>
    <row r="80" spans="2:15" ht="20.100000000000001" customHeight="1">
      <c r="B80" s="179">
        <v>72</v>
      </c>
      <c r="C80" s="180" t="s">
        <v>278</v>
      </c>
      <c r="D80" s="181">
        <v>7019.08781</v>
      </c>
      <c r="E80" s="182">
        <v>81.58</v>
      </c>
      <c r="F80" s="182">
        <v>0</v>
      </c>
      <c r="G80" s="182">
        <v>0</v>
      </c>
      <c r="H80" s="182">
        <v>0.63</v>
      </c>
      <c r="I80" s="186">
        <v>17.790000000000003</v>
      </c>
      <c r="J80" s="183">
        <v>19.110000000000003</v>
      </c>
      <c r="K80" s="68">
        <f t="shared" si="23"/>
        <v>0.31117693662540691</v>
      </c>
      <c r="L80" s="68">
        <f t="shared" si="24"/>
        <v>0</v>
      </c>
      <c r="M80" s="68">
        <f t="shared" si="25"/>
        <v>0</v>
      </c>
      <c r="N80" s="68">
        <f t="shared" si="26"/>
        <v>2.4030579808041966E-3</v>
      </c>
      <c r="O80" s="68">
        <f t="shared" si="27"/>
        <v>6.7857780124613756E-2</v>
      </c>
    </row>
    <row r="81" spans="2:15" ht="20.100000000000001" customHeight="1">
      <c r="B81" s="58">
        <v>73</v>
      </c>
      <c r="C81" s="59" t="s">
        <v>272</v>
      </c>
      <c r="D81" s="60">
        <v>7922.4860660000004</v>
      </c>
      <c r="E81" s="61">
        <v>80.63</v>
      </c>
      <c r="F81" s="61">
        <v>0</v>
      </c>
      <c r="G81" s="61">
        <v>0.01</v>
      </c>
      <c r="H81" s="61">
        <v>0.48</v>
      </c>
      <c r="I81" s="61">
        <v>18.880000000000003</v>
      </c>
      <c r="J81" s="62">
        <v>17.22</v>
      </c>
      <c r="K81" s="68">
        <f t="shared" si="23"/>
        <v>0.34713720979215346</v>
      </c>
      <c r="L81" s="68">
        <f t="shared" si="24"/>
        <v>0</v>
      </c>
      <c r="M81" s="68">
        <f t="shared" si="25"/>
        <v>4.3053107998530755E-5</v>
      </c>
      <c r="N81" s="68">
        <f t="shared" si="26"/>
        <v>2.0665491839294758E-3</v>
      </c>
      <c r="O81" s="68">
        <f t="shared" si="27"/>
        <v>8.1284267901226073E-2</v>
      </c>
    </row>
    <row r="82" spans="2:15" ht="20.100000000000001" customHeight="1">
      <c r="B82" s="179">
        <v>74</v>
      </c>
      <c r="C82" s="180" t="s">
        <v>271</v>
      </c>
      <c r="D82" s="181">
        <v>10156.237072</v>
      </c>
      <c r="E82" s="182">
        <v>73.47</v>
      </c>
      <c r="F82" s="182">
        <v>24.55</v>
      </c>
      <c r="G82" s="182">
        <v>0</v>
      </c>
      <c r="H82" s="182">
        <v>0.19</v>
      </c>
      <c r="I82" s="186">
        <v>1.7900000000000005</v>
      </c>
      <c r="J82" s="183">
        <v>20.13</v>
      </c>
      <c r="K82" s="68">
        <f t="shared" si="23"/>
        <v>0.40549536486287957</v>
      </c>
      <c r="L82" s="68">
        <f t="shared" si="24"/>
        <v>0.13549627340933298</v>
      </c>
      <c r="M82" s="68">
        <f t="shared" si="25"/>
        <v>0</v>
      </c>
      <c r="N82" s="68">
        <f t="shared" si="26"/>
        <v>1.0486473298481982E-3</v>
      </c>
      <c r="O82" s="68">
        <f t="shared" si="27"/>
        <v>9.8793616864646071E-3</v>
      </c>
    </row>
    <row r="83" spans="2:15" ht="20.100000000000001" customHeight="1">
      <c r="B83" s="58">
        <v>75</v>
      </c>
      <c r="C83" s="59" t="s">
        <v>282</v>
      </c>
      <c r="D83" s="60">
        <v>13554.484123</v>
      </c>
      <c r="E83" s="61">
        <v>73.14</v>
      </c>
      <c r="F83" s="61">
        <v>17.440000000000001</v>
      </c>
      <c r="G83" s="61">
        <v>1.82</v>
      </c>
      <c r="H83" s="61">
        <v>1.42</v>
      </c>
      <c r="I83" s="61">
        <v>6.1799999999999979</v>
      </c>
      <c r="J83" s="62">
        <v>7.24</v>
      </c>
      <c r="K83" s="68">
        <f t="shared" si="23"/>
        <v>0.53874217311752592</v>
      </c>
      <c r="L83" s="68">
        <f t="shared" si="24"/>
        <v>0.12846135492438682</v>
      </c>
      <c r="M83" s="68">
        <f t="shared" si="25"/>
        <v>1.3405944149219267E-2</v>
      </c>
      <c r="N83" s="68">
        <f t="shared" si="26"/>
        <v>1.0459582797742503E-2</v>
      </c>
      <c r="O83" s="68">
        <f t="shared" si="27"/>
        <v>4.5521282880315955E-2</v>
      </c>
    </row>
    <row r="84" spans="2:15" ht="20.100000000000001" customHeight="1">
      <c r="B84" s="179">
        <v>76</v>
      </c>
      <c r="C84" s="180" t="s">
        <v>284</v>
      </c>
      <c r="D84" s="181">
        <v>25792.932624000001</v>
      </c>
      <c r="E84" s="182">
        <v>72.44</v>
      </c>
      <c r="F84" s="182">
        <v>18.22</v>
      </c>
      <c r="G84" s="182">
        <v>1.3</v>
      </c>
      <c r="H84" s="182">
        <v>0.01</v>
      </c>
      <c r="I84" s="182">
        <v>8.0300000000000029</v>
      </c>
      <c r="J84" s="183">
        <v>0.44</v>
      </c>
      <c r="K84" s="68">
        <f t="shared" si="23"/>
        <v>1.0153650019687026</v>
      </c>
      <c r="L84" s="68">
        <f t="shared" si="24"/>
        <v>0.25538308028533629</v>
      </c>
      <c r="M84" s="68">
        <f t="shared" si="25"/>
        <v>1.8221624828262197E-2</v>
      </c>
      <c r="N84" s="68">
        <f t="shared" si="26"/>
        <v>1.4016634483278613E-4</v>
      </c>
      <c r="O84" s="68">
        <f t="shared" si="27"/>
        <v>0.11255357490072729</v>
      </c>
    </row>
    <row r="85" spans="2:15" ht="20.100000000000001" customHeight="1">
      <c r="B85" s="58">
        <v>77</v>
      </c>
      <c r="C85" s="59" t="s">
        <v>257</v>
      </c>
      <c r="D85" s="60">
        <v>9169.3578460000008</v>
      </c>
      <c r="E85" s="61">
        <v>72.400000000000006</v>
      </c>
      <c r="F85" s="61">
        <v>0</v>
      </c>
      <c r="G85" s="61">
        <v>11.72</v>
      </c>
      <c r="H85" s="61">
        <v>3.79</v>
      </c>
      <c r="I85" s="130">
        <v>12.089999999999993</v>
      </c>
      <c r="J85" s="62">
        <v>3.74</v>
      </c>
      <c r="K85" s="68">
        <f t="shared" si="23"/>
        <v>0.3607617730603575</v>
      </c>
      <c r="L85" s="68">
        <f t="shared" si="24"/>
        <v>0</v>
      </c>
      <c r="M85" s="68">
        <f t="shared" si="25"/>
        <v>5.8399557738499863E-2</v>
      </c>
      <c r="N85" s="68">
        <f t="shared" si="26"/>
        <v>1.8885181214071199E-2</v>
      </c>
      <c r="O85" s="68">
        <f t="shared" si="27"/>
        <v>6.0243229783145294E-2</v>
      </c>
    </row>
    <row r="86" spans="2:15" ht="20.100000000000001" customHeight="1">
      <c r="B86" s="179">
        <v>78</v>
      </c>
      <c r="C86" s="180" t="s">
        <v>226</v>
      </c>
      <c r="D86" s="181">
        <v>7170.9139370000003</v>
      </c>
      <c r="E86" s="182">
        <v>72.25</v>
      </c>
      <c r="F86" s="182">
        <v>0</v>
      </c>
      <c r="G86" s="182">
        <v>23.75</v>
      </c>
      <c r="H86" s="182">
        <v>0</v>
      </c>
      <c r="I86" s="186">
        <v>4</v>
      </c>
      <c r="J86" s="183">
        <v>3.6099999999999977</v>
      </c>
      <c r="K86" s="68">
        <f t="shared" si="23"/>
        <v>0.28154990572435601</v>
      </c>
      <c r="L86" s="68">
        <f t="shared" si="24"/>
        <v>0</v>
      </c>
      <c r="M86" s="68">
        <f t="shared" si="25"/>
        <v>9.2551007072020144E-2</v>
      </c>
      <c r="N86" s="68">
        <f t="shared" si="26"/>
        <v>0</v>
      </c>
      <c r="O86" s="68">
        <f t="shared" si="27"/>
        <v>1.558753803318234E-2</v>
      </c>
    </row>
    <row r="87" spans="2:15" ht="20.100000000000001" customHeight="1">
      <c r="B87" s="58">
        <v>79</v>
      </c>
      <c r="C87" s="59" t="s">
        <v>290</v>
      </c>
      <c r="D87" s="60">
        <v>37339.517981999998</v>
      </c>
      <c r="E87" s="61">
        <v>68.34</v>
      </c>
      <c r="F87" s="61">
        <v>24.46</v>
      </c>
      <c r="G87" s="61">
        <v>0</v>
      </c>
      <c r="H87" s="61">
        <v>0.19</v>
      </c>
      <c r="I87" s="130">
        <v>7.0099999999999953</v>
      </c>
      <c r="J87" s="62">
        <v>5.7500000000000053</v>
      </c>
      <c r="K87" s="68">
        <f t="shared" si="23"/>
        <v>1.386713381213083</v>
      </c>
      <c r="L87" s="68">
        <f t="shared" si="24"/>
        <v>0.49632732374117655</v>
      </c>
      <c r="M87" s="68">
        <f t="shared" si="25"/>
        <v>0</v>
      </c>
      <c r="N87" s="68">
        <f t="shared" si="26"/>
        <v>3.8553635122985917E-3</v>
      </c>
      <c r="O87" s="68">
        <f t="shared" si="27"/>
        <v>0.14224262221691109</v>
      </c>
    </row>
    <row r="88" spans="2:15" ht="20.100000000000001" customHeight="1">
      <c r="B88" s="179">
        <v>80</v>
      </c>
      <c r="C88" s="180" t="s">
        <v>261</v>
      </c>
      <c r="D88" s="181">
        <v>28181.263845000001</v>
      </c>
      <c r="E88" s="182">
        <v>67.819999999999993</v>
      </c>
      <c r="F88" s="182">
        <v>23.61</v>
      </c>
      <c r="G88" s="182">
        <v>0</v>
      </c>
      <c r="H88" s="182">
        <v>7.0000000000000007E-2</v>
      </c>
      <c r="I88" s="182">
        <v>8.5000000000000071</v>
      </c>
      <c r="J88" s="183">
        <v>5.83</v>
      </c>
      <c r="K88" s="68">
        <f t="shared" si="23"/>
        <v>1.038630988471464</v>
      </c>
      <c r="L88" s="68">
        <f t="shared" si="24"/>
        <v>0.36157590147170843</v>
      </c>
      <c r="M88" s="68">
        <f t="shared" si="25"/>
        <v>0</v>
      </c>
      <c r="N88" s="68">
        <f t="shared" si="26"/>
        <v>1.0720166498525874E-3</v>
      </c>
      <c r="O88" s="68">
        <f t="shared" si="27"/>
        <v>0.13017345033924288</v>
      </c>
    </row>
    <row r="89" spans="2:15" ht="20.100000000000001" customHeight="1">
      <c r="B89" s="58">
        <v>81</v>
      </c>
      <c r="C89" s="59" t="s">
        <v>289</v>
      </c>
      <c r="D89" s="60">
        <v>22401.045612000002</v>
      </c>
      <c r="E89" s="61">
        <v>66.45</v>
      </c>
      <c r="F89" s="61">
        <v>31.69</v>
      </c>
      <c r="G89" s="61">
        <v>0</v>
      </c>
      <c r="H89" s="61">
        <v>0.49</v>
      </c>
      <c r="I89" s="61">
        <v>1.3699999999999959</v>
      </c>
      <c r="J89" s="62">
        <v>7.9999999999998295E-2</v>
      </c>
      <c r="K89" s="68">
        <f t="shared" si="23"/>
        <v>0.80892135409523758</v>
      </c>
      <c r="L89" s="68">
        <f t="shared" si="24"/>
        <v>0.38577453290109975</v>
      </c>
      <c r="M89" s="68">
        <f t="shared" si="25"/>
        <v>0</v>
      </c>
      <c r="N89" s="68">
        <f t="shared" si="26"/>
        <v>5.964958066315521E-3</v>
      </c>
      <c r="O89" s="68">
        <f t="shared" si="27"/>
        <v>1.6677535818065796E-2</v>
      </c>
    </row>
    <row r="90" spans="2:15" ht="20.100000000000001" customHeight="1">
      <c r="B90" s="179">
        <v>82</v>
      </c>
      <c r="C90" s="180" t="s">
        <v>281</v>
      </c>
      <c r="D90" s="181">
        <v>10513.842756</v>
      </c>
      <c r="E90" s="182">
        <v>64.3</v>
      </c>
      <c r="F90" s="182">
        <v>25.73</v>
      </c>
      <c r="G90" s="182">
        <v>0</v>
      </c>
      <c r="H90" s="182">
        <v>6.63</v>
      </c>
      <c r="I90" s="186">
        <v>3.3400000000000025</v>
      </c>
      <c r="J90" s="183">
        <v>18.739999999999998</v>
      </c>
      <c r="K90" s="68">
        <f t="shared" si="23"/>
        <v>0.36737997049989302</v>
      </c>
      <c r="L90" s="68">
        <f t="shared" si="24"/>
        <v>0.14700912349863526</v>
      </c>
      <c r="M90" s="68">
        <f t="shared" si="25"/>
        <v>0</v>
      </c>
      <c r="N90" s="68">
        <f t="shared" si="26"/>
        <v>3.7880703023550399E-2</v>
      </c>
      <c r="O90" s="68">
        <f t="shared" si="27"/>
        <v>1.9083189758470349E-2</v>
      </c>
    </row>
    <row r="91" spans="2:15" ht="20.100000000000001" customHeight="1">
      <c r="B91" s="58">
        <v>83</v>
      </c>
      <c r="C91" s="59" t="s">
        <v>220</v>
      </c>
      <c r="D91" s="60">
        <v>6320.0959130000001</v>
      </c>
      <c r="E91" s="61">
        <v>61.15</v>
      </c>
      <c r="F91" s="61">
        <v>37.14</v>
      </c>
      <c r="G91" s="61">
        <v>0.25</v>
      </c>
      <c r="H91" s="61">
        <v>0</v>
      </c>
      <c r="I91" s="61">
        <v>1.4600000000000009</v>
      </c>
      <c r="J91" s="62">
        <v>0.89</v>
      </c>
      <c r="K91" s="68">
        <f t="shared" si="23"/>
        <v>0.21002120941940058</v>
      </c>
      <c r="L91" s="68">
        <f t="shared" si="24"/>
        <v>0.1275582619433612</v>
      </c>
      <c r="M91" s="68">
        <f t="shared" si="25"/>
        <v>8.5863127317825248E-4</v>
      </c>
      <c r="N91" s="68">
        <f t="shared" si="26"/>
        <v>0</v>
      </c>
      <c r="O91" s="68">
        <f t="shared" si="27"/>
        <v>5.0144066353609981E-3</v>
      </c>
    </row>
    <row r="92" spans="2:15" ht="20.100000000000001" customHeight="1">
      <c r="B92" s="179">
        <v>84</v>
      </c>
      <c r="C92" s="180" t="s">
        <v>287</v>
      </c>
      <c r="D92" s="181">
        <v>12473.666201</v>
      </c>
      <c r="E92" s="182">
        <v>60.83</v>
      </c>
      <c r="F92" s="182">
        <v>10.029999999999999</v>
      </c>
      <c r="G92" s="182">
        <v>28.22</v>
      </c>
      <c r="H92" s="182">
        <v>0.11</v>
      </c>
      <c r="I92" s="182">
        <v>0.81000000000000172</v>
      </c>
      <c r="J92" s="183">
        <v>37.9</v>
      </c>
      <c r="K92" s="68">
        <f t="shared" si="23"/>
        <v>0.41233951810866643</v>
      </c>
      <c r="L92" s="68">
        <f t="shared" si="24"/>
        <v>6.7988909528685262E-2</v>
      </c>
      <c r="M92" s="68">
        <f t="shared" si="25"/>
        <v>0.19129083019935172</v>
      </c>
      <c r="N92" s="68">
        <f t="shared" si="26"/>
        <v>7.4564108157082541E-4</v>
      </c>
      <c r="O92" s="68">
        <f t="shared" si="27"/>
        <v>5.4906297824760895E-3</v>
      </c>
    </row>
    <row r="93" spans="2:15" ht="20.100000000000001" customHeight="1">
      <c r="B93" s="58">
        <v>85</v>
      </c>
      <c r="C93" s="59" t="s">
        <v>270</v>
      </c>
      <c r="D93" s="60">
        <v>24345.783392000001</v>
      </c>
      <c r="E93" s="61">
        <v>59.46</v>
      </c>
      <c r="F93" s="61">
        <v>31.3</v>
      </c>
      <c r="G93" s="61">
        <v>4.8099999999999996</v>
      </c>
      <c r="H93" s="61">
        <v>0</v>
      </c>
      <c r="I93" s="61">
        <v>4.4299999999999988</v>
      </c>
      <c r="J93" s="62">
        <v>2.35</v>
      </c>
      <c r="K93" s="68">
        <f t="shared" si="23"/>
        <v>0.78666836010017482</v>
      </c>
      <c r="L93" s="68">
        <f t="shared" si="24"/>
        <v>0.41410561169080845</v>
      </c>
      <c r="M93" s="68">
        <f t="shared" si="25"/>
        <v>6.3637316045775993E-2</v>
      </c>
      <c r="N93" s="68">
        <f t="shared" si="26"/>
        <v>0</v>
      </c>
      <c r="O93" s="68">
        <f t="shared" si="27"/>
        <v>5.8609835776047316E-2</v>
      </c>
    </row>
    <row r="94" spans="2:15" ht="20.100000000000001" customHeight="1">
      <c r="B94" s="179">
        <v>86</v>
      </c>
      <c r="C94" s="180" t="s">
        <v>292</v>
      </c>
      <c r="D94" s="181">
        <v>14582.796179000001</v>
      </c>
      <c r="E94" s="182">
        <v>49.88</v>
      </c>
      <c r="F94" s="182">
        <v>0</v>
      </c>
      <c r="G94" s="182">
        <v>45.77</v>
      </c>
      <c r="H94" s="182">
        <v>0.34</v>
      </c>
      <c r="I94" s="186">
        <v>4.0099999999999945</v>
      </c>
      <c r="J94" s="183">
        <v>5.56</v>
      </c>
      <c r="K94" s="68">
        <f t="shared" si="23"/>
        <v>0.39528494611421922</v>
      </c>
      <c r="L94" s="68">
        <f t="shared" si="24"/>
        <v>0</v>
      </c>
      <c r="M94" s="68">
        <f t="shared" si="25"/>
        <v>0.36271435412285113</v>
      </c>
      <c r="N94" s="68">
        <f t="shared" si="26"/>
        <v>2.6944042036654882E-3</v>
      </c>
      <c r="O94" s="68">
        <f t="shared" si="27"/>
        <v>3.1778120166760557E-2</v>
      </c>
    </row>
    <row r="95" spans="2:15" ht="20.100000000000001" customHeight="1">
      <c r="B95" s="58">
        <v>87</v>
      </c>
      <c r="C95" s="131" t="s">
        <v>174</v>
      </c>
      <c r="D95" s="60">
        <v>10738.607722999999</v>
      </c>
      <c r="E95" s="61">
        <v>18.559999999999999</v>
      </c>
      <c r="F95" s="61">
        <v>0</v>
      </c>
      <c r="G95" s="61">
        <v>2.2999999999999998</v>
      </c>
      <c r="H95" s="61">
        <v>0.47</v>
      </c>
      <c r="I95" s="130">
        <v>78.67</v>
      </c>
      <c r="J95" s="62">
        <v>2.4500000000000002</v>
      </c>
      <c r="K95" s="68">
        <f t="shared" si="23"/>
        <v>0.10831010441373712</v>
      </c>
      <c r="L95" s="68">
        <f t="shared" si="24"/>
        <v>0</v>
      </c>
      <c r="M95" s="68">
        <f t="shared" si="25"/>
        <v>1.3422049577133371E-2</v>
      </c>
      <c r="N95" s="68">
        <f t="shared" si="26"/>
        <v>2.7427666527185582E-3</v>
      </c>
      <c r="O95" s="68">
        <f t="shared" si="27"/>
        <v>0.45909245227525325</v>
      </c>
    </row>
    <row r="96" spans="2:15" ht="20.100000000000001" customHeight="1">
      <c r="B96" s="179">
        <v>88</v>
      </c>
      <c r="C96" s="187" t="s">
        <v>356</v>
      </c>
      <c r="D96" s="181">
        <v>13763.505816999999</v>
      </c>
      <c r="E96" s="182">
        <v>0</v>
      </c>
      <c r="F96" s="182">
        <v>0</v>
      </c>
      <c r="G96" s="182">
        <v>0</v>
      </c>
      <c r="H96" s="182">
        <v>97.22</v>
      </c>
      <c r="I96" s="182">
        <v>2.7800000000000011</v>
      </c>
      <c r="J96" s="183">
        <v>0</v>
      </c>
      <c r="K96" s="68">
        <f t="shared" si="23"/>
        <v>0</v>
      </c>
      <c r="L96" s="68">
        <f t="shared" si="24"/>
        <v>0</v>
      </c>
      <c r="M96" s="68">
        <f t="shared" si="25"/>
        <v>0</v>
      </c>
      <c r="N96" s="68">
        <f t="shared" si="26"/>
        <v>0.72715620103636158</v>
      </c>
      <c r="O96" s="68">
        <f t="shared" si="27"/>
        <v>2.0792987439632649E-2</v>
      </c>
    </row>
    <row r="97" spans="2:15" ht="20.100000000000001" customHeight="1">
      <c r="B97" s="276" t="s">
        <v>293</v>
      </c>
      <c r="C97" s="277"/>
      <c r="D97" s="69">
        <v>1840165.8868090003</v>
      </c>
      <c r="E97" s="64">
        <v>89.451735471963005</v>
      </c>
      <c r="F97" s="64">
        <v>3.2793966048520842</v>
      </c>
      <c r="G97" s="64">
        <v>1.702558382133859</v>
      </c>
      <c r="H97" s="65">
        <v>1.583512912817914</v>
      </c>
      <c r="I97" s="65">
        <v>3.9827966282330634</v>
      </c>
      <c r="J97" s="66"/>
      <c r="K97" s="246">
        <f>SUM(K44:K96)</f>
        <v>89.451735471963005</v>
      </c>
      <c r="L97" s="246">
        <f t="shared" ref="L97:O97" si="28">SUM(L44:L96)</f>
        <v>3.2793966048520842</v>
      </c>
      <c r="M97" s="246">
        <f t="shared" si="28"/>
        <v>1.702558382133859</v>
      </c>
      <c r="N97" s="246">
        <f t="shared" si="28"/>
        <v>1.583512912817914</v>
      </c>
      <c r="O97" s="246">
        <f t="shared" si="28"/>
        <v>3.9827966282330634</v>
      </c>
    </row>
    <row r="98" spans="2:15" s="336" customFormat="1" ht="20.100000000000001" customHeight="1">
      <c r="B98" s="330" t="s">
        <v>294</v>
      </c>
      <c r="C98" s="331"/>
      <c r="D98" s="332">
        <v>24603758.450625002</v>
      </c>
      <c r="E98" s="333">
        <v>14.381668391836257</v>
      </c>
      <c r="F98" s="333">
        <v>17.968942997844803</v>
      </c>
      <c r="G98" s="333">
        <v>63.449964378678423</v>
      </c>
      <c r="H98" s="333">
        <v>2.9480271632637471</v>
      </c>
      <c r="I98" s="333">
        <v>1.2513970683767528</v>
      </c>
      <c r="J98" s="334"/>
      <c r="K98" s="335">
        <f>(K30*$D30+K35*$D35+K41*$D41+K43*$D43+K97*$D97)/$D$98</f>
        <v>14.381668391836259</v>
      </c>
      <c r="L98" s="335">
        <f>(L30*$D30+L35*$D35+L41*$D41+L43*$D43+L97*$D97)/$D$98</f>
        <v>17.968942997844803</v>
      </c>
      <c r="M98" s="335">
        <f>(M30*$D30+M35*$D35+M41*$D41+M43*$D43+M97*$D97)/$D$98</f>
        <v>63.449964378678423</v>
      </c>
      <c r="N98" s="335">
        <f>(N30*$D30+N35*$D35+N41*$D41+N43*$D43+N97*$D97)/$D$98</f>
        <v>2.9480271632637471</v>
      </c>
      <c r="O98" s="335">
        <f>(O30*$D30+O35*$D35+O41*$D41+O43*$D43+O97*$D97)/$D$98</f>
        <v>1.2513970683767528</v>
      </c>
    </row>
    <row r="99" spans="2:15" s="216" customFormat="1" ht="18" customHeight="1">
      <c r="B99" s="70"/>
      <c r="C99" s="258" t="s">
        <v>295</v>
      </c>
      <c r="D99" s="259"/>
      <c r="E99" s="259"/>
      <c r="F99" s="259"/>
      <c r="G99" s="259"/>
      <c r="H99" s="259"/>
      <c r="I99" s="260"/>
      <c r="J99" s="71"/>
    </row>
    <row r="100" spans="2:15" s="216" customFormat="1" ht="39.75" customHeight="1" thickBot="1">
      <c r="B100" s="72"/>
      <c r="C100" s="261" t="s">
        <v>296</v>
      </c>
      <c r="D100" s="262"/>
      <c r="E100" s="262"/>
      <c r="F100" s="262"/>
      <c r="G100" s="262"/>
      <c r="H100" s="262"/>
      <c r="I100" s="263"/>
      <c r="J100" s="73"/>
    </row>
  </sheetData>
  <sortState ref="C45:O97">
    <sortCondition descending="1" ref="E45:E97"/>
  </sortState>
  <mergeCells count="13">
    <mergeCell ref="C99:I99"/>
    <mergeCell ref="C100:I100"/>
    <mergeCell ref="C2:J2"/>
    <mergeCell ref="B3:B4"/>
    <mergeCell ref="C3:C4"/>
    <mergeCell ref="E3:I3"/>
    <mergeCell ref="J3:J4"/>
    <mergeCell ref="B30:C30"/>
    <mergeCell ref="B35:C35"/>
    <mergeCell ref="B41:C41"/>
    <mergeCell ref="B43:C43"/>
    <mergeCell ref="B97:C97"/>
    <mergeCell ref="B98:C98"/>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T99"/>
  <sheetViews>
    <sheetView rightToLeft="1" zoomScale="90" zoomScaleNormal="90" workbookViewId="0">
      <selection activeCell="P1" sqref="A1:P99"/>
    </sheetView>
  </sheetViews>
  <sheetFormatPr defaultRowHeight="18"/>
  <cols>
    <col min="1" max="1" width="4.625" style="94" customWidth="1"/>
    <col min="2" max="2" width="27.375" style="78" bestFit="1" customWidth="1"/>
    <col min="3" max="3" width="10.125" style="78" bestFit="1" customWidth="1"/>
    <col min="4" max="4" width="10.25" style="78" bestFit="1" customWidth="1"/>
    <col min="5" max="5" width="11.75" style="78" customWidth="1"/>
    <col min="6" max="6" width="11.5" style="78" bestFit="1" customWidth="1"/>
    <col min="7" max="7" width="9" style="78" customWidth="1"/>
    <col min="8" max="8" width="8.5" style="78" customWidth="1"/>
    <col min="9" max="9" width="11.75" style="78" customWidth="1"/>
    <col min="10" max="10" width="10.875" style="78" bestFit="1" customWidth="1"/>
    <col min="11" max="11" width="11.25" style="78" bestFit="1" customWidth="1"/>
    <col min="12" max="12" width="11.75" style="78" bestFit="1" customWidth="1"/>
    <col min="13" max="13" width="11.75" style="78" customWidth="1"/>
    <col min="14" max="14" width="10.375" style="78" bestFit="1" customWidth="1"/>
    <col min="15" max="15" width="10.25" style="78" bestFit="1" customWidth="1"/>
    <col min="16" max="16" width="11.75" style="78" customWidth="1"/>
    <col min="17" max="17" width="9" style="76"/>
    <col min="18" max="256" width="9" style="77"/>
    <col min="257" max="257" width="4.625" style="77" customWidth="1"/>
    <col min="258" max="258" width="27.375" style="77" bestFit="1" customWidth="1"/>
    <col min="259" max="259" width="9.5" style="77" bestFit="1" customWidth="1"/>
    <col min="260" max="260" width="8.75" style="77" customWidth="1"/>
    <col min="261" max="261" width="11.75" style="77" customWidth="1"/>
    <col min="262" max="262" width="10" style="77" bestFit="1" customWidth="1"/>
    <col min="263" max="263" width="9" style="77" customWidth="1"/>
    <col min="264" max="264" width="8.5" style="77" customWidth="1"/>
    <col min="265" max="265" width="11.75" style="77" customWidth="1"/>
    <col min="266" max="266" width="10.875" style="77" bestFit="1" customWidth="1"/>
    <col min="267" max="268" width="10.375" style="77" bestFit="1" customWidth="1"/>
    <col min="269" max="269" width="11.75" style="77" customWidth="1"/>
    <col min="270" max="270" width="10.375" style="77" bestFit="1" customWidth="1"/>
    <col min="271" max="271" width="10.25" style="77" bestFit="1" customWidth="1"/>
    <col min="272" max="272" width="11.75" style="77" customWidth="1"/>
    <col min="273" max="512" width="9" style="77"/>
    <col min="513" max="513" width="4.625" style="77" customWidth="1"/>
    <col min="514" max="514" width="27.375" style="77" bestFit="1" customWidth="1"/>
    <col min="515" max="515" width="9.5" style="77" bestFit="1" customWidth="1"/>
    <col min="516" max="516" width="8.75" style="77" customWidth="1"/>
    <col min="517" max="517" width="11.75" style="77" customWidth="1"/>
    <col min="518" max="518" width="10" style="77" bestFit="1" customWidth="1"/>
    <col min="519" max="519" width="9" style="77" customWidth="1"/>
    <col min="520" max="520" width="8.5" style="77" customWidth="1"/>
    <col min="521" max="521" width="11.75" style="77" customWidth="1"/>
    <col min="522" max="522" width="10.875" style="77" bestFit="1" customWidth="1"/>
    <col min="523" max="524" width="10.375" style="77" bestFit="1" customWidth="1"/>
    <col min="525" max="525" width="11.75" style="77" customWidth="1"/>
    <col min="526" max="526" width="10.375" style="77" bestFit="1" customWidth="1"/>
    <col min="527" max="527" width="10.25" style="77" bestFit="1" customWidth="1"/>
    <col min="528" max="528" width="11.75" style="77" customWidth="1"/>
    <col min="529" max="768" width="9" style="77"/>
    <col min="769" max="769" width="4.625" style="77" customWidth="1"/>
    <col min="770" max="770" width="27.375" style="77" bestFit="1" customWidth="1"/>
    <col min="771" max="771" width="9.5" style="77" bestFit="1" customWidth="1"/>
    <col min="772" max="772" width="8.75" style="77" customWidth="1"/>
    <col min="773" max="773" width="11.75" style="77" customWidth="1"/>
    <col min="774" max="774" width="10" style="77" bestFit="1" customWidth="1"/>
    <col min="775" max="775" width="9" style="77" customWidth="1"/>
    <col min="776" max="776" width="8.5" style="77" customWidth="1"/>
    <col min="777" max="777" width="11.75" style="77" customWidth="1"/>
    <col min="778" max="778" width="10.875" style="77" bestFit="1" customWidth="1"/>
    <col min="779" max="780" width="10.375" style="77" bestFit="1" customWidth="1"/>
    <col min="781" max="781" width="11.75" style="77" customWidth="1"/>
    <col min="782" max="782" width="10.375" style="77" bestFit="1" customWidth="1"/>
    <col min="783" max="783" width="10.25" style="77" bestFit="1" customWidth="1"/>
    <col min="784" max="784" width="11.75" style="77" customWidth="1"/>
    <col min="785" max="1024" width="9" style="77"/>
    <col min="1025" max="1025" width="4.625" style="77" customWidth="1"/>
    <col min="1026" max="1026" width="27.375" style="77" bestFit="1" customWidth="1"/>
    <col min="1027" max="1027" width="9.5" style="77" bestFit="1" customWidth="1"/>
    <col min="1028" max="1028" width="8.75" style="77" customWidth="1"/>
    <col min="1029" max="1029" width="11.75" style="77" customWidth="1"/>
    <col min="1030" max="1030" width="10" style="77" bestFit="1" customWidth="1"/>
    <col min="1031" max="1031" width="9" style="77" customWidth="1"/>
    <col min="1032" max="1032" width="8.5" style="77" customWidth="1"/>
    <col min="1033" max="1033" width="11.75" style="77" customWidth="1"/>
    <col min="1034" max="1034" width="10.875" style="77" bestFit="1" customWidth="1"/>
    <col min="1035" max="1036" width="10.375" style="77" bestFit="1" customWidth="1"/>
    <col min="1037" max="1037" width="11.75" style="77" customWidth="1"/>
    <col min="1038" max="1038" width="10.375" style="77" bestFit="1" customWidth="1"/>
    <col min="1039" max="1039" width="10.25" style="77" bestFit="1" customWidth="1"/>
    <col min="1040" max="1040" width="11.75" style="77" customWidth="1"/>
    <col min="1041" max="1280" width="9" style="77"/>
    <col min="1281" max="1281" width="4.625" style="77" customWidth="1"/>
    <col min="1282" max="1282" width="27.375" style="77" bestFit="1" customWidth="1"/>
    <col min="1283" max="1283" width="9.5" style="77" bestFit="1" customWidth="1"/>
    <col min="1284" max="1284" width="8.75" style="77" customWidth="1"/>
    <col min="1285" max="1285" width="11.75" style="77" customWidth="1"/>
    <col min="1286" max="1286" width="10" style="77" bestFit="1" customWidth="1"/>
    <col min="1287" max="1287" width="9" style="77" customWidth="1"/>
    <col min="1288" max="1288" width="8.5" style="77" customWidth="1"/>
    <col min="1289" max="1289" width="11.75" style="77" customWidth="1"/>
    <col min="1290" max="1290" width="10.875" style="77" bestFit="1" customWidth="1"/>
    <col min="1291" max="1292" width="10.375" style="77" bestFit="1" customWidth="1"/>
    <col min="1293" max="1293" width="11.75" style="77" customWidth="1"/>
    <col min="1294" max="1294" width="10.375" style="77" bestFit="1" customWidth="1"/>
    <col min="1295" max="1295" width="10.25" style="77" bestFit="1" customWidth="1"/>
    <col min="1296" max="1296" width="11.75" style="77" customWidth="1"/>
    <col min="1297" max="1536" width="9" style="77"/>
    <col min="1537" max="1537" width="4.625" style="77" customWidth="1"/>
    <col min="1538" max="1538" width="27.375" style="77" bestFit="1" customWidth="1"/>
    <col min="1539" max="1539" width="9.5" style="77" bestFit="1" customWidth="1"/>
    <col min="1540" max="1540" width="8.75" style="77" customWidth="1"/>
    <col min="1541" max="1541" width="11.75" style="77" customWidth="1"/>
    <col min="1542" max="1542" width="10" style="77" bestFit="1" customWidth="1"/>
    <col min="1543" max="1543" width="9" style="77" customWidth="1"/>
    <col min="1544" max="1544" width="8.5" style="77" customWidth="1"/>
    <col min="1545" max="1545" width="11.75" style="77" customWidth="1"/>
    <col min="1546" max="1546" width="10.875" style="77" bestFit="1" customWidth="1"/>
    <col min="1547" max="1548" width="10.375" style="77" bestFit="1" customWidth="1"/>
    <col min="1549" max="1549" width="11.75" style="77" customWidth="1"/>
    <col min="1550" max="1550" width="10.375" style="77" bestFit="1" customWidth="1"/>
    <col min="1551" max="1551" width="10.25" style="77" bestFit="1" customWidth="1"/>
    <col min="1552" max="1552" width="11.75" style="77" customWidth="1"/>
    <col min="1553" max="1792" width="9" style="77"/>
    <col min="1793" max="1793" width="4.625" style="77" customWidth="1"/>
    <col min="1794" max="1794" width="27.375" style="77" bestFit="1" customWidth="1"/>
    <col min="1795" max="1795" width="9.5" style="77" bestFit="1" customWidth="1"/>
    <col min="1796" max="1796" width="8.75" style="77" customWidth="1"/>
    <col min="1797" max="1797" width="11.75" style="77" customWidth="1"/>
    <col min="1798" max="1798" width="10" style="77" bestFit="1" customWidth="1"/>
    <col min="1799" max="1799" width="9" style="77" customWidth="1"/>
    <col min="1800" max="1800" width="8.5" style="77" customWidth="1"/>
    <col min="1801" max="1801" width="11.75" style="77" customWidth="1"/>
    <col min="1802" max="1802" width="10.875" style="77" bestFit="1" customWidth="1"/>
    <col min="1803" max="1804" width="10.375" style="77" bestFit="1" customWidth="1"/>
    <col min="1805" max="1805" width="11.75" style="77" customWidth="1"/>
    <col min="1806" max="1806" width="10.375" style="77" bestFit="1" customWidth="1"/>
    <col min="1807" max="1807" width="10.25" style="77" bestFit="1" customWidth="1"/>
    <col min="1808" max="1808" width="11.75" style="77" customWidth="1"/>
    <col min="1809" max="2048" width="9" style="77"/>
    <col min="2049" max="2049" width="4.625" style="77" customWidth="1"/>
    <col min="2050" max="2050" width="27.375" style="77" bestFit="1" customWidth="1"/>
    <col min="2051" max="2051" width="9.5" style="77" bestFit="1" customWidth="1"/>
    <col min="2052" max="2052" width="8.75" style="77" customWidth="1"/>
    <col min="2053" max="2053" width="11.75" style="77" customWidth="1"/>
    <col min="2054" max="2054" width="10" style="77" bestFit="1" customWidth="1"/>
    <col min="2055" max="2055" width="9" style="77" customWidth="1"/>
    <col min="2056" max="2056" width="8.5" style="77" customWidth="1"/>
    <col min="2057" max="2057" width="11.75" style="77" customWidth="1"/>
    <col min="2058" max="2058" width="10.875" style="77" bestFit="1" customWidth="1"/>
    <col min="2059" max="2060" width="10.375" style="77" bestFit="1" customWidth="1"/>
    <col min="2061" max="2061" width="11.75" style="77" customWidth="1"/>
    <col min="2062" max="2062" width="10.375" style="77" bestFit="1" customWidth="1"/>
    <col min="2063" max="2063" width="10.25" style="77" bestFit="1" customWidth="1"/>
    <col min="2064" max="2064" width="11.75" style="77" customWidth="1"/>
    <col min="2065" max="2304" width="9" style="77"/>
    <col min="2305" max="2305" width="4.625" style="77" customWidth="1"/>
    <col min="2306" max="2306" width="27.375" style="77" bestFit="1" customWidth="1"/>
    <col min="2307" max="2307" width="9.5" style="77" bestFit="1" customWidth="1"/>
    <col min="2308" max="2308" width="8.75" style="77" customWidth="1"/>
    <col min="2309" max="2309" width="11.75" style="77" customWidth="1"/>
    <col min="2310" max="2310" width="10" style="77" bestFit="1" customWidth="1"/>
    <col min="2311" max="2311" width="9" style="77" customWidth="1"/>
    <col min="2312" max="2312" width="8.5" style="77" customWidth="1"/>
    <col min="2313" max="2313" width="11.75" style="77" customWidth="1"/>
    <col min="2314" max="2314" width="10.875" style="77" bestFit="1" customWidth="1"/>
    <col min="2315" max="2316" width="10.375" style="77" bestFit="1" customWidth="1"/>
    <col min="2317" max="2317" width="11.75" style="77" customWidth="1"/>
    <col min="2318" max="2318" width="10.375" style="77" bestFit="1" customWidth="1"/>
    <col min="2319" max="2319" width="10.25" style="77" bestFit="1" customWidth="1"/>
    <col min="2320" max="2320" width="11.75" style="77" customWidth="1"/>
    <col min="2321" max="2560" width="9" style="77"/>
    <col min="2561" max="2561" width="4.625" style="77" customWidth="1"/>
    <col min="2562" max="2562" width="27.375" style="77" bestFit="1" customWidth="1"/>
    <col min="2563" max="2563" width="9.5" style="77" bestFit="1" customWidth="1"/>
    <col min="2564" max="2564" width="8.75" style="77" customWidth="1"/>
    <col min="2565" max="2565" width="11.75" style="77" customWidth="1"/>
    <col min="2566" max="2566" width="10" style="77" bestFit="1" customWidth="1"/>
    <col min="2567" max="2567" width="9" style="77" customWidth="1"/>
    <col min="2568" max="2568" width="8.5" style="77" customWidth="1"/>
    <col min="2569" max="2569" width="11.75" style="77" customWidth="1"/>
    <col min="2570" max="2570" width="10.875" style="77" bestFit="1" customWidth="1"/>
    <col min="2571" max="2572" width="10.375" style="77" bestFit="1" customWidth="1"/>
    <col min="2573" max="2573" width="11.75" style="77" customWidth="1"/>
    <col min="2574" max="2574" width="10.375" style="77" bestFit="1" customWidth="1"/>
    <col min="2575" max="2575" width="10.25" style="77" bestFit="1" customWidth="1"/>
    <col min="2576" max="2576" width="11.75" style="77" customWidth="1"/>
    <col min="2577" max="2816" width="9" style="77"/>
    <col min="2817" max="2817" width="4.625" style="77" customWidth="1"/>
    <col min="2818" max="2818" width="27.375" style="77" bestFit="1" customWidth="1"/>
    <col min="2819" max="2819" width="9.5" style="77" bestFit="1" customWidth="1"/>
    <col min="2820" max="2820" width="8.75" style="77" customWidth="1"/>
    <col min="2821" max="2821" width="11.75" style="77" customWidth="1"/>
    <col min="2822" max="2822" width="10" style="77" bestFit="1" customWidth="1"/>
    <col min="2823" max="2823" width="9" style="77" customWidth="1"/>
    <col min="2824" max="2824" width="8.5" style="77" customWidth="1"/>
    <col min="2825" max="2825" width="11.75" style="77" customWidth="1"/>
    <col min="2826" max="2826" width="10.875" style="77" bestFit="1" customWidth="1"/>
    <col min="2827" max="2828" width="10.375" style="77" bestFit="1" customWidth="1"/>
    <col min="2829" max="2829" width="11.75" style="77" customWidth="1"/>
    <col min="2830" max="2830" width="10.375" style="77" bestFit="1" customWidth="1"/>
    <col min="2831" max="2831" width="10.25" style="77" bestFit="1" customWidth="1"/>
    <col min="2832" max="2832" width="11.75" style="77" customWidth="1"/>
    <col min="2833" max="3072" width="9" style="77"/>
    <col min="3073" max="3073" width="4.625" style="77" customWidth="1"/>
    <col min="3074" max="3074" width="27.375" style="77" bestFit="1" customWidth="1"/>
    <col min="3075" max="3075" width="9.5" style="77" bestFit="1" customWidth="1"/>
    <col min="3076" max="3076" width="8.75" style="77" customWidth="1"/>
    <col min="3077" max="3077" width="11.75" style="77" customWidth="1"/>
    <col min="3078" max="3078" width="10" style="77" bestFit="1" customWidth="1"/>
    <col min="3079" max="3079" width="9" style="77" customWidth="1"/>
    <col min="3080" max="3080" width="8.5" style="77" customWidth="1"/>
    <col min="3081" max="3081" width="11.75" style="77" customWidth="1"/>
    <col min="3082" max="3082" width="10.875" style="77" bestFit="1" customWidth="1"/>
    <col min="3083" max="3084" width="10.375" style="77" bestFit="1" customWidth="1"/>
    <col min="3085" max="3085" width="11.75" style="77" customWidth="1"/>
    <col min="3086" max="3086" width="10.375" style="77" bestFit="1" customWidth="1"/>
    <col min="3087" max="3087" width="10.25" style="77" bestFit="1" customWidth="1"/>
    <col min="3088" max="3088" width="11.75" style="77" customWidth="1"/>
    <col min="3089" max="3328" width="9" style="77"/>
    <col min="3329" max="3329" width="4.625" style="77" customWidth="1"/>
    <col min="3330" max="3330" width="27.375" style="77" bestFit="1" customWidth="1"/>
    <col min="3331" max="3331" width="9.5" style="77" bestFit="1" customWidth="1"/>
    <col min="3332" max="3332" width="8.75" style="77" customWidth="1"/>
    <col min="3333" max="3333" width="11.75" style="77" customWidth="1"/>
    <col min="3334" max="3334" width="10" style="77" bestFit="1" customWidth="1"/>
    <col min="3335" max="3335" width="9" style="77" customWidth="1"/>
    <col min="3336" max="3336" width="8.5" style="77" customWidth="1"/>
    <col min="3337" max="3337" width="11.75" style="77" customWidth="1"/>
    <col min="3338" max="3338" width="10.875" style="77" bestFit="1" customWidth="1"/>
    <col min="3339" max="3340" width="10.375" style="77" bestFit="1" customWidth="1"/>
    <col min="3341" max="3341" width="11.75" style="77" customWidth="1"/>
    <col min="3342" max="3342" width="10.375" style="77" bestFit="1" customWidth="1"/>
    <col min="3343" max="3343" width="10.25" style="77" bestFit="1" customWidth="1"/>
    <col min="3344" max="3344" width="11.75" style="77" customWidth="1"/>
    <col min="3345" max="3584" width="9" style="77"/>
    <col min="3585" max="3585" width="4.625" style="77" customWidth="1"/>
    <col min="3586" max="3586" width="27.375" style="77" bestFit="1" customWidth="1"/>
    <col min="3587" max="3587" width="9.5" style="77" bestFit="1" customWidth="1"/>
    <col min="3588" max="3588" width="8.75" style="77" customWidth="1"/>
    <col min="3589" max="3589" width="11.75" style="77" customWidth="1"/>
    <col min="3590" max="3590" width="10" style="77" bestFit="1" customWidth="1"/>
    <col min="3591" max="3591" width="9" style="77" customWidth="1"/>
    <col min="3592" max="3592" width="8.5" style="77" customWidth="1"/>
    <col min="3593" max="3593" width="11.75" style="77" customWidth="1"/>
    <col min="3594" max="3594" width="10.875" style="77" bestFit="1" customWidth="1"/>
    <col min="3595" max="3596" width="10.375" style="77" bestFit="1" customWidth="1"/>
    <col min="3597" max="3597" width="11.75" style="77" customWidth="1"/>
    <col min="3598" max="3598" width="10.375" style="77" bestFit="1" customWidth="1"/>
    <col min="3599" max="3599" width="10.25" style="77" bestFit="1" customWidth="1"/>
    <col min="3600" max="3600" width="11.75" style="77" customWidth="1"/>
    <col min="3601" max="3840" width="9" style="77"/>
    <col min="3841" max="3841" width="4.625" style="77" customWidth="1"/>
    <col min="3842" max="3842" width="27.375" style="77" bestFit="1" customWidth="1"/>
    <col min="3843" max="3843" width="9.5" style="77" bestFit="1" customWidth="1"/>
    <col min="3844" max="3844" width="8.75" style="77" customWidth="1"/>
    <col min="3845" max="3845" width="11.75" style="77" customWidth="1"/>
    <col min="3846" max="3846" width="10" style="77" bestFit="1" customWidth="1"/>
    <col min="3847" max="3847" width="9" style="77" customWidth="1"/>
    <col min="3848" max="3848" width="8.5" style="77" customWidth="1"/>
    <col min="3849" max="3849" width="11.75" style="77" customWidth="1"/>
    <col min="3850" max="3850" width="10.875" style="77" bestFit="1" customWidth="1"/>
    <col min="3851" max="3852" width="10.375" style="77" bestFit="1" customWidth="1"/>
    <col min="3853" max="3853" width="11.75" style="77" customWidth="1"/>
    <col min="3854" max="3854" width="10.375" style="77" bestFit="1" customWidth="1"/>
    <col min="3855" max="3855" width="10.25" style="77" bestFit="1" customWidth="1"/>
    <col min="3856" max="3856" width="11.75" style="77" customWidth="1"/>
    <col min="3857" max="4096" width="9" style="77"/>
    <col min="4097" max="4097" width="4.625" style="77" customWidth="1"/>
    <col min="4098" max="4098" width="27.375" style="77" bestFit="1" customWidth="1"/>
    <col min="4099" max="4099" width="9.5" style="77" bestFit="1" customWidth="1"/>
    <col min="4100" max="4100" width="8.75" style="77" customWidth="1"/>
    <col min="4101" max="4101" width="11.75" style="77" customWidth="1"/>
    <col min="4102" max="4102" width="10" style="77" bestFit="1" customWidth="1"/>
    <col min="4103" max="4103" width="9" style="77" customWidth="1"/>
    <col min="4104" max="4104" width="8.5" style="77" customWidth="1"/>
    <col min="4105" max="4105" width="11.75" style="77" customWidth="1"/>
    <col min="4106" max="4106" width="10.875" style="77" bestFit="1" customWidth="1"/>
    <col min="4107" max="4108" width="10.375" style="77" bestFit="1" customWidth="1"/>
    <col min="4109" max="4109" width="11.75" style="77" customWidth="1"/>
    <col min="4110" max="4110" width="10.375" style="77" bestFit="1" customWidth="1"/>
    <col min="4111" max="4111" width="10.25" style="77" bestFit="1" customWidth="1"/>
    <col min="4112" max="4112" width="11.75" style="77" customWidth="1"/>
    <col min="4113" max="4352" width="9" style="77"/>
    <col min="4353" max="4353" width="4.625" style="77" customWidth="1"/>
    <col min="4354" max="4354" width="27.375" style="77" bestFit="1" customWidth="1"/>
    <col min="4355" max="4355" width="9.5" style="77" bestFit="1" customWidth="1"/>
    <col min="4356" max="4356" width="8.75" style="77" customWidth="1"/>
    <col min="4357" max="4357" width="11.75" style="77" customWidth="1"/>
    <col min="4358" max="4358" width="10" style="77" bestFit="1" customWidth="1"/>
    <col min="4359" max="4359" width="9" style="77" customWidth="1"/>
    <col min="4360" max="4360" width="8.5" style="77" customWidth="1"/>
    <col min="4361" max="4361" width="11.75" style="77" customWidth="1"/>
    <col min="4362" max="4362" width="10.875" style="77" bestFit="1" customWidth="1"/>
    <col min="4363" max="4364" width="10.375" style="77" bestFit="1" customWidth="1"/>
    <col min="4365" max="4365" width="11.75" style="77" customWidth="1"/>
    <col min="4366" max="4366" width="10.375" style="77" bestFit="1" customWidth="1"/>
    <col min="4367" max="4367" width="10.25" style="77" bestFit="1" customWidth="1"/>
    <col min="4368" max="4368" width="11.75" style="77" customWidth="1"/>
    <col min="4369" max="4608" width="9" style="77"/>
    <col min="4609" max="4609" width="4.625" style="77" customWidth="1"/>
    <col min="4610" max="4610" width="27.375" style="77" bestFit="1" customWidth="1"/>
    <col min="4611" max="4611" width="9.5" style="77" bestFit="1" customWidth="1"/>
    <col min="4612" max="4612" width="8.75" style="77" customWidth="1"/>
    <col min="4613" max="4613" width="11.75" style="77" customWidth="1"/>
    <col min="4614" max="4614" width="10" style="77" bestFit="1" customWidth="1"/>
    <col min="4615" max="4615" width="9" style="77" customWidth="1"/>
    <col min="4616" max="4616" width="8.5" style="77" customWidth="1"/>
    <col min="4617" max="4617" width="11.75" style="77" customWidth="1"/>
    <col min="4618" max="4618" width="10.875" style="77" bestFit="1" customWidth="1"/>
    <col min="4619" max="4620" width="10.375" style="77" bestFit="1" customWidth="1"/>
    <col min="4621" max="4621" width="11.75" style="77" customWidth="1"/>
    <col min="4622" max="4622" width="10.375" style="77" bestFit="1" customWidth="1"/>
    <col min="4623" max="4623" width="10.25" style="77" bestFit="1" customWidth="1"/>
    <col min="4624" max="4624" width="11.75" style="77" customWidth="1"/>
    <col min="4625" max="4864" width="9" style="77"/>
    <col min="4865" max="4865" width="4.625" style="77" customWidth="1"/>
    <col min="4866" max="4866" width="27.375" style="77" bestFit="1" customWidth="1"/>
    <col min="4867" max="4867" width="9.5" style="77" bestFit="1" customWidth="1"/>
    <col min="4868" max="4868" width="8.75" style="77" customWidth="1"/>
    <col min="4869" max="4869" width="11.75" style="77" customWidth="1"/>
    <col min="4870" max="4870" width="10" style="77" bestFit="1" customWidth="1"/>
    <col min="4871" max="4871" width="9" style="77" customWidth="1"/>
    <col min="4872" max="4872" width="8.5" style="77" customWidth="1"/>
    <col min="4873" max="4873" width="11.75" style="77" customWidth="1"/>
    <col min="4874" max="4874" width="10.875" style="77" bestFit="1" customWidth="1"/>
    <col min="4875" max="4876" width="10.375" style="77" bestFit="1" customWidth="1"/>
    <col min="4877" max="4877" width="11.75" style="77" customWidth="1"/>
    <col min="4878" max="4878" width="10.375" style="77" bestFit="1" customWidth="1"/>
    <col min="4879" max="4879" width="10.25" style="77" bestFit="1" customWidth="1"/>
    <col min="4880" max="4880" width="11.75" style="77" customWidth="1"/>
    <col min="4881" max="5120" width="9" style="77"/>
    <col min="5121" max="5121" width="4.625" style="77" customWidth="1"/>
    <col min="5122" max="5122" width="27.375" style="77" bestFit="1" customWidth="1"/>
    <col min="5123" max="5123" width="9.5" style="77" bestFit="1" customWidth="1"/>
    <col min="5124" max="5124" width="8.75" style="77" customWidth="1"/>
    <col min="5125" max="5125" width="11.75" style="77" customWidth="1"/>
    <col min="5126" max="5126" width="10" style="77" bestFit="1" customWidth="1"/>
    <col min="5127" max="5127" width="9" style="77" customWidth="1"/>
    <col min="5128" max="5128" width="8.5" style="77" customWidth="1"/>
    <col min="5129" max="5129" width="11.75" style="77" customWidth="1"/>
    <col min="5130" max="5130" width="10.875" style="77" bestFit="1" customWidth="1"/>
    <col min="5131" max="5132" width="10.375" style="77" bestFit="1" customWidth="1"/>
    <col min="5133" max="5133" width="11.75" style="77" customWidth="1"/>
    <col min="5134" max="5134" width="10.375" style="77" bestFit="1" customWidth="1"/>
    <col min="5135" max="5135" width="10.25" style="77" bestFit="1" customWidth="1"/>
    <col min="5136" max="5136" width="11.75" style="77" customWidth="1"/>
    <col min="5137" max="5376" width="9" style="77"/>
    <col min="5377" max="5377" width="4.625" style="77" customWidth="1"/>
    <col min="5378" max="5378" width="27.375" style="77" bestFit="1" customWidth="1"/>
    <col min="5379" max="5379" width="9.5" style="77" bestFit="1" customWidth="1"/>
    <col min="5380" max="5380" width="8.75" style="77" customWidth="1"/>
    <col min="5381" max="5381" width="11.75" style="77" customWidth="1"/>
    <col min="5382" max="5382" width="10" style="77" bestFit="1" customWidth="1"/>
    <col min="5383" max="5383" width="9" style="77" customWidth="1"/>
    <col min="5384" max="5384" width="8.5" style="77" customWidth="1"/>
    <col min="5385" max="5385" width="11.75" style="77" customWidth="1"/>
    <col min="5386" max="5386" width="10.875" style="77" bestFit="1" customWidth="1"/>
    <col min="5387" max="5388" width="10.375" style="77" bestFit="1" customWidth="1"/>
    <col min="5389" max="5389" width="11.75" style="77" customWidth="1"/>
    <col min="5390" max="5390" width="10.375" style="77" bestFit="1" customWidth="1"/>
    <col min="5391" max="5391" width="10.25" style="77" bestFit="1" customWidth="1"/>
    <col min="5392" max="5392" width="11.75" style="77" customWidth="1"/>
    <col min="5393" max="5632" width="9" style="77"/>
    <col min="5633" max="5633" width="4.625" style="77" customWidth="1"/>
    <col min="5634" max="5634" width="27.375" style="77" bestFit="1" customWidth="1"/>
    <col min="5635" max="5635" width="9.5" style="77" bestFit="1" customWidth="1"/>
    <col min="5636" max="5636" width="8.75" style="77" customWidth="1"/>
    <col min="5637" max="5637" width="11.75" style="77" customWidth="1"/>
    <col min="5638" max="5638" width="10" style="77" bestFit="1" customWidth="1"/>
    <col min="5639" max="5639" width="9" style="77" customWidth="1"/>
    <col min="5640" max="5640" width="8.5" style="77" customWidth="1"/>
    <col min="5641" max="5641" width="11.75" style="77" customWidth="1"/>
    <col min="5642" max="5642" width="10.875" style="77" bestFit="1" customWidth="1"/>
    <col min="5643" max="5644" width="10.375" style="77" bestFit="1" customWidth="1"/>
    <col min="5645" max="5645" width="11.75" style="77" customWidth="1"/>
    <col min="5646" max="5646" width="10.375" style="77" bestFit="1" customWidth="1"/>
    <col min="5647" max="5647" width="10.25" style="77" bestFit="1" customWidth="1"/>
    <col min="5648" max="5648" width="11.75" style="77" customWidth="1"/>
    <col min="5649" max="5888" width="9" style="77"/>
    <col min="5889" max="5889" width="4.625" style="77" customWidth="1"/>
    <col min="5890" max="5890" width="27.375" style="77" bestFit="1" customWidth="1"/>
    <col min="5891" max="5891" width="9.5" style="77" bestFit="1" customWidth="1"/>
    <col min="5892" max="5892" width="8.75" style="77" customWidth="1"/>
    <col min="5893" max="5893" width="11.75" style="77" customWidth="1"/>
    <col min="5894" max="5894" width="10" style="77" bestFit="1" customWidth="1"/>
    <col min="5895" max="5895" width="9" style="77" customWidth="1"/>
    <col min="5896" max="5896" width="8.5" style="77" customWidth="1"/>
    <col min="5897" max="5897" width="11.75" style="77" customWidth="1"/>
    <col min="5898" max="5898" width="10.875" style="77" bestFit="1" customWidth="1"/>
    <col min="5899" max="5900" width="10.375" style="77" bestFit="1" customWidth="1"/>
    <col min="5901" max="5901" width="11.75" style="77" customWidth="1"/>
    <col min="5902" max="5902" width="10.375" style="77" bestFit="1" customWidth="1"/>
    <col min="5903" max="5903" width="10.25" style="77" bestFit="1" customWidth="1"/>
    <col min="5904" max="5904" width="11.75" style="77" customWidth="1"/>
    <col min="5905" max="6144" width="9" style="77"/>
    <col min="6145" max="6145" width="4.625" style="77" customWidth="1"/>
    <col min="6146" max="6146" width="27.375" style="77" bestFit="1" customWidth="1"/>
    <col min="6147" max="6147" width="9.5" style="77" bestFit="1" customWidth="1"/>
    <col min="6148" max="6148" width="8.75" style="77" customWidth="1"/>
    <col min="6149" max="6149" width="11.75" style="77" customWidth="1"/>
    <col min="6150" max="6150" width="10" style="77" bestFit="1" customWidth="1"/>
    <col min="6151" max="6151" width="9" style="77" customWidth="1"/>
    <col min="6152" max="6152" width="8.5" style="77" customWidth="1"/>
    <col min="6153" max="6153" width="11.75" style="77" customWidth="1"/>
    <col min="6154" max="6154" width="10.875" style="77" bestFit="1" customWidth="1"/>
    <col min="6155" max="6156" width="10.375" style="77" bestFit="1" customWidth="1"/>
    <col min="6157" max="6157" width="11.75" style="77" customWidth="1"/>
    <col min="6158" max="6158" width="10.375" style="77" bestFit="1" customWidth="1"/>
    <col min="6159" max="6159" width="10.25" style="77" bestFit="1" customWidth="1"/>
    <col min="6160" max="6160" width="11.75" style="77" customWidth="1"/>
    <col min="6161" max="6400" width="9" style="77"/>
    <col min="6401" max="6401" width="4.625" style="77" customWidth="1"/>
    <col min="6402" max="6402" width="27.375" style="77" bestFit="1" customWidth="1"/>
    <col min="6403" max="6403" width="9.5" style="77" bestFit="1" customWidth="1"/>
    <col min="6404" max="6404" width="8.75" style="77" customWidth="1"/>
    <col min="6405" max="6405" width="11.75" style="77" customWidth="1"/>
    <col min="6406" max="6406" width="10" style="77" bestFit="1" customWidth="1"/>
    <col min="6407" max="6407" width="9" style="77" customWidth="1"/>
    <col min="6408" max="6408" width="8.5" style="77" customWidth="1"/>
    <col min="6409" max="6409" width="11.75" style="77" customWidth="1"/>
    <col min="6410" max="6410" width="10.875" style="77" bestFit="1" customWidth="1"/>
    <col min="6411" max="6412" width="10.375" style="77" bestFit="1" customWidth="1"/>
    <col min="6413" max="6413" width="11.75" style="77" customWidth="1"/>
    <col min="6414" max="6414" width="10.375" style="77" bestFit="1" customWidth="1"/>
    <col min="6415" max="6415" width="10.25" style="77" bestFit="1" customWidth="1"/>
    <col min="6416" max="6416" width="11.75" style="77" customWidth="1"/>
    <col min="6417" max="6656" width="9" style="77"/>
    <col min="6657" max="6657" width="4.625" style="77" customWidth="1"/>
    <col min="6658" max="6658" width="27.375" style="77" bestFit="1" customWidth="1"/>
    <col min="6659" max="6659" width="9.5" style="77" bestFit="1" customWidth="1"/>
    <col min="6660" max="6660" width="8.75" style="77" customWidth="1"/>
    <col min="6661" max="6661" width="11.75" style="77" customWidth="1"/>
    <col min="6662" max="6662" width="10" style="77" bestFit="1" customWidth="1"/>
    <col min="6663" max="6663" width="9" style="77" customWidth="1"/>
    <col min="6664" max="6664" width="8.5" style="77" customWidth="1"/>
    <col min="6665" max="6665" width="11.75" style="77" customWidth="1"/>
    <col min="6666" max="6666" width="10.875" style="77" bestFit="1" customWidth="1"/>
    <col min="6667" max="6668" width="10.375" style="77" bestFit="1" customWidth="1"/>
    <col min="6669" max="6669" width="11.75" style="77" customWidth="1"/>
    <col min="6670" max="6670" width="10.375" style="77" bestFit="1" customWidth="1"/>
    <col min="6671" max="6671" width="10.25" style="77" bestFit="1" customWidth="1"/>
    <col min="6672" max="6672" width="11.75" style="77" customWidth="1"/>
    <col min="6673" max="6912" width="9" style="77"/>
    <col min="6913" max="6913" width="4.625" style="77" customWidth="1"/>
    <col min="6914" max="6914" width="27.375" style="77" bestFit="1" customWidth="1"/>
    <col min="6915" max="6915" width="9.5" style="77" bestFit="1" customWidth="1"/>
    <col min="6916" max="6916" width="8.75" style="77" customWidth="1"/>
    <col min="6917" max="6917" width="11.75" style="77" customWidth="1"/>
    <col min="6918" max="6918" width="10" style="77" bestFit="1" customWidth="1"/>
    <col min="6919" max="6919" width="9" style="77" customWidth="1"/>
    <col min="6920" max="6920" width="8.5" style="77" customWidth="1"/>
    <col min="6921" max="6921" width="11.75" style="77" customWidth="1"/>
    <col min="6922" max="6922" width="10.875" style="77" bestFit="1" customWidth="1"/>
    <col min="6923" max="6924" width="10.375" style="77" bestFit="1" customWidth="1"/>
    <col min="6925" max="6925" width="11.75" style="77" customWidth="1"/>
    <col min="6926" max="6926" width="10.375" style="77" bestFit="1" customWidth="1"/>
    <col min="6927" max="6927" width="10.25" style="77" bestFit="1" customWidth="1"/>
    <col min="6928" max="6928" width="11.75" style="77" customWidth="1"/>
    <col min="6929" max="7168" width="9" style="77"/>
    <col min="7169" max="7169" width="4.625" style="77" customWidth="1"/>
    <col min="7170" max="7170" width="27.375" style="77" bestFit="1" customWidth="1"/>
    <col min="7171" max="7171" width="9.5" style="77" bestFit="1" customWidth="1"/>
    <col min="7172" max="7172" width="8.75" style="77" customWidth="1"/>
    <col min="7173" max="7173" width="11.75" style="77" customWidth="1"/>
    <col min="7174" max="7174" width="10" style="77" bestFit="1" customWidth="1"/>
    <col min="7175" max="7175" width="9" style="77" customWidth="1"/>
    <col min="7176" max="7176" width="8.5" style="77" customWidth="1"/>
    <col min="7177" max="7177" width="11.75" style="77" customWidth="1"/>
    <col min="7178" max="7178" width="10.875" style="77" bestFit="1" customWidth="1"/>
    <col min="7179" max="7180" width="10.375" style="77" bestFit="1" customWidth="1"/>
    <col min="7181" max="7181" width="11.75" style="77" customWidth="1"/>
    <col min="7182" max="7182" width="10.375" style="77" bestFit="1" customWidth="1"/>
    <col min="7183" max="7183" width="10.25" style="77" bestFit="1" customWidth="1"/>
    <col min="7184" max="7184" width="11.75" style="77" customWidth="1"/>
    <col min="7185" max="7424" width="9" style="77"/>
    <col min="7425" max="7425" width="4.625" style="77" customWidth="1"/>
    <col min="7426" max="7426" width="27.375" style="77" bestFit="1" customWidth="1"/>
    <col min="7427" max="7427" width="9.5" style="77" bestFit="1" customWidth="1"/>
    <col min="7428" max="7428" width="8.75" style="77" customWidth="1"/>
    <col min="7429" max="7429" width="11.75" style="77" customWidth="1"/>
    <col min="7430" max="7430" width="10" style="77" bestFit="1" customWidth="1"/>
    <col min="7431" max="7431" width="9" style="77" customWidth="1"/>
    <col min="7432" max="7432" width="8.5" style="77" customWidth="1"/>
    <col min="7433" max="7433" width="11.75" style="77" customWidth="1"/>
    <col min="7434" max="7434" width="10.875" style="77" bestFit="1" customWidth="1"/>
    <col min="7435" max="7436" width="10.375" style="77" bestFit="1" customWidth="1"/>
    <col min="7437" max="7437" width="11.75" style="77" customWidth="1"/>
    <col min="7438" max="7438" width="10.375" style="77" bestFit="1" customWidth="1"/>
    <col min="7439" max="7439" width="10.25" style="77" bestFit="1" customWidth="1"/>
    <col min="7440" max="7440" width="11.75" style="77" customWidth="1"/>
    <col min="7441" max="7680" width="9" style="77"/>
    <col min="7681" max="7681" width="4.625" style="77" customWidth="1"/>
    <col min="7682" max="7682" width="27.375" style="77" bestFit="1" customWidth="1"/>
    <col min="7683" max="7683" width="9.5" style="77" bestFit="1" customWidth="1"/>
    <col min="7684" max="7684" width="8.75" style="77" customWidth="1"/>
    <col min="7685" max="7685" width="11.75" style="77" customWidth="1"/>
    <col min="7686" max="7686" width="10" style="77" bestFit="1" customWidth="1"/>
    <col min="7687" max="7687" width="9" style="77" customWidth="1"/>
    <col min="7688" max="7688" width="8.5" style="77" customWidth="1"/>
    <col min="7689" max="7689" width="11.75" style="77" customWidth="1"/>
    <col min="7690" max="7690" width="10.875" style="77" bestFit="1" customWidth="1"/>
    <col min="7691" max="7692" width="10.375" style="77" bestFit="1" customWidth="1"/>
    <col min="7693" max="7693" width="11.75" style="77" customWidth="1"/>
    <col min="7694" max="7694" width="10.375" style="77" bestFit="1" customWidth="1"/>
    <col min="7695" max="7695" width="10.25" style="77" bestFit="1" customWidth="1"/>
    <col min="7696" max="7696" width="11.75" style="77" customWidth="1"/>
    <col min="7697" max="7936" width="9" style="77"/>
    <col min="7937" max="7937" width="4.625" style="77" customWidth="1"/>
    <col min="7938" max="7938" width="27.375" style="77" bestFit="1" customWidth="1"/>
    <col min="7939" max="7939" width="9.5" style="77" bestFit="1" customWidth="1"/>
    <col min="7940" max="7940" width="8.75" style="77" customWidth="1"/>
    <col min="7941" max="7941" width="11.75" style="77" customWidth="1"/>
    <col min="7942" max="7942" width="10" style="77" bestFit="1" customWidth="1"/>
    <col min="7943" max="7943" width="9" style="77" customWidth="1"/>
    <col min="7944" max="7944" width="8.5" style="77" customWidth="1"/>
    <col min="7945" max="7945" width="11.75" style="77" customWidth="1"/>
    <col min="7946" max="7946" width="10.875" style="77" bestFit="1" customWidth="1"/>
    <col min="7947" max="7948" width="10.375" style="77" bestFit="1" customWidth="1"/>
    <col min="7949" max="7949" width="11.75" style="77" customWidth="1"/>
    <col min="7950" max="7950" width="10.375" style="77" bestFit="1" customWidth="1"/>
    <col min="7951" max="7951" width="10.25" style="77" bestFit="1" customWidth="1"/>
    <col min="7952" max="7952" width="11.75" style="77" customWidth="1"/>
    <col min="7953" max="8192" width="9" style="77"/>
    <col min="8193" max="8193" width="4.625" style="77" customWidth="1"/>
    <col min="8194" max="8194" width="27.375" style="77" bestFit="1" customWidth="1"/>
    <col min="8195" max="8195" width="9.5" style="77" bestFit="1" customWidth="1"/>
    <col min="8196" max="8196" width="8.75" style="77" customWidth="1"/>
    <col min="8197" max="8197" width="11.75" style="77" customWidth="1"/>
    <col min="8198" max="8198" width="10" style="77" bestFit="1" customWidth="1"/>
    <col min="8199" max="8199" width="9" style="77" customWidth="1"/>
    <col min="8200" max="8200" width="8.5" style="77" customWidth="1"/>
    <col min="8201" max="8201" width="11.75" style="77" customWidth="1"/>
    <col min="8202" max="8202" width="10.875" style="77" bestFit="1" customWidth="1"/>
    <col min="8203" max="8204" width="10.375" style="77" bestFit="1" customWidth="1"/>
    <col min="8205" max="8205" width="11.75" style="77" customWidth="1"/>
    <col min="8206" max="8206" width="10.375" style="77" bestFit="1" customWidth="1"/>
    <col min="8207" max="8207" width="10.25" style="77" bestFit="1" customWidth="1"/>
    <col min="8208" max="8208" width="11.75" style="77" customWidth="1"/>
    <col min="8209" max="8448" width="9" style="77"/>
    <col min="8449" max="8449" width="4.625" style="77" customWidth="1"/>
    <col min="8450" max="8450" width="27.375" style="77" bestFit="1" customWidth="1"/>
    <col min="8451" max="8451" width="9.5" style="77" bestFit="1" customWidth="1"/>
    <col min="8452" max="8452" width="8.75" style="77" customWidth="1"/>
    <col min="8453" max="8453" width="11.75" style="77" customWidth="1"/>
    <col min="8454" max="8454" width="10" style="77" bestFit="1" customWidth="1"/>
    <col min="8455" max="8455" width="9" style="77" customWidth="1"/>
    <col min="8456" max="8456" width="8.5" style="77" customWidth="1"/>
    <col min="8457" max="8457" width="11.75" style="77" customWidth="1"/>
    <col min="8458" max="8458" width="10.875" style="77" bestFit="1" customWidth="1"/>
    <col min="8459" max="8460" width="10.375" style="77" bestFit="1" customWidth="1"/>
    <col min="8461" max="8461" width="11.75" style="77" customWidth="1"/>
    <col min="8462" max="8462" width="10.375" style="77" bestFit="1" customWidth="1"/>
    <col min="8463" max="8463" width="10.25" style="77" bestFit="1" customWidth="1"/>
    <col min="8464" max="8464" width="11.75" style="77" customWidth="1"/>
    <col min="8465" max="8704" width="9" style="77"/>
    <col min="8705" max="8705" width="4.625" style="77" customWidth="1"/>
    <col min="8706" max="8706" width="27.375" style="77" bestFit="1" customWidth="1"/>
    <col min="8707" max="8707" width="9.5" style="77" bestFit="1" customWidth="1"/>
    <col min="8708" max="8708" width="8.75" style="77" customWidth="1"/>
    <col min="8709" max="8709" width="11.75" style="77" customWidth="1"/>
    <col min="8710" max="8710" width="10" style="77" bestFit="1" customWidth="1"/>
    <col min="8711" max="8711" width="9" style="77" customWidth="1"/>
    <col min="8712" max="8712" width="8.5" style="77" customWidth="1"/>
    <col min="8713" max="8713" width="11.75" style="77" customWidth="1"/>
    <col min="8714" max="8714" width="10.875" style="77" bestFit="1" customWidth="1"/>
    <col min="8715" max="8716" width="10.375" style="77" bestFit="1" customWidth="1"/>
    <col min="8717" max="8717" width="11.75" style="77" customWidth="1"/>
    <col min="8718" max="8718" width="10.375" style="77" bestFit="1" customWidth="1"/>
    <col min="8719" max="8719" width="10.25" style="77" bestFit="1" customWidth="1"/>
    <col min="8720" max="8720" width="11.75" style="77" customWidth="1"/>
    <col min="8721" max="8960" width="9" style="77"/>
    <col min="8961" max="8961" width="4.625" style="77" customWidth="1"/>
    <col min="8962" max="8962" width="27.375" style="77" bestFit="1" customWidth="1"/>
    <col min="8963" max="8963" width="9.5" style="77" bestFit="1" customWidth="1"/>
    <col min="8964" max="8964" width="8.75" style="77" customWidth="1"/>
    <col min="8965" max="8965" width="11.75" style="77" customWidth="1"/>
    <col min="8966" max="8966" width="10" style="77" bestFit="1" customWidth="1"/>
    <col min="8967" max="8967" width="9" style="77" customWidth="1"/>
    <col min="8968" max="8968" width="8.5" style="77" customWidth="1"/>
    <col min="8969" max="8969" width="11.75" style="77" customWidth="1"/>
    <col min="8970" max="8970" width="10.875" style="77" bestFit="1" customWidth="1"/>
    <col min="8971" max="8972" width="10.375" style="77" bestFit="1" customWidth="1"/>
    <col min="8973" max="8973" width="11.75" style="77" customWidth="1"/>
    <col min="8974" max="8974" width="10.375" style="77" bestFit="1" customWidth="1"/>
    <col min="8975" max="8975" width="10.25" style="77" bestFit="1" customWidth="1"/>
    <col min="8976" max="8976" width="11.75" style="77" customWidth="1"/>
    <col min="8977" max="9216" width="9" style="77"/>
    <col min="9217" max="9217" width="4.625" style="77" customWidth="1"/>
    <col min="9218" max="9218" width="27.375" style="77" bestFit="1" customWidth="1"/>
    <col min="9219" max="9219" width="9.5" style="77" bestFit="1" customWidth="1"/>
    <col min="9220" max="9220" width="8.75" style="77" customWidth="1"/>
    <col min="9221" max="9221" width="11.75" style="77" customWidth="1"/>
    <col min="9222" max="9222" width="10" style="77" bestFit="1" customWidth="1"/>
    <col min="9223" max="9223" width="9" style="77" customWidth="1"/>
    <col min="9224" max="9224" width="8.5" style="77" customWidth="1"/>
    <col min="9225" max="9225" width="11.75" style="77" customWidth="1"/>
    <col min="9226" max="9226" width="10.875" style="77" bestFit="1" customWidth="1"/>
    <col min="9227" max="9228" width="10.375" style="77" bestFit="1" customWidth="1"/>
    <col min="9229" max="9229" width="11.75" style="77" customWidth="1"/>
    <col min="9230" max="9230" width="10.375" style="77" bestFit="1" customWidth="1"/>
    <col min="9231" max="9231" width="10.25" style="77" bestFit="1" customWidth="1"/>
    <col min="9232" max="9232" width="11.75" style="77" customWidth="1"/>
    <col min="9233" max="9472" width="9" style="77"/>
    <col min="9473" max="9473" width="4.625" style="77" customWidth="1"/>
    <col min="9474" max="9474" width="27.375" style="77" bestFit="1" customWidth="1"/>
    <col min="9475" max="9475" width="9.5" style="77" bestFit="1" customWidth="1"/>
    <col min="9476" max="9476" width="8.75" style="77" customWidth="1"/>
    <col min="9477" max="9477" width="11.75" style="77" customWidth="1"/>
    <col min="9478" max="9478" width="10" style="77" bestFit="1" customWidth="1"/>
    <col min="9479" max="9479" width="9" style="77" customWidth="1"/>
    <col min="9480" max="9480" width="8.5" style="77" customWidth="1"/>
    <col min="9481" max="9481" width="11.75" style="77" customWidth="1"/>
    <col min="9482" max="9482" width="10.875" style="77" bestFit="1" customWidth="1"/>
    <col min="9483" max="9484" width="10.375" style="77" bestFit="1" customWidth="1"/>
    <col min="9485" max="9485" width="11.75" style="77" customWidth="1"/>
    <col min="9486" max="9486" width="10.375" style="77" bestFit="1" customWidth="1"/>
    <col min="9487" max="9487" width="10.25" style="77" bestFit="1" customWidth="1"/>
    <col min="9488" max="9488" width="11.75" style="77" customWidth="1"/>
    <col min="9489" max="9728" width="9" style="77"/>
    <col min="9729" max="9729" width="4.625" style="77" customWidth="1"/>
    <col min="9730" max="9730" width="27.375" style="77" bestFit="1" customWidth="1"/>
    <col min="9731" max="9731" width="9.5" style="77" bestFit="1" customWidth="1"/>
    <col min="9732" max="9732" width="8.75" style="77" customWidth="1"/>
    <col min="9733" max="9733" width="11.75" style="77" customWidth="1"/>
    <col min="9734" max="9734" width="10" style="77" bestFit="1" customWidth="1"/>
    <col min="9735" max="9735" width="9" style="77" customWidth="1"/>
    <col min="9736" max="9736" width="8.5" style="77" customWidth="1"/>
    <col min="9737" max="9737" width="11.75" style="77" customWidth="1"/>
    <col min="9738" max="9738" width="10.875" style="77" bestFit="1" customWidth="1"/>
    <col min="9739" max="9740" width="10.375" style="77" bestFit="1" customWidth="1"/>
    <col min="9741" max="9741" width="11.75" style="77" customWidth="1"/>
    <col min="9742" max="9742" width="10.375" style="77" bestFit="1" customWidth="1"/>
    <col min="9743" max="9743" width="10.25" style="77" bestFit="1" customWidth="1"/>
    <col min="9744" max="9744" width="11.75" style="77" customWidth="1"/>
    <col min="9745" max="9984" width="9" style="77"/>
    <col min="9985" max="9985" width="4.625" style="77" customWidth="1"/>
    <col min="9986" max="9986" width="27.375" style="77" bestFit="1" customWidth="1"/>
    <col min="9987" max="9987" width="9.5" style="77" bestFit="1" customWidth="1"/>
    <col min="9988" max="9988" width="8.75" style="77" customWidth="1"/>
    <col min="9989" max="9989" width="11.75" style="77" customWidth="1"/>
    <col min="9990" max="9990" width="10" style="77" bestFit="1" customWidth="1"/>
    <col min="9991" max="9991" width="9" style="77" customWidth="1"/>
    <col min="9992" max="9992" width="8.5" style="77" customWidth="1"/>
    <col min="9993" max="9993" width="11.75" style="77" customWidth="1"/>
    <col min="9994" max="9994" width="10.875" style="77" bestFit="1" customWidth="1"/>
    <col min="9995" max="9996" width="10.375" style="77" bestFit="1" customWidth="1"/>
    <col min="9997" max="9997" width="11.75" style="77" customWidth="1"/>
    <col min="9998" max="9998" width="10.375" style="77" bestFit="1" customWidth="1"/>
    <col min="9999" max="9999" width="10.25" style="77" bestFit="1" customWidth="1"/>
    <col min="10000" max="10000" width="11.75" style="77" customWidth="1"/>
    <col min="10001" max="10240" width="9" style="77"/>
    <col min="10241" max="10241" width="4.625" style="77" customWidth="1"/>
    <col min="10242" max="10242" width="27.375" style="77" bestFit="1" customWidth="1"/>
    <col min="10243" max="10243" width="9.5" style="77" bestFit="1" customWidth="1"/>
    <col min="10244" max="10244" width="8.75" style="77" customWidth="1"/>
    <col min="10245" max="10245" width="11.75" style="77" customWidth="1"/>
    <col min="10246" max="10246" width="10" style="77" bestFit="1" customWidth="1"/>
    <col min="10247" max="10247" width="9" style="77" customWidth="1"/>
    <col min="10248" max="10248" width="8.5" style="77" customWidth="1"/>
    <col min="10249" max="10249" width="11.75" style="77" customWidth="1"/>
    <col min="10250" max="10250" width="10.875" style="77" bestFit="1" customWidth="1"/>
    <col min="10251" max="10252" width="10.375" style="77" bestFit="1" customWidth="1"/>
    <col min="10253" max="10253" width="11.75" style="77" customWidth="1"/>
    <col min="10254" max="10254" width="10.375" style="77" bestFit="1" customWidth="1"/>
    <col min="10255" max="10255" width="10.25" style="77" bestFit="1" customWidth="1"/>
    <col min="10256" max="10256" width="11.75" style="77" customWidth="1"/>
    <col min="10257" max="10496" width="9" style="77"/>
    <col min="10497" max="10497" width="4.625" style="77" customWidth="1"/>
    <col min="10498" max="10498" width="27.375" style="77" bestFit="1" customWidth="1"/>
    <col min="10499" max="10499" width="9.5" style="77" bestFit="1" customWidth="1"/>
    <col min="10500" max="10500" width="8.75" style="77" customWidth="1"/>
    <col min="10501" max="10501" width="11.75" style="77" customWidth="1"/>
    <col min="10502" max="10502" width="10" style="77" bestFit="1" customWidth="1"/>
    <col min="10503" max="10503" width="9" style="77" customWidth="1"/>
    <col min="10504" max="10504" width="8.5" style="77" customWidth="1"/>
    <col min="10505" max="10505" width="11.75" style="77" customWidth="1"/>
    <col min="10506" max="10506" width="10.875" style="77" bestFit="1" customWidth="1"/>
    <col min="10507" max="10508" width="10.375" style="77" bestFit="1" customWidth="1"/>
    <col min="10509" max="10509" width="11.75" style="77" customWidth="1"/>
    <col min="10510" max="10510" width="10.375" style="77" bestFit="1" customWidth="1"/>
    <col min="10511" max="10511" width="10.25" style="77" bestFit="1" customWidth="1"/>
    <col min="10512" max="10512" width="11.75" style="77" customWidth="1"/>
    <col min="10513" max="10752" width="9" style="77"/>
    <col min="10753" max="10753" width="4.625" style="77" customWidth="1"/>
    <col min="10754" max="10754" width="27.375" style="77" bestFit="1" customWidth="1"/>
    <col min="10755" max="10755" width="9.5" style="77" bestFit="1" customWidth="1"/>
    <col min="10756" max="10756" width="8.75" style="77" customWidth="1"/>
    <col min="10757" max="10757" width="11.75" style="77" customWidth="1"/>
    <col min="10758" max="10758" width="10" style="77" bestFit="1" customWidth="1"/>
    <col min="10759" max="10759" width="9" style="77" customWidth="1"/>
    <col min="10760" max="10760" width="8.5" style="77" customWidth="1"/>
    <col min="10761" max="10761" width="11.75" style="77" customWidth="1"/>
    <col min="10762" max="10762" width="10.875" style="77" bestFit="1" customWidth="1"/>
    <col min="10763" max="10764" width="10.375" style="77" bestFit="1" customWidth="1"/>
    <col min="10765" max="10765" width="11.75" style="77" customWidth="1"/>
    <col min="10766" max="10766" width="10.375" style="77" bestFit="1" customWidth="1"/>
    <col min="10767" max="10767" width="10.25" style="77" bestFit="1" customWidth="1"/>
    <col min="10768" max="10768" width="11.75" style="77" customWidth="1"/>
    <col min="10769" max="11008" width="9" style="77"/>
    <col min="11009" max="11009" width="4.625" style="77" customWidth="1"/>
    <col min="11010" max="11010" width="27.375" style="77" bestFit="1" customWidth="1"/>
    <col min="11011" max="11011" width="9.5" style="77" bestFit="1" customWidth="1"/>
    <col min="11012" max="11012" width="8.75" style="77" customWidth="1"/>
    <col min="11013" max="11013" width="11.75" style="77" customWidth="1"/>
    <col min="11014" max="11014" width="10" style="77" bestFit="1" customWidth="1"/>
    <col min="11015" max="11015" width="9" style="77" customWidth="1"/>
    <col min="11016" max="11016" width="8.5" style="77" customWidth="1"/>
    <col min="11017" max="11017" width="11.75" style="77" customWidth="1"/>
    <col min="11018" max="11018" width="10.875" style="77" bestFit="1" customWidth="1"/>
    <col min="11019" max="11020" width="10.375" style="77" bestFit="1" customWidth="1"/>
    <col min="11021" max="11021" width="11.75" style="77" customWidth="1"/>
    <col min="11022" max="11022" width="10.375" style="77" bestFit="1" customWidth="1"/>
    <col min="11023" max="11023" width="10.25" style="77" bestFit="1" customWidth="1"/>
    <col min="11024" max="11024" width="11.75" style="77" customWidth="1"/>
    <col min="11025" max="11264" width="9" style="77"/>
    <col min="11265" max="11265" width="4.625" style="77" customWidth="1"/>
    <col min="11266" max="11266" width="27.375" style="77" bestFit="1" customWidth="1"/>
    <col min="11267" max="11267" width="9.5" style="77" bestFit="1" customWidth="1"/>
    <col min="11268" max="11268" width="8.75" style="77" customWidth="1"/>
    <col min="11269" max="11269" width="11.75" style="77" customWidth="1"/>
    <col min="11270" max="11270" width="10" style="77" bestFit="1" customWidth="1"/>
    <col min="11271" max="11271" width="9" style="77" customWidth="1"/>
    <col min="11272" max="11272" width="8.5" style="77" customWidth="1"/>
    <col min="11273" max="11273" width="11.75" style="77" customWidth="1"/>
    <col min="11274" max="11274" width="10.875" style="77" bestFit="1" customWidth="1"/>
    <col min="11275" max="11276" width="10.375" style="77" bestFit="1" customWidth="1"/>
    <col min="11277" max="11277" width="11.75" style="77" customWidth="1"/>
    <col min="11278" max="11278" width="10.375" style="77" bestFit="1" customWidth="1"/>
    <col min="11279" max="11279" width="10.25" style="77" bestFit="1" customWidth="1"/>
    <col min="11280" max="11280" width="11.75" style="77" customWidth="1"/>
    <col min="11281" max="11520" width="9" style="77"/>
    <col min="11521" max="11521" width="4.625" style="77" customWidth="1"/>
    <col min="11522" max="11522" width="27.375" style="77" bestFit="1" customWidth="1"/>
    <col min="11523" max="11523" width="9.5" style="77" bestFit="1" customWidth="1"/>
    <col min="11524" max="11524" width="8.75" style="77" customWidth="1"/>
    <col min="11525" max="11525" width="11.75" style="77" customWidth="1"/>
    <col min="11526" max="11526" width="10" style="77" bestFit="1" customWidth="1"/>
    <col min="11527" max="11527" width="9" style="77" customWidth="1"/>
    <col min="11528" max="11528" width="8.5" style="77" customWidth="1"/>
    <col min="11529" max="11529" width="11.75" style="77" customWidth="1"/>
    <col min="11530" max="11530" width="10.875" style="77" bestFit="1" customWidth="1"/>
    <col min="11531" max="11532" width="10.375" style="77" bestFit="1" customWidth="1"/>
    <col min="11533" max="11533" width="11.75" style="77" customWidth="1"/>
    <col min="11534" max="11534" width="10.375" style="77" bestFit="1" customWidth="1"/>
    <col min="11535" max="11535" width="10.25" style="77" bestFit="1" customWidth="1"/>
    <col min="11536" max="11536" width="11.75" style="77" customWidth="1"/>
    <col min="11537" max="11776" width="9" style="77"/>
    <col min="11777" max="11777" width="4.625" style="77" customWidth="1"/>
    <col min="11778" max="11778" width="27.375" style="77" bestFit="1" customWidth="1"/>
    <col min="11779" max="11779" width="9.5" style="77" bestFit="1" customWidth="1"/>
    <col min="11780" max="11780" width="8.75" style="77" customWidth="1"/>
    <col min="11781" max="11781" width="11.75" style="77" customWidth="1"/>
    <col min="11782" max="11782" width="10" style="77" bestFit="1" customWidth="1"/>
    <col min="11783" max="11783" width="9" style="77" customWidth="1"/>
    <col min="11784" max="11784" width="8.5" style="77" customWidth="1"/>
    <col min="11785" max="11785" width="11.75" style="77" customWidth="1"/>
    <col min="11786" max="11786" width="10.875" style="77" bestFit="1" customWidth="1"/>
    <col min="11787" max="11788" width="10.375" style="77" bestFit="1" customWidth="1"/>
    <col min="11789" max="11789" width="11.75" style="77" customWidth="1"/>
    <col min="11790" max="11790" width="10.375" style="77" bestFit="1" customWidth="1"/>
    <col min="11791" max="11791" width="10.25" style="77" bestFit="1" customWidth="1"/>
    <col min="11792" max="11792" width="11.75" style="77" customWidth="1"/>
    <col min="11793" max="12032" width="9" style="77"/>
    <col min="12033" max="12033" width="4.625" style="77" customWidth="1"/>
    <col min="12034" max="12034" width="27.375" style="77" bestFit="1" customWidth="1"/>
    <col min="12035" max="12035" width="9.5" style="77" bestFit="1" customWidth="1"/>
    <col min="12036" max="12036" width="8.75" style="77" customWidth="1"/>
    <col min="12037" max="12037" width="11.75" style="77" customWidth="1"/>
    <col min="12038" max="12038" width="10" style="77" bestFit="1" customWidth="1"/>
    <col min="12039" max="12039" width="9" style="77" customWidth="1"/>
    <col min="12040" max="12040" width="8.5" style="77" customWidth="1"/>
    <col min="12041" max="12041" width="11.75" style="77" customWidth="1"/>
    <col min="12042" max="12042" width="10.875" style="77" bestFit="1" customWidth="1"/>
    <col min="12043" max="12044" width="10.375" style="77" bestFit="1" customWidth="1"/>
    <col min="12045" max="12045" width="11.75" style="77" customWidth="1"/>
    <col min="12046" max="12046" width="10.375" style="77" bestFit="1" customWidth="1"/>
    <col min="12047" max="12047" width="10.25" style="77" bestFit="1" customWidth="1"/>
    <col min="12048" max="12048" width="11.75" style="77" customWidth="1"/>
    <col min="12049" max="12288" width="9" style="77"/>
    <col min="12289" max="12289" width="4.625" style="77" customWidth="1"/>
    <col min="12290" max="12290" width="27.375" style="77" bestFit="1" customWidth="1"/>
    <col min="12291" max="12291" width="9.5" style="77" bestFit="1" customWidth="1"/>
    <col min="12292" max="12292" width="8.75" style="77" customWidth="1"/>
    <col min="12293" max="12293" width="11.75" style="77" customWidth="1"/>
    <col min="12294" max="12294" width="10" style="77" bestFit="1" customWidth="1"/>
    <col min="12295" max="12295" width="9" style="77" customWidth="1"/>
    <col min="12296" max="12296" width="8.5" style="77" customWidth="1"/>
    <col min="12297" max="12297" width="11.75" style="77" customWidth="1"/>
    <col min="12298" max="12298" width="10.875" style="77" bestFit="1" customWidth="1"/>
    <col min="12299" max="12300" width="10.375" style="77" bestFit="1" customWidth="1"/>
    <col min="12301" max="12301" width="11.75" style="77" customWidth="1"/>
    <col min="12302" max="12302" width="10.375" style="77" bestFit="1" customWidth="1"/>
    <col min="12303" max="12303" width="10.25" style="77" bestFit="1" customWidth="1"/>
    <col min="12304" max="12304" width="11.75" style="77" customWidth="1"/>
    <col min="12305" max="12544" width="9" style="77"/>
    <col min="12545" max="12545" width="4.625" style="77" customWidth="1"/>
    <col min="12546" max="12546" width="27.375" style="77" bestFit="1" customWidth="1"/>
    <col min="12547" max="12547" width="9.5" style="77" bestFit="1" customWidth="1"/>
    <col min="12548" max="12548" width="8.75" style="77" customWidth="1"/>
    <col min="12549" max="12549" width="11.75" style="77" customWidth="1"/>
    <col min="12550" max="12550" width="10" style="77" bestFit="1" customWidth="1"/>
    <col min="12551" max="12551" width="9" style="77" customWidth="1"/>
    <col min="12552" max="12552" width="8.5" style="77" customWidth="1"/>
    <col min="12553" max="12553" width="11.75" style="77" customWidth="1"/>
    <col min="12554" max="12554" width="10.875" style="77" bestFit="1" customWidth="1"/>
    <col min="12555" max="12556" width="10.375" style="77" bestFit="1" customWidth="1"/>
    <col min="12557" max="12557" width="11.75" style="77" customWidth="1"/>
    <col min="12558" max="12558" width="10.375" style="77" bestFit="1" customWidth="1"/>
    <col min="12559" max="12559" width="10.25" style="77" bestFit="1" customWidth="1"/>
    <col min="12560" max="12560" width="11.75" style="77" customWidth="1"/>
    <col min="12561" max="12800" width="9" style="77"/>
    <col min="12801" max="12801" width="4.625" style="77" customWidth="1"/>
    <col min="12802" max="12802" width="27.375" style="77" bestFit="1" customWidth="1"/>
    <col min="12803" max="12803" width="9.5" style="77" bestFit="1" customWidth="1"/>
    <col min="12804" max="12804" width="8.75" style="77" customWidth="1"/>
    <col min="12805" max="12805" width="11.75" style="77" customWidth="1"/>
    <col min="12806" max="12806" width="10" style="77" bestFit="1" customWidth="1"/>
    <col min="12807" max="12807" width="9" style="77" customWidth="1"/>
    <col min="12808" max="12808" width="8.5" style="77" customWidth="1"/>
    <col min="12809" max="12809" width="11.75" style="77" customWidth="1"/>
    <col min="12810" max="12810" width="10.875" style="77" bestFit="1" customWidth="1"/>
    <col min="12811" max="12812" width="10.375" style="77" bestFit="1" customWidth="1"/>
    <col min="12813" max="12813" width="11.75" style="77" customWidth="1"/>
    <col min="12814" max="12814" width="10.375" style="77" bestFit="1" customWidth="1"/>
    <col min="12815" max="12815" width="10.25" style="77" bestFit="1" customWidth="1"/>
    <col min="12816" max="12816" width="11.75" style="77" customWidth="1"/>
    <col min="12817" max="13056" width="9" style="77"/>
    <col min="13057" max="13057" width="4.625" style="77" customWidth="1"/>
    <col min="13058" max="13058" width="27.375" style="77" bestFit="1" customWidth="1"/>
    <col min="13059" max="13059" width="9.5" style="77" bestFit="1" customWidth="1"/>
    <col min="13060" max="13060" width="8.75" style="77" customWidth="1"/>
    <col min="13061" max="13061" width="11.75" style="77" customWidth="1"/>
    <col min="13062" max="13062" width="10" style="77" bestFit="1" customWidth="1"/>
    <col min="13063" max="13063" width="9" style="77" customWidth="1"/>
    <col min="13064" max="13064" width="8.5" style="77" customWidth="1"/>
    <col min="13065" max="13065" width="11.75" style="77" customWidth="1"/>
    <col min="13066" max="13066" width="10.875" style="77" bestFit="1" customWidth="1"/>
    <col min="13067" max="13068" width="10.375" style="77" bestFit="1" customWidth="1"/>
    <col min="13069" max="13069" width="11.75" style="77" customWidth="1"/>
    <col min="13070" max="13070" width="10.375" style="77" bestFit="1" customWidth="1"/>
    <col min="13071" max="13071" width="10.25" style="77" bestFit="1" customWidth="1"/>
    <col min="13072" max="13072" width="11.75" style="77" customWidth="1"/>
    <col min="13073" max="13312" width="9" style="77"/>
    <col min="13313" max="13313" width="4.625" style="77" customWidth="1"/>
    <col min="13314" max="13314" width="27.375" style="77" bestFit="1" customWidth="1"/>
    <col min="13315" max="13315" width="9.5" style="77" bestFit="1" customWidth="1"/>
    <col min="13316" max="13316" width="8.75" style="77" customWidth="1"/>
    <col min="13317" max="13317" width="11.75" style="77" customWidth="1"/>
    <col min="13318" max="13318" width="10" style="77" bestFit="1" customWidth="1"/>
    <col min="13319" max="13319" width="9" style="77" customWidth="1"/>
    <col min="13320" max="13320" width="8.5" style="77" customWidth="1"/>
    <col min="13321" max="13321" width="11.75" style="77" customWidth="1"/>
    <col min="13322" max="13322" width="10.875" style="77" bestFit="1" customWidth="1"/>
    <col min="13323" max="13324" width="10.375" style="77" bestFit="1" customWidth="1"/>
    <col min="13325" max="13325" width="11.75" style="77" customWidth="1"/>
    <col min="13326" max="13326" width="10.375" style="77" bestFit="1" customWidth="1"/>
    <col min="13327" max="13327" width="10.25" style="77" bestFit="1" customWidth="1"/>
    <col min="13328" max="13328" width="11.75" style="77" customWidth="1"/>
    <col min="13329" max="13568" width="9" style="77"/>
    <col min="13569" max="13569" width="4.625" style="77" customWidth="1"/>
    <col min="13570" max="13570" width="27.375" style="77" bestFit="1" customWidth="1"/>
    <col min="13571" max="13571" width="9.5" style="77" bestFit="1" customWidth="1"/>
    <col min="13572" max="13572" width="8.75" style="77" customWidth="1"/>
    <col min="13573" max="13573" width="11.75" style="77" customWidth="1"/>
    <col min="13574" max="13574" width="10" style="77" bestFit="1" customWidth="1"/>
    <col min="13575" max="13575" width="9" style="77" customWidth="1"/>
    <col min="13576" max="13576" width="8.5" style="77" customWidth="1"/>
    <col min="13577" max="13577" width="11.75" style="77" customWidth="1"/>
    <col min="13578" max="13578" width="10.875" style="77" bestFit="1" customWidth="1"/>
    <col min="13579" max="13580" width="10.375" style="77" bestFit="1" customWidth="1"/>
    <col min="13581" max="13581" width="11.75" style="77" customWidth="1"/>
    <col min="13582" max="13582" width="10.375" style="77" bestFit="1" customWidth="1"/>
    <col min="13583" max="13583" width="10.25" style="77" bestFit="1" customWidth="1"/>
    <col min="13584" max="13584" width="11.75" style="77" customWidth="1"/>
    <col min="13585" max="13824" width="9" style="77"/>
    <col min="13825" max="13825" width="4.625" style="77" customWidth="1"/>
    <col min="13826" max="13826" width="27.375" style="77" bestFit="1" customWidth="1"/>
    <col min="13827" max="13827" width="9.5" style="77" bestFit="1" customWidth="1"/>
    <col min="13828" max="13828" width="8.75" style="77" customWidth="1"/>
    <col min="13829" max="13829" width="11.75" style="77" customWidth="1"/>
    <col min="13830" max="13830" width="10" style="77" bestFit="1" customWidth="1"/>
    <col min="13831" max="13831" width="9" style="77" customWidth="1"/>
    <col min="13832" max="13832" width="8.5" style="77" customWidth="1"/>
    <col min="13833" max="13833" width="11.75" style="77" customWidth="1"/>
    <col min="13834" max="13834" width="10.875" style="77" bestFit="1" customWidth="1"/>
    <col min="13835" max="13836" width="10.375" style="77" bestFit="1" customWidth="1"/>
    <col min="13837" max="13837" width="11.75" style="77" customWidth="1"/>
    <col min="13838" max="13838" width="10.375" style="77" bestFit="1" customWidth="1"/>
    <col min="13839" max="13839" width="10.25" style="77" bestFit="1" customWidth="1"/>
    <col min="13840" max="13840" width="11.75" style="77" customWidth="1"/>
    <col min="13841" max="14080" width="9" style="77"/>
    <col min="14081" max="14081" width="4.625" style="77" customWidth="1"/>
    <col min="14082" max="14082" width="27.375" style="77" bestFit="1" customWidth="1"/>
    <col min="14083" max="14083" width="9.5" style="77" bestFit="1" customWidth="1"/>
    <col min="14084" max="14084" width="8.75" style="77" customWidth="1"/>
    <col min="14085" max="14085" width="11.75" style="77" customWidth="1"/>
    <col min="14086" max="14086" width="10" style="77" bestFit="1" customWidth="1"/>
    <col min="14087" max="14087" width="9" style="77" customWidth="1"/>
    <col min="14088" max="14088" width="8.5" style="77" customWidth="1"/>
    <col min="14089" max="14089" width="11.75" style="77" customWidth="1"/>
    <col min="14090" max="14090" width="10.875" style="77" bestFit="1" customWidth="1"/>
    <col min="14091" max="14092" width="10.375" style="77" bestFit="1" customWidth="1"/>
    <col min="14093" max="14093" width="11.75" style="77" customWidth="1"/>
    <col min="14094" max="14094" width="10.375" style="77" bestFit="1" customWidth="1"/>
    <col min="14095" max="14095" width="10.25" style="77" bestFit="1" customWidth="1"/>
    <col min="14096" max="14096" width="11.75" style="77" customWidth="1"/>
    <col min="14097" max="14336" width="9" style="77"/>
    <col min="14337" max="14337" width="4.625" style="77" customWidth="1"/>
    <col min="14338" max="14338" width="27.375" style="77" bestFit="1" customWidth="1"/>
    <col min="14339" max="14339" width="9.5" style="77" bestFit="1" customWidth="1"/>
    <col min="14340" max="14340" width="8.75" style="77" customWidth="1"/>
    <col min="14341" max="14341" width="11.75" style="77" customWidth="1"/>
    <col min="14342" max="14342" width="10" style="77" bestFit="1" customWidth="1"/>
    <col min="14343" max="14343" width="9" style="77" customWidth="1"/>
    <col min="14344" max="14344" width="8.5" style="77" customWidth="1"/>
    <col min="14345" max="14345" width="11.75" style="77" customWidth="1"/>
    <col min="14346" max="14346" width="10.875" style="77" bestFit="1" customWidth="1"/>
    <col min="14347" max="14348" width="10.375" style="77" bestFit="1" customWidth="1"/>
    <col min="14349" max="14349" width="11.75" style="77" customWidth="1"/>
    <col min="14350" max="14350" width="10.375" style="77" bestFit="1" customWidth="1"/>
    <col min="14351" max="14351" width="10.25" style="77" bestFit="1" customWidth="1"/>
    <col min="14352" max="14352" width="11.75" style="77" customWidth="1"/>
    <col min="14353" max="14592" width="9" style="77"/>
    <col min="14593" max="14593" width="4.625" style="77" customWidth="1"/>
    <col min="14594" max="14594" width="27.375" style="77" bestFit="1" customWidth="1"/>
    <col min="14595" max="14595" width="9.5" style="77" bestFit="1" customWidth="1"/>
    <col min="14596" max="14596" width="8.75" style="77" customWidth="1"/>
    <col min="14597" max="14597" width="11.75" style="77" customWidth="1"/>
    <col min="14598" max="14598" width="10" style="77" bestFit="1" customWidth="1"/>
    <col min="14599" max="14599" width="9" style="77" customWidth="1"/>
    <col min="14600" max="14600" width="8.5" style="77" customWidth="1"/>
    <col min="14601" max="14601" width="11.75" style="77" customWidth="1"/>
    <col min="14602" max="14602" width="10.875" style="77" bestFit="1" customWidth="1"/>
    <col min="14603" max="14604" width="10.375" style="77" bestFit="1" customWidth="1"/>
    <col min="14605" max="14605" width="11.75" style="77" customWidth="1"/>
    <col min="14606" max="14606" width="10.375" style="77" bestFit="1" customWidth="1"/>
    <col min="14607" max="14607" width="10.25" style="77" bestFit="1" customWidth="1"/>
    <col min="14608" max="14608" width="11.75" style="77" customWidth="1"/>
    <col min="14609" max="14848" width="9" style="77"/>
    <col min="14849" max="14849" width="4.625" style="77" customWidth="1"/>
    <col min="14850" max="14850" width="27.375" style="77" bestFit="1" customWidth="1"/>
    <col min="14851" max="14851" width="9.5" style="77" bestFit="1" customWidth="1"/>
    <col min="14852" max="14852" width="8.75" style="77" customWidth="1"/>
    <col min="14853" max="14853" width="11.75" style="77" customWidth="1"/>
    <col min="14854" max="14854" width="10" style="77" bestFit="1" customWidth="1"/>
    <col min="14855" max="14855" width="9" style="77" customWidth="1"/>
    <col min="14856" max="14856" width="8.5" style="77" customWidth="1"/>
    <col min="14857" max="14857" width="11.75" style="77" customWidth="1"/>
    <col min="14858" max="14858" width="10.875" style="77" bestFit="1" customWidth="1"/>
    <col min="14859" max="14860" width="10.375" style="77" bestFit="1" customWidth="1"/>
    <col min="14861" max="14861" width="11.75" style="77" customWidth="1"/>
    <col min="14862" max="14862" width="10.375" style="77" bestFit="1" customWidth="1"/>
    <col min="14863" max="14863" width="10.25" style="77" bestFit="1" customWidth="1"/>
    <col min="14864" max="14864" width="11.75" style="77" customWidth="1"/>
    <col min="14865" max="15104" width="9" style="77"/>
    <col min="15105" max="15105" width="4.625" style="77" customWidth="1"/>
    <col min="15106" max="15106" width="27.375" style="77" bestFit="1" customWidth="1"/>
    <col min="15107" max="15107" width="9.5" style="77" bestFit="1" customWidth="1"/>
    <col min="15108" max="15108" width="8.75" style="77" customWidth="1"/>
    <col min="15109" max="15109" width="11.75" style="77" customWidth="1"/>
    <col min="15110" max="15110" width="10" style="77" bestFit="1" customWidth="1"/>
    <col min="15111" max="15111" width="9" style="77" customWidth="1"/>
    <col min="15112" max="15112" width="8.5" style="77" customWidth="1"/>
    <col min="15113" max="15113" width="11.75" style="77" customWidth="1"/>
    <col min="15114" max="15114" width="10.875" style="77" bestFit="1" customWidth="1"/>
    <col min="15115" max="15116" width="10.375" style="77" bestFit="1" customWidth="1"/>
    <col min="15117" max="15117" width="11.75" style="77" customWidth="1"/>
    <col min="15118" max="15118" width="10.375" style="77" bestFit="1" customWidth="1"/>
    <col min="15119" max="15119" width="10.25" style="77" bestFit="1" customWidth="1"/>
    <col min="15120" max="15120" width="11.75" style="77" customWidth="1"/>
    <col min="15121" max="15360" width="9" style="77"/>
    <col min="15361" max="15361" width="4.625" style="77" customWidth="1"/>
    <col min="15362" max="15362" width="27.375" style="77" bestFit="1" customWidth="1"/>
    <col min="15363" max="15363" width="9.5" style="77" bestFit="1" customWidth="1"/>
    <col min="15364" max="15364" width="8.75" style="77" customWidth="1"/>
    <col min="15365" max="15365" width="11.75" style="77" customWidth="1"/>
    <col min="15366" max="15366" width="10" style="77" bestFit="1" customWidth="1"/>
    <col min="15367" max="15367" width="9" style="77" customWidth="1"/>
    <col min="15368" max="15368" width="8.5" style="77" customWidth="1"/>
    <col min="15369" max="15369" width="11.75" style="77" customWidth="1"/>
    <col min="15370" max="15370" width="10.875" style="77" bestFit="1" customWidth="1"/>
    <col min="15371" max="15372" width="10.375" style="77" bestFit="1" customWidth="1"/>
    <col min="15373" max="15373" width="11.75" style="77" customWidth="1"/>
    <col min="15374" max="15374" width="10.375" style="77" bestFit="1" customWidth="1"/>
    <col min="15375" max="15375" width="10.25" style="77" bestFit="1" customWidth="1"/>
    <col min="15376" max="15376" width="11.75" style="77" customWidth="1"/>
    <col min="15377" max="15616" width="9" style="77"/>
    <col min="15617" max="15617" width="4.625" style="77" customWidth="1"/>
    <col min="15618" max="15618" width="27.375" style="77" bestFit="1" customWidth="1"/>
    <col min="15619" max="15619" width="9.5" style="77" bestFit="1" customWidth="1"/>
    <col min="15620" max="15620" width="8.75" style="77" customWidth="1"/>
    <col min="15621" max="15621" width="11.75" style="77" customWidth="1"/>
    <col min="15622" max="15622" width="10" style="77" bestFit="1" customWidth="1"/>
    <col min="15623" max="15623" width="9" style="77" customWidth="1"/>
    <col min="15624" max="15624" width="8.5" style="77" customWidth="1"/>
    <col min="15625" max="15625" width="11.75" style="77" customWidth="1"/>
    <col min="15626" max="15626" width="10.875" style="77" bestFit="1" customWidth="1"/>
    <col min="15627" max="15628" width="10.375" style="77" bestFit="1" customWidth="1"/>
    <col min="15629" max="15629" width="11.75" style="77" customWidth="1"/>
    <col min="15630" max="15630" width="10.375" style="77" bestFit="1" customWidth="1"/>
    <col min="15631" max="15631" width="10.25" style="77" bestFit="1" customWidth="1"/>
    <col min="15632" max="15632" width="11.75" style="77" customWidth="1"/>
    <col min="15633" max="15872" width="9" style="77"/>
    <col min="15873" max="15873" width="4.625" style="77" customWidth="1"/>
    <col min="15874" max="15874" width="27.375" style="77" bestFit="1" customWidth="1"/>
    <col min="15875" max="15875" width="9.5" style="77" bestFit="1" customWidth="1"/>
    <col min="15876" max="15876" width="8.75" style="77" customWidth="1"/>
    <col min="15877" max="15877" width="11.75" style="77" customWidth="1"/>
    <col min="15878" max="15878" width="10" style="77" bestFit="1" customWidth="1"/>
    <col min="15879" max="15879" width="9" style="77" customWidth="1"/>
    <col min="15880" max="15880" width="8.5" style="77" customWidth="1"/>
    <col min="15881" max="15881" width="11.75" style="77" customWidth="1"/>
    <col min="15882" max="15882" width="10.875" style="77" bestFit="1" customWidth="1"/>
    <col min="15883" max="15884" width="10.375" style="77" bestFit="1" customWidth="1"/>
    <col min="15885" max="15885" width="11.75" style="77" customWidth="1"/>
    <col min="15886" max="15886" width="10.375" style="77" bestFit="1" customWidth="1"/>
    <col min="15887" max="15887" width="10.25" style="77" bestFit="1" customWidth="1"/>
    <col min="15888" max="15888" width="11.75" style="77" customWidth="1"/>
    <col min="15889" max="16128" width="9" style="77"/>
    <col min="16129" max="16129" width="4.625" style="77" customWidth="1"/>
    <col min="16130" max="16130" width="27.375" style="77" bestFit="1" customWidth="1"/>
    <col min="16131" max="16131" width="9.5" style="77" bestFit="1" customWidth="1"/>
    <col min="16132" max="16132" width="8.75" style="77" customWidth="1"/>
    <col min="16133" max="16133" width="11.75" style="77" customWidth="1"/>
    <col min="16134" max="16134" width="10" style="77" bestFit="1" customWidth="1"/>
    <col min="16135" max="16135" width="9" style="77" customWidth="1"/>
    <col min="16136" max="16136" width="8.5" style="77" customWidth="1"/>
    <col min="16137" max="16137" width="11.75" style="77" customWidth="1"/>
    <col min="16138" max="16138" width="10.875" style="77" bestFit="1" customWidth="1"/>
    <col min="16139" max="16140" width="10.375" style="77" bestFit="1" customWidth="1"/>
    <col min="16141" max="16141" width="11.75" style="77" customWidth="1"/>
    <col min="16142" max="16142" width="10.375" style="77" bestFit="1" customWidth="1"/>
    <col min="16143" max="16143" width="10.25" style="77" bestFit="1" customWidth="1"/>
    <col min="16144" max="16144" width="11.75" style="77" customWidth="1"/>
    <col min="16145" max="16384" width="9" style="77"/>
  </cols>
  <sheetData>
    <row r="1" spans="1:20" ht="34.5" customHeight="1" thickBot="1">
      <c r="A1" s="75"/>
      <c r="B1" s="282" t="s">
        <v>360</v>
      </c>
      <c r="C1" s="282"/>
      <c r="D1" s="282"/>
      <c r="E1" s="282"/>
      <c r="F1" s="282"/>
      <c r="G1" s="282"/>
      <c r="H1" s="282"/>
      <c r="I1" s="282"/>
      <c r="J1" s="282"/>
      <c r="K1" s="282"/>
      <c r="L1" s="282"/>
      <c r="M1" s="282"/>
      <c r="N1" s="282"/>
      <c r="O1" s="169"/>
      <c r="P1" s="169"/>
    </row>
    <row r="2" spans="1:20" ht="21" customHeight="1">
      <c r="A2" s="283" t="s">
        <v>232</v>
      </c>
      <c r="B2" s="285" t="s">
        <v>297</v>
      </c>
      <c r="C2" s="287" t="s">
        <v>298</v>
      </c>
      <c r="D2" s="288"/>
      <c r="E2" s="288"/>
      <c r="F2" s="288"/>
      <c r="G2" s="288"/>
      <c r="H2" s="288"/>
      <c r="I2" s="288"/>
      <c r="J2" s="289"/>
      <c r="K2" s="287" t="s">
        <v>299</v>
      </c>
      <c r="L2" s="288"/>
      <c r="M2" s="288"/>
      <c r="N2" s="288"/>
      <c r="O2" s="288"/>
      <c r="P2" s="290"/>
    </row>
    <row r="3" spans="1:20" ht="21" customHeight="1">
      <c r="A3" s="284"/>
      <c r="B3" s="286"/>
      <c r="C3" s="291" t="s">
        <v>361</v>
      </c>
      <c r="D3" s="291"/>
      <c r="E3" s="291"/>
      <c r="F3" s="291"/>
      <c r="G3" s="291" t="s">
        <v>362</v>
      </c>
      <c r="H3" s="291"/>
      <c r="I3" s="291"/>
      <c r="J3" s="291"/>
      <c r="K3" s="292" t="s">
        <v>361</v>
      </c>
      <c r="L3" s="293"/>
      <c r="M3" s="294"/>
      <c r="N3" s="292" t="s">
        <v>362</v>
      </c>
      <c r="O3" s="293"/>
      <c r="P3" s="295"/>
    </row>
    <row r="4" spans="1:20" ht="42" customHeight="1">
      <c r="A4" s="284"/>
      <c r="B4" s="286"/>
      <c r="C4" s="152" t="s">
        <v>300</v>
      </c>
      <c r="D4" s="152" t="s">
        <v>301</v>
      </c>
      <c r="E4" s="79" t="s">
        <v>302</v>
      </c>
      <c r="F4" s="152" t="s">
        <v>303</v>
      </c>
      <c r="G4" s="151" t="s">
        <v>304</v>
      </c>
      <c r="H4" s="151" t="s">
        <v>301</v>
      </c>
      <c r="I4" s="79" t="s">
        <v>302</v>
      </c>
      <c r="J4" s="151" t="s">
        <v>303</v>
      </c>
      <c r="K4" s="152" t="s">
        <v>305</v>
      </c>
      <c r="L4" s="152" t="s">
        <v>306</v>
      </c>
      <c r="M4" s="79" t="s">
        <v>302</v>
      </c>
      <c r="N4" s="152" t="s">
        <v>305</v>
      </c>
      <c r="O4" s="152" t="s">
        <v>306</v>
      </c>
      <c r="P4" s="80" t="s">
        <v>302</v>
      </c>
    </row>
    <row r="5" spans="1:20" ht="18.75">
      <c r="A5" s="172">
        <v>1</v>
      </c>
      <c r="B5" s="175" t="s">
        <v>307</v>
      </c>
      <c r="C5" s="171">
        <v>996901.50612599996</v>
      </c>
      <c r="D5" s="171">
        <v>575771.01680300001</v>
      </c>
      <c r="E5" s="171">
        <v>421130.48932299996</v>
      </c>
      <c r="F5" s="171">
        <v>1572672.522929</v>
      </c>
      <c r="G5" s="171">
        <v>43266.734150999997</v>
      </c>
      <c r="H5" s="171">
        <v>18020.226844000001</v>
      </c>
      <c r="I5" s="171">
        <v>25246.507306999996</v>
      </c>
      <c r="J5" s="171">
        <v>61286.960995000001</v>
      </c>
      <c r="K5" s="171">
        <v>13825991</v>
      </c>
      <c r="L5" s="171">
        <v>8556619</v>
      </c>
      <c r="M5" s="171">
        <v>5269372</v>
      </c>
      <c r="N5" s="171">
        <v>1347077</v>
      </c>
      <c r="O5" s="171">
        <v>1381027</v>
      </c>
      <c r="P5" s="171">
        <v>-33950</v>
      </c>
      <c r="Q5" s="84"/>
      <c r="R5" s="85"/>
      <c r="S5" s="85"/>
      <c r="T5" s="85"/>
    </row>
    <row r="6" spans="1:20" s="86" customFormat="1" ht="18.75">
      <c r="A6" s="212">
        <v>2</v>
      </c>
      <c r="B6" s="87" t="s">
        <v>34</v>
      </c>
      <c r="C6" s="83">
        <v>31715.738400999999</v>
      </c>
      <c r="D6" s="83">
        <v>31685.700463000001</v>
      </c>
      <c r="E6" s="83">
        <v>30.037937999997666</v>
      </c>
      <c r="F6" s="83">
        <v>63401.438863999996</v>
      </c>
      <c r="G6" s="83">
        <v>1167.64732</v>
      </c>
      <c r="H6" s="83">
        <v>0</v>
      </c>
      <c r="I6" s="83">
        <v>1167.64732</v>
      </c>
      <c r="J6" s="83">
        <v>1167.64732</v>
      </c>
      <c r="K6" s="83">
        <v>100729.711886</v>
      </c>
      <c r="L6" s="83">
        <v>386879.66190499999</v>
      </c>
      <c r="M6" s="83">
        <v>-286149.95001899998</v>
      </c>
      <c r="N6" s="83">
        <v>2809.4788600000002</v>
      </c>
      <c r="O6" s="83">
        <v>78432.817240000004</v>
      </c>
      <c r="P6" s="83">
        <v>-75623.338380000001</v>
      </c>
      <c r="Q6" s="84"/>
      <c r="R6" s="85"/>
      <c r="S6" s="85"/>
      <c r="T6" s="85"/>
    </row>
    <row r="7" spans="1:20" ht="18.75">
      <c r="A7" s="172">
        <v>3</v>
      </c>
      <c r="B7" s="175" t="s">
        <v>308</v>
      </c>
      <c r="C7" s="171">
        <v>0</v>
      </c>
      <c r="D7" s="171">
        <v>1369.3485579999999</v>
      </c>
      <c r="E7" s="171">
        <v>-1369.3485579999999</v>
      </c>
      <c r="F7" s="171">
        <v>1369.3485579999999</v>
      </c>
      <c r="G7" s="171">
        <v>0</v>
      </c>
      <c r="H7" s="171">
        <v>0</v>
      </c>
      <c r="I7" s="171">
        <v>0</v>
      </c>
      <c r="J7" s="171">
        <v>0</v>
      </c>
      <c r="K7" s="171">
        <v>1653326</v>
      </c>
      <c r="L7" s="171">
        <v>1753030</v>
      </c>
      <c r="M7" s="171">
        <v>-99704</v>
      </c>
      <c r="N7" s="171">
        <v>70198</v>
      </c>
      <c r="O7" s="171">
        <v>249233</v>
      </c>
      <c r="P7" s="171">
        <v>-179035</v>
      </c>
      <c r="Q7" s="84"/>
      <c r="R7" s="85"/>
      <c r="S7" s="85"/>
      <c r="T7" s="85"/>
    </row>
    <row r="8" spans="1:20" s="86" customFormat="1" ht="18.75">
      <c r="A8" s="212">
        <v>4</v>
      </c>
      <c r="B8" s="87" t="s">
        <v>309</v>
      </c>
      <c r="C8" s="83">
        <v>50472.686004000003</v>
      </c>
      <c r="D8" s="83">
        <v>60629.618898000001</v>
      </c>
      <c r="E8" s="83">
        <v>-10156.932893999998</v>
      </c>
      <c r="F8" s="83">
        <v>111102.304902</v>
      </c>
      <c r="G8" s="83">
        <v>3343.0050000000001</v>
      </c>
      <c r="H8" s="83">
        <v>2824.9229759999998</v>
      </c>
      <c r="I8" s="83">
        <v>518.08202400000027</v>
      </c>
      <c r="J8" s="83">
        <v>6167.9279759999999</v>
      </c>
      <c r="K8" s="83">
        <v>12499</v>
      </c>
      <c r="L8" s="83">
        <v>22610</v>
      </c>
      <c r="M8" s="83">
        <v>-10111</v>
      </c>
      <c r="N8" s="83">
        <v>0</v>
      </c>
      <c r="O8" s="83">
        <v>48</v>
      </c>
      <c r="P8" s="83">
        <v>-48</v>
      </c>
      <c r="Q8" s="84"/>
      <c r="R8" s="85"/>
      <c r="S8" s="85"/>
      <c r="T8" s="85"/>
    </row>
    <row r="9" spans="1:20" ht="18.75">
      <c r="A9" s="172">
        <v>5</v>
      </c>
      <c r="B9" s="175" t="s">
        <v>32</v>
      </c>
      <c r="C9" s="171">
        <v>1002.3</v>
      </c>
      <c r="D9" s="171">
        <v>17352.327345999998</v>
      </c>
      <c r="E9" s="171">
        <v>-16350.027345999999</v>
      </c>
      <c r="F9" s="171">
        <v>18354.627345999997</v>
      </c>
      <c r="G9" s="171">
        <v>0</v>
      </c>
      <c r="H9" s="171">
        <v>0</v>
      </c>
      <c r="I9" s="171">
        <v>0</v>
      </c>
      <c r="J9" s="171">
        <v>0</v>
      </c>
      <c r="K9" s="171">
        <v>561186</v>
      </c>
      <c r="L9" s="171">
        <v>1255198</v>
      </c>
      <c r="M9" s="171">
        <v>-694012</v>
      </c>
      <c r="N9" s="171">
        <v>83529</v>
      </c>
      <c r="O9" s="171">
        <v>92591</v>
      </c>
      <c r="P9" s="171">
        <v>-9062</v>
      </c>
      <c r="Q9" s="84"/>
      <c r="R9" s="85"/>
      <c r="S9" s="85"/>
      <c r="T9" s="85"/>
    </row>
    <row r="10" spans="1:20" ht="18.75">
      <c r="A10" s="81">
        <v>6</v>
      </c>
      <c r="B10" s="91" t="s">
        <v>29</v>
      </c>
      <c r="C10" s="83">
        <v>1553.450998</v>
      </c>
      <c r="D10" s="83">
        <v>15088.671198</v>
      </c>
      <c r="E10" s="83">
        <v>-13535.2202</v>
      </c>
      <c r="F10" s="83">
        <v>16642.122196</v>
      </c>
      <c r="G10" s="83">
        <v>0</v>
      </c>
      <c r="H10" s="83">
        <v>0</v>
      </c>
      <c r="I10" s="83">
        <v>0</v>
      </c>
      <c r="J10" s="83">
        <v>0</v>
      </c>
      <c r="K10" s="83">
        <v>109954</v>
      </c>
      <c r="L10" s="83">
        <v>923230</v>
      </c>
      <c r="M10" s="83">
        <v>-813276</v>
      </c>
      <c r="N10" s="83">
        <v>2504</v>
      </c>
      <c r="O10" s="83">
        <v>77531</v>
      </c>
      <c r="P10" s="83">
        <v>-75027</v>
      </c>
      <c r="Q10" s="84"/>
      <c r="R10" s="85"/>
      <c r="S10" s="85"/>
      <c r="T10" s="85"/>
    </row>
    <row r="11" spans="1:20" ht="18.75">
      <c r="A11" s="172">
        <v>7</v>
      </c>
      <c r="B11" s="170" t="s">
        <v>21</v>
      </c>
      <c r="C11" s="171">
        <v>0</v>
      </c>
      <c r="D11" s="171">
        <v>0</v>
      </c>
      <c r="E11" s="171">
        <v>0</v>
      </c>
      <c r="F11" s="171">
        <v>0</v>
      </c>
      <c r="G11" s="171">
        <v>0</v>
      </c>
      <c r="H11" s="171">
        <v>0</v>
      </c>
      <c r="I11" s="171">
        <v>0</v>
      </c>
      <c r="J11" s="171">
        <v>0</v>
      </c>
      <c r="K11" s="171">
        <v>6400901</v>
      </c>
      <c r="L11" s="171">
        <v>5270581</v>
      </c>
      <c r="M11" s="171">
        <v>1130320</v>
      </c>
      <c r="N11" s="171">
        <v>677042</v>
      </c>
      <c r="O11" s="171">
        <v>567651</v>
      </c>
      <c r="P11" s="171">
        <v>109391</v>
      </c>
    </row>
    <row r="12" spans="1:20" ht="18.75">
      <c r="A12" s="81">
        <v>8</v>
      </c>
      <c r="B12" s="89" t="s">
        <v>46</v>
      </c>
      <c r="C12" s="83">
        <v>1002.3</v>
      </c>
      <c r="D12" s="83">
        <v>1847.3995</v>
      </c>
      <c r="E12" s="83">
        <v>-845.09950000000003</v>
      </c>
      <c r="F12" s="83">
        <v>2849.6994999999997</v>
      </c>
      <c r="G12" s="83">
        <v>0</v>
      </c>
      <c r="H12" s="83">
        <v>0</v>
      </c>
      <c r="I12" s="83">
        <v>0</v>
      </c>
      <c r="J12" s="83">
        <v>0</v>
      </c>
      <c r="K12" s="83">
        <v>3784</v>
      </c>
      <c r="L12" s="83">
        <v>3428</v>
      </c>
      <c r="M12" s="83">
        <v>356</v>
      </c>
      <c r="N12" s="83">
        <v>0</v>
      </c>
      <c r="O12" s="83">
        <v>430</v>
      </c>
      <c r="P12" s="83">
        <v>-430</v>
      </c>
    </row>
    <row r="13" spans="1:20" ht="18.75">
      <c r="A13" s="174">
        <v>9</v>
      </c>
      <c r="B13" s="173" t="s">
        <v>48</v>
      </c>
      <c r="C13" s="171">
        <v>4746.4904569999999</v>
      </c>
      <c r="D13" s="171">
        <v>5013.6238000000003</v>
      </c>
      <c r="E13" s="171">
        <v>-267.13334300000042</v>
      </c>
      <c r="F13" s="171">
        <v>9760.1142570000011</v>
      </c>
      <c r="G13" s="171">
        <v>2338.2106090000002</v>
      </c>
      <c r="H13" s="171">
        <v>0</v>
      </c>
      <c r="I13" s="171">
        <v>2338.2106090000002</v>
      </c>
      <c r="J13" s="171">
        <v>2338.2106090000002</v>
      </c>
      <c r="K13" s="171">
        <v>56606</v>
      </c>
      <c r="L13" s="171">
        <v>86531</v>
      </c>
      <c r="M13" s="171">
        <v>-29925</v>
      </c>
      <c r="N13" s="171">
        <v>127</v>
      </c>
      <c r="O13" s="171">
        <v>4495</v>
      </c>
      <c r="P13" s="171">
        <v>-4368</v>
      </c>
    </row>
    <row r="14" spans="1:20" ht="18.75">
      <c r="A14" s="88">
        <v>10</v>
      </c>
      <c r="B14" s="89" t="s">
        <v>50</v>
      </c>
      <c r="C14" s="83">
        <v>1002.3</v>
      </c>
      <c r="D14" s="83">
        <v>1881.734391</v>
      </c>
      <c r="E14" s="83">
        <v>-879.43439100000001</v>
      </c>
      <c r="F14" s="83">
        <v>2884.0343910000001</v>
      </c>
      <c r="G14" s="83">
        <v>0</v>
      </c>
      <c r="H14" s="83">
        <v>0</v>
      </c>
      <c r="I14" s="83">
        <v>0</v>
      </c>
      <c r="J14" s="83">
        <v>0</v>
      </c>
      <c r="K14" s="83">
        <v>39722</v>
      </c>
      <c r="L14" s="83">
        <v>491388</v>
      </c>
      <c r="M14" s="83">
        <v>-451666</v>
      </c>
      <c r="N14" s="83">
        <v>0</v>
      </c>
      <c r="O14" s="83">
        <v>10636</v>
      </c>
      <c r="P14" s="83">
        <v>-10636</v>
      </c>
    </row>
    <row r="15" spans="1:20" ht="18.75">
      <c r="A15" s="174">
        <v>11</v>
      </c>
      <c r="B15" s="173" t="s">
        <v>52</v>
      </c>
      <c r="C15" s="171">
        <v>7915.9274400000004</v>
      </c>
      <c r="D15" s="171">
        <v>7599.1595369999995</v>
      </c>
      <c r="E15" s="171">
        <v>316.76790300000084</v>
      </c>
      <c r="F15" s="171">
        <v>15515.086976999999</v>
      </c>
      <c r="G15" s="171">
        <v>0</v>
      </c>
      <c r="H15" s="171">
        <v>0</v>
      </c>
      <c r="I15" s="171">
        <v>0</v>
      </c>
      <c r="J15" s="171">
        <v>0</v>
      </c>
      <c r="K15" s="171">
        <v>413671</v>
      </c>
      <c r="L15" s="171">
        <v>755103</v>
      </c>
      <c r="M15" s="171">
        <v>-341432</v>
      </c>
      <c r="N15" s="171">
        <v>3340</v>
      </c>
      <c r="O15" s="171">
        <v>80439</v>
      </c>
      <c r="P15" s="171">
        <v>-77099</v>
      </c>
    </row>
    <row r="16" spans="1:20" ht="18.75">
      <c r="A16" s="88">
        <v>12</v>
      </c>
      <c r="B16" s="89" t="s">
        <v>54</v>
      </c>
      <c r="C16" s="83">
        <v>1002.3</v>
      </c>
      <c r="D16" s="83">
        <v>1873.0436999999999</v>
      </c>
      <c r="E16" s="83">
        <v>-870.74369999999999</v>
      </c>
      <c r="F16" s="83">
        <v>2875.3436999999999</v>
      </c>
      <c r="G16" s="83">
        <v>0</v>
      </c>
      <c r="H16" s="83">
        <v>0</v>
      </c>
      <c r="I16" s="83">
        <v>0</v>
      </c>
      <c r="J16" s="83">
        <v>0</v>
      </c>
      <c r="K16" s="83">
        <v>335105</v>
      </c>
      <c r="L16" s="83">
        <v>792241</v>
      </c>
      <c r="M16" s="83">
        <v>-457136</v>
      </c>
      <c r="N16" s="83">
        <v>6789</v>
      </c>
      <c r="O16" s="83">
        <v>86074</v>
      </c>
      <c r="P16" s="83">
        <v>-79285</v>
      </c>
    </row>
    <row r="17" spans="1:20" ht="18.75">
      <c r="A17" s="174">
        <v>13</v>
      </c>
      <c r="B17" s="173" t="s">
        <v>56</v>
      </c>
      <c r="C17" s="171">
        <v>1476.5876000000001</v>
      </c>
      <c r="D17" s="171">
        <v>2328.3281999999999</v>
      </c>
      <c r="E17" s="171">
        <v>-851.74059999999986</v>
      </c>
      <c r="F17" s="171">
        <v>3804.9157999999998</v>
      </c>
      <c r="G17" s="171">
        <v>0</v>
      </c>
      <c r="H17" s="171">
        <v>0</v>
      </c>
      <c r="I17" s="171">
        <v>0</v>
      </c>
      <c r="J17" s="171">
        <v>0</v>
      </c>
      <c r="K17" s="171">
        <v>12752</v>
      </c>
      <c r="L17" s="171">
        <v>419816</v>
      </c>
      <c r="M17" s="171">
        <v>-407064</v>
      </c>
      <c r="N17" s="171">
        <v>0</v>
      </c>
      <c r="O17" s="171">
        <v>7367</v>
      </c>
      <c r="P17" s="171">
        <v>-7367</v>
      </c>
    </row>
    <row r="18" spans="1:20" ht="18.75">
      <c r="A18" s="88">
        <v>14</v>
      </c>
      <c r="B18" s="89" t="s">
        <v>58</v>
      </c>
      <c r="C18" s="83">
        <v>3743.925706</v>
      </c>
      <c r="D18" s="83">
        <v>696.452</v>
      </c>
      <c r="E18" s="83">
        <v>3047.4737059999998</v>
      </c>
      <c r="F18" s="83">
        <v>4440.3777060000002</v>
      </c>
      <c r="G18" s="83">
        <v>0</v>
      </c>
      <c r="H18" s="83">
        <v>0</v>
      </c>
      <c r="I18" s="83">
        <v>0</v>
      </c>
      <c r="J18" s="83">
        <v>0</v>
      </c>
      <c r="K18" s="83">
        <v>1099760</v>
      </c>
      <c r="L18" s="83">
        <v>755200</v>
      </c>
      <c r="M18" s="83">
        <v>344560</v>
      </c>
      <c r="N18" s="83">
        <v>122143</v>
      </c>
      <c r="O18" s="83">
        <v>92365</v>
      </c>
      <c r="P18" s="83">
        <v>29778</v>
      </c>
    </row>
    <row r="19" spans="1:20" ht="18.75">
      <c r="A19" s="172">
        <v>15</v>
      </c>
      <c r="B19" s="175" t="s">
        <v>310</v>
      </c>
      <c r="C19" s="171">
        <v>43430.649525000001</v>
      </c>
      <c r="D19" s="171">
        <v>38551.620460999999</v>
      </c>
      <c r="E19" s="171">
        <v>4879.0290640000021</v>
      </c>
      <c r="F19" s="171">
        <v>81982.269985999999</v>
      </c>
      <c r="G19" s="171">
        <v>1162</v>
      </c>
      <c r="H19" s="171">
        <v>0</v>
      </c>
      <c r="I19" s="171">
        <v>1162</v>
      </c>
      <c r="J19" s="171">
        <v>1162</v>
      </c>
      <c r="K19" s="171">
        <v>21519</v>
      </c>
      <c r="L19" s="171">
        <v>22041</v>
      </c>
      <c r="M19" s="171">
        <v>-522</v>
      </c>
      <c r="N19" s="171">
        <v>0</v>
      </c>
      <c r="O19" s="171">
        <v>153</v>
      </c>
      <c r="P19" s="171">
        <v>-153</v>
      </c>
      <c r="Q19" s="84"/>
      <c r="R19" s="85"/>
      <c r="S19" s="85"/>
      <c r="T19" s="85"/>
    </row>
    <row r="20" spans="1:20" ht="18.75">
      <c r="A20" s="88">
        <v>16</v>
      </c>
      <c r="B20" s="213" t="s">
        <v>60</v>
      </c>
      <c r="C20" s="83">
        <v>56943.044888999997</v>
      </c>
      <c r="D20" s="83">
        <v>61566.642193</v>
      </c>
      <c r="E20" s="83">
        <v>-4623.5973040000026</v>
      </c>
      <c r="F20" s="83">
        <v>118509.68708199999</v>
      </c>
      <c r="G20" s="83">
        <v>1686.617761</v>
      </c>
      <c r="H20" s="83">
        <v>5002.6411090000001</v>
      </c>
      <c r="I20" s="83">
        <v>-3316.0233480000002</v>
      </c>
      <c r="J20" s="83">
        <v>6689.2588699999997</v>
      </c>
      <c r="K20" s="83">
        <v>7942.8775589999996</v>
      </c>
      <c r="L20" s="83">
        <v>109002.993029</v>
      </c>
      <c r="M20" s="83">
        <v>-101060.11547</v>
      </c>
      <c r="N20" s="83">
        <v>2097.7646759999998</v>
      </c>
      <c r="O20" s="83">
        <v>1986.281565</v>
      </c>
      <c r="P20" s="83">
        <v>111.48311099999978</v>
      </c>
      <c r="Q20" s="84"/>
      <c r="R20" s="85"/>
      <c r="S20" s="85"/>
      <c r="T20" s="85"/>
    </row>
    <row r="21" spans="1:20" ht="18.75">
      <c r="A21" s="174">
        <v>17</v>
      </c>
      <c r="B21" s="170" t="s">
        <v>63</v>
      </c>
      <c r="C21" s="214">
        <v>48441.634644999998</v>
      </c>
      <c r="D21" s="171">
        <v>33695.987917999999</v>
      </c>
      <c r="E21" s="171">
        <v>14745.646726999999</v>
      </c>
      <c r="F21" s="171">
        <v>82137.622562999997</v>
      </c>
      <c r="G21" s="171">
        <v>4920.1471819999997</v>
      </c>
      <c r="H21" s="171">
        <v>1565.638056</v>
      </c>
      <c r="I21" s="171">
        <v>3354.5091259999999</v>
      </c>
      <c r="J21" s="171">
        <v>6485.7852379999995</v>
      </c>
      <c r="K21" s="171">
        <v>68771.806870999993</v>
      </c>
      <c r="L21" s="171">
        <v>21571.436286</v>
      </c>
      <c r="M21" s="171">
        <v>47200.370584999997</v>
      </c>
      <c r="N21" s="171">
        <v>0</v>
      </c>
      <c r="O21" s="171">
        <v>0</v>
      </c>
      <c r="P21" s="171">
        <v>0</v>
      </c>
      <c r="Q21" s="84"/>
      <c r="R21" s="85"/>
      <c r="S21" s="85"/>
      <c r="T21" s="85"/>
    </row>
    <row r="22" spans="1:20" ht="18.75">
      <c r="A22" s="88">
        <v>18</v>
      </c>
      <c r="B22" s="87" t="s">
        <v>66</v>
      </c>
      <c r="C22" s="83">
        <v>2460.44</v>
      </c>
      <c r="D22" s="83">
        <v>2715.9466210000001</v>
      </c>
      <c r="E22" s="83">
        <v>-255.506621</v>
      </c>
      <c r="F22" s="83">
        <v>5176.3866209999996</v>
      </c>
      <c r="G22" s="83">
        <v>0</v>
      </c>
      <c r="H22" s="83">
        <v>473.79502600000001</v>
      </c>
      <c r="I22" s="83">
        <v>-473.79502600000001</v>
      </c>
      <c r="J22" s="83">
        <v>473.79502600000001</v>
      </c>
      <c r="K22" s="83">
        <v>90096</v>
      </c>
      <c r="L22" s="83">
        <v>78575</v>
      </c>
      <c r="M22" s="83">
        <v>11521</v>
      </c>
      <c r="N22" s="83">
        <v>1796</v>
      </c>
      <c r="O22" s="83">
        <v>16878</v>
      </c>
      <c r="P22" s="83">
        <v>-15082</v>
      </c>
      <c r="Q22" s="84"/>
      <c r="R22" s="85"/>
      <c r="S22" s="85"/>
      <c r="T22" s="85"/>
    </row>
    <row r="23" spans="1:20" ht="18.75">
      <c r="A23" s="174">
        <v>19</v>
      </c>
      <c r="B23" s="170" t="s">
        <v>41</v>
      </c>
      <c r="C23" s="214">
        <v>29685.748671000001</v>
      </c>
      <c r="D23" s="171">
        <v>78571.347468000007</v>
      </c>
      <c r="E23" s="171">
        <v>-48885.598797000006</v>
      </c>
      <c r="F23" s="171">
        <v>108257.096139</v>
      </c>
      <c r="G23" s="171">
        <v>0</v>
      </c>
      <c r="H23" s="171">
        <v>6.2329160000000003</v>
      </c>
      <c r="I23" s="171">
        <v>-6.2329160000000003</v>
      </c>
      <c r="J23" s="171">
        <v>6.2329160000000003</v>
      </c>
      <c r="K23" s="171">
        <v>73691</v>
      </c>
      <c r="L23" s="171">
        <v>420495</v>
      </c>
      <c r="M23" s="171">
        <v>-346804</v>
      </c>
      <c r="N23" s="171">
        <v>16098</v>
      </c>
      <c r="O23" s="171">
        <v>35303</v>
      </c>
      <c r="P23" s="171">
        <v>-19205</v>
      </c>
      <c r="Q23" s="84"/>
      <c r="R23" s="85"/>
      <c r="S23" s="85"/>
      <c r="T23" s="85"/>
    </row>
    <row r="24" spans="1:20" ht="18.75">
      <c r="A24" s="81">
        <v>20</v>
      </c>
      <c r="B24" s="82" t="s">
        <v>83</v>
      </c>
      <c r="C24" s="83">
        <v>19466.962437999999</v>
      </c>
      <c r="D24" s="83">
        <v>45816.888935000003</v>
      </c>
      <c r="E24" s="83">
        <v>-26349.926497000004</v>
      </c>
      <c r="F24" s="83">
        <v>65283.851372999998</v>
      </c>
      <c r="G24" s="83">
        <v>0</v>
      </c>
      <c r="H24" s="83">
        <v>14289.442186</v>
      </c>
      <c r="I24" s="83">
        <v>-14289.442186</v>
      </c>
      <c r="J24" s="83">
        <v>14289.442186</v>
      </c>
      <c r="K24" s="83">
        <v>19284</v>
      </c>
      <c r="L24" s="83">
        <v>223054</v>
      </c>
      <c r="M24" s="83">
        <v>-203770</v>
      </c>
      <c r="N24" s="83">
        <v>0</v>
      </c>
      <c r="O24" s="83">
        <v>60</v>
      </c>
      <c r="P24" s="83">
        <v>-60</v>
      </c>
      <c r="Q24" s="84"/>
      <c r="R24" s="85"/>
      <c r="S24" s="85"/>
      <c r="T24" s="85"/>
    </row>
    <row r="25" spans="1:20" ht="18.75">
      <c r="A25" s="174">
        <v>21</v>
      </c>
      <c r="B25" s="170" t="s">
        <v>333</v>
      </c>
      <c r="C25" s="214">
        <v>27439.481631999999</v>
      </c>
      <c r="D25" s="171">
        <v>11819.875410000001</v>
      </c>
      <c r="E25" s="171">
        <v>15619.606221999999</v>
      </c>
      <c r="F25" s="171">
        <v>39259.357042000003</v>
      </c>
      <c r="G25" s="171">
        <v>4423.6418759999997</v>
      </c>
      <c r="H25" s="171">
        <v>0</v>
      </c>
      <c r="I25" s="171">
        <v>4423.6418759999997</v>
      </c>
      <c r="J25" s="171">
        <v>4423.6418759999997</v>
      </c>
      <c r="K25" s="171">
        <v>86303.504675999997</v>
      </c>
      <c r="L25" s="171">
        <v>4586.2300340000002</v>
      </c>
      <c r="M25" s="171">
        <v>81717.274642000004</v>
      </c>
      <c r="N25" s="171">
        <v>34.027850999999998</v>
      </c>
      <c r="O25" s="171">
        <v>366.47131000000002</v>
      </c>
      <c r="P25" s="171">
        <v>-332.44345900000002</v>
      </c>
      <c r="Q25" s="84"/>
      <c r="R25" s="85"/>
      <c r="S25" s="85"/>
      <c r="T25" s="85"/>
    </row>
    <row r="26" spans="1:20" ht="18.75">
      <c r="A26" s="88">
        <v>22</v>
      </c>
      <c r="B26" s="87" t="s">
        <v>339</v>
      </c>
      <c r="C26" s="83">
        <v>52609.304640000002</v>
      </c>
      <c r="D26" s="83">
        <v>1345.8301939999999</v>
      </c>
      <c r="E26" s="83">
        <v>51263.474446</v>
      </c>
      <c r="F26" s="83">
        <v>53955.134834000004</v>
      </c>
      <c r="G26" s="83">
        <v>19382.046917</v>
      </c>
      <c r="H26" s="83">
        <v>1081.184728</v>
      </c>
      <c r="I26" s="83">
        <v>18300.862188999999</v>
      </c>
      <c r="J26" s="83">
        <v>20463.231645</v>
      </c>
      <c r="K26" s="83">
        <v>218412.66844400001</v>
      </c>
      <c r="L26" s="83">
        <v>8397.1747809999997</v>
      </c>
      <c r="M26" s="83">
        <v>210015.493663</v>
      </c>
      <c r="N26" s="83">
        <v>0</v>
      </c>
      <c r="O26" s="83">
        <v>6772.8197559999999</v>
      </c>
      <c r="P26" s="83">
        <v>-6772.8197559999999</v>
      </c>
      <c r="Q26" s="84"/>
      <c r="R26" s="85"/>
      <c r="S26" s="85"/>
      <c r="T26" s="85"/>
    </row>
    <row r="27" spans="1:20" ht="18.75">
      <c r="A27" s="174">
        <v>23</v>
      </c>
      <c r="B27" s="170" t="s">
        <v>341</v>
      </c>
      <c r="C27" s="214">
        <v>1478.104</v>
      </c>
      <c r="D27" s="171">
        <v>1617.0457759999999</v>
      </c>
      <c r="E27" s="171">
        <v>-138.94177599999989</v>
      </c>
      <c r="F27" s="171">
        <v>3095.1497760000002</v>
      </c>
      <c r="G27" s="171">
        <v>0</v>
      </c>
      <c r="H27" s="171">
        <v>1617.0457759999999</v>
      </c>
      <c r="I27" s="171">
        <v>-1617.0457759999999</v>
      </c>
      <c r="J27" s="171">
        <v>1617.0457759999999</v>
      </c>
      <c r="K27" s="171">
        <v>2081341</v>
      </c>
      <c r="L27" s="171">
        <v>672886</v>
      </c>
      <c r="M27" s="171">
        <v>1408455</v>
      </c>
      <c r="N27" s="171">
        <v>232375</v>
      </c>
      <c r="O27" s="171">
        <v>209610</v>
      </c>
      <c r="P27" s="171">
        <v>22765</v>
      </c>
      <c r="Q27" s="84"/>
      <c r="R27" s="85"/>
      <c r="S27" s="85"/>
      <c r="T27" s="85"/>
    </row>
    <row r="28" spans="1:20" ht="18.75">
      <c r="A28" s="81">
        <v>24</v>
      </c>
      <c r="B28" s="82" t="s">
        <v>312</v>
      </c>
      <c r="C28" s="83">
        <v>57647.417671000003</v>
      </c>
      <c r="D28" s="83">
        <v>68344.965750000003</v>
      </c>
      <c r="E28" s="83">
        <v>-10697.548079</v>
      </c>
      <c r="F28" s="83">
        <v>125992.38342100001</v>
      </c>
      <c r="G28" s="83">
        <v>3690.1386889999999</v>
      </c>
      <c r="H28" s="83">
        <v>8516.5853189999998</v>
      </c>
      <c r="I28" s="83">
        <v>-4826.4466300000004</v>
      </c>
      <c r="J28" s="83">
        <v>12206.724007999999</v>
      </c>
      <c r="K28" s="83">
        <v>7626</v>
      </c>
      <c r="L28" s="83">
        <v>16631</v>
      </c>
      <c r="M28" s="83">
        <v>-9005</v>
      </c>
      <c r="N28" s="83">
        <v>7222</v>
      </c>
      <c r="O28" s="83">
        <v>91</v>
      </c>
      <c r="P28" s="83">
        <v>7131</v>
      </c>
      <c r="Q28" s="84"/>
      <c r="R28" s="85"/>
      <c r="S28" s="85"/>
      <c r="T28" s="85"/>
    </row>
    <row r="29" spans="1:20" ht="18.75">
      <c r="A29" s="172">
        <v>25</v>
      </c>
      <c r="B29" s="175" t="s">
        <v>99</v>
      </c>
      <c r="C29" s="171">
        <v>128173.091226</v>
      </c>
      <c r="D29" s="171">
        <v>86488.411257999993</v>
      </c>
      <c r="E29" s="171">
        <v>41684.679968000011</v>
      </c>
      <c r="F29" s="171">
        <v>214661.502484</v>
      </c>
      <c r="G29" s="171">
        <v>10010.80394</v>
      </c>
      <c r="H29" s="171">
        <v>16926.253704999999</v>
      </c>
      <c r="I29" s="171">
        <v>-6915.4497649999994</v>
      </c>
      <c r="J29" s="171">
        <v>26937.057645000001</v>
      </c>
      <c r="K29" s="171">
        <v>175.22565</v>
      </c>
      <c r="L29" s="171">
        <v>2837.3409409999999</v>
      </c>
      <c r="M29" s="171">
        <v>-2662.1152910000001</v>
      </c>
      <c r="N29" s="171">
        <v>0</v>
      </c>
      <c r="O29" s="171">
        <v>0</v>
      </c>
      <c r="P29" s="171">
        <v>0</v>
      </c>
      <c r="Q29" s="84"/>
      <c r="R29" s="85"/>
      <c r="S29" s="85"/>
      <c r="T29" s="85"/>
    </row>
    <row r="30" spans="1:20" ht="18.75">
      <c r="A30" s="298" t="s">
        <v>311</v>
      </c>
      <c r="B30" s="299"/>
      <c r="C30" s="90">
        <v>1570311.3920690005</v>
      </c>
      <c r="D30" s="90">
        <v>1153670.9863780001</v>
      </c>
      <c r="E30" s="90">
        <v>416640.40569099993</v>
      </c>
      <c r="F30" s="90">
        <v>2723982.3784469999</v>
      </c>
      <c r="G30" s="90">
        <v>95390.993445</v>
      </c>
      <c r="H30" s="90">
        <v>70323.968640999999</v>
      </c>
      <c r="I30" s="90">
        <v>25067.024804000001</v>
      </c>
      <c r="J30" s="90">
        <v>165714.96208600001</v>
      </c>
      <c r="K30" s="90">
        <v>27301149.795086</v>
      </c>
      <c r="L30" s="90">
        <v>23051931.836975995</v>
      </c>
      <c r="M30" s="90">
        <v>4249217.95811</v>
      </c>
      <c r="N30" s="90">
        <v>2575181.2713870001</v>
      </c>
      <c r="O30" s="90">
        <v>2999540.3898709994</v>
      </c>
      <c r="P30" s="90">
        <v>-424359.11848399998</v>
      </c>
    </row>
    <row r="31" spans="1:20" ht="18.75">
      <c r="A31" s="172">
        <v>26</v>
      </c>
      <c r="B31" s="175" t="s">
        <v>78</v>
      </c>
      <c r="C31" s="171">
        <v>29768.130594999999</v>
      </c>
      <c r="D31" s="171">
        <v>31178.371068</v>
      </c>
      <c r="E31" s="171">
        <v>-1410.2404730000017</v>
      </c>
      <c r="F31" s="171">
        <v>60946.501663000003</v>
      </c>
      <c r="G31" s="171">
        <v>0</v>
      </c>
      <c r="H31" s="171">
        <v>517.5</v>
      </c>
      <c r="I31" s="171">
        <v>-517.5</v>
      </c>
      <c r="J31" s="171">
        <v>517.5</v>
      </c>
      <c r="K31" s="171">
        <v>2699</v>
      </c>
      <c r="L31" s="171">
        <v>7163</v>
      </c>
      <c r="M31" s="171">
        <v>-4464</v>
      </c>
      <c r="N31" s="171">
        <v>38</v>
      </c>
      <c r="O31" s="171">
        <v>278</v>
      </c>
      <c r="P31" s="171">
        <v>-240</v>
      </c>
      <c r="Q31" s="84"/>
      <c r="R31" s="85"/>
      <c r="S31" s="85"/>
      <c r="T31" s="85"/>
    </row>
    <row r="32" spans="1:20" ht="18.75">
      <c r="A32" s="81">
        <v>27</v>
      </c>
      <c r="B32" s="91" t="s">
        <v>80</v>
      </c>
      <c r="C32" s="83">
        <v>15635.996782</v>
      </c>
      <c r="D32" s="83">
        <v>13403.232377</v>
      </c>
      <c r="E32" s="83">
        <v>2232.7644049999999</v>
      </c>
      <c r="F32" s="83">
        <v>29039.229159000002</v>
      </c>
      <c r="G32" s="83">
        <v>0</v>
      </c>
      <c r="H32" s="83">
        <v>517.5</v>
      </c>
      <c r="I32" s="83">
        <v>-517.5</v>
      </c>
      <c r="J32" s="83">
        <v>517.5</v>
      </c>
      <c r="K32" s="83">
        <v>2475</v>
      </c>
      <c r="L32" s="83">
        <v>657</v>
      </c>
      <c r="M32" s="83">
        <v>1818</v>
      </c>
      <c r="N32" s="83">
        <v>0</v>
      </c>
      <c r="O32" s="83">
        <v>37</v>
      </c>
      <c r="P32" s="83">
        <v>-37</v>
      </c>
      <c r="Q32" s="84"/>
      <c r="R32" s="85"/>
      <c r="S32" s="85"/>
      <c r="T32" s="85"/>
    </row>
    <row r="33" spans="1:20" ht="18.75">
      <c r="A33" s="172">
        <v>28</v>
      </c>
      <c r="B33" s="176" t="s">
        <v>75</v>
      </c>
      <c r="C33" s="171">
        <v>39842.930368000001</v>
      </c>
      <c r="D33" s="171">
        <v>59893.765514999999</v>
      </c>
      <c r="E33" s="171">
        <v>-20050.835146999998</v>
      </c>
      <c r="F33" s="171">
        <v>99736.695883000008</v>
      </c>
      <c r="G33" s="171">
        <v>6690.1377890000003</v>
      </c>
      <c r="H33" s="171">
        <v>1978.636168</v>
      </c>
      <c r="I33" s="171">
        <v>4711.5016210000003</v>
      </c>
      <c r="J33" s="171">
        <v>8668.7739570000012</v>
      </c>
      <c r="K33" s="171">
        <v>47</v>
      </c>
      <c r="L33" s="171">
        <v>313310</v>
      </c>
      <c r="M33" s="171">
        <v>-313263</v>
      </c>
      <c r="N33" s="171">
        <v>0</v>
      </c>
      <c r="O33" s="171">
        <v>292</v>
      </c>
      <c r="P33" s="171">
        <v>-292</v>
      </c>
      <c r="Q33" s="84"/>
      <c r="R33" s="85"/>
      <c r="S33" s="85"/>
      <c r="T33" s="85"/>
    </row>
    <row r="34" spans="1:20" ht="18.75">
      <c r="A34" s="81">
        <v>29</v>
      </c>
      <c r="B34" s="91" t="s">
        <v>344</v>
      </c>
      <c r="C34" s="83">
        <v>33697.962799000001</v>
      </c>
      <c r="D34" s="83">
        <v>28962.077815000001</v>
      </c>
      <c r="E34" s="83">
        <v>4735.8849840000003</v>
      </c>
      <c r="F34" s="83">
        <v>62660.040613999998</v>
      </c>
      <c r="G34" s="83">
        <v>7667.4644870000002</v>
      </c>
      <c r="H34" s="83">
        <v>4366.5415489999996</v>
      </c>
      <c r="I34" s="83">
        <v>3300.9229380000006</v>
      </c>
      <c r="J34" s="83">
        <v>12034.006035999999</v>
      </c>
      <c r="K34" s="83">
        <v>8356.8577669999995</v>
      </c>
      <c r="L34" s="83">
        <v>163.09272999999999</v>
      </c>
      <c r="M34" s="83">
        <v>8193.7650369999992</v>
      </c>
      <c r="N34" s="83">
        <v>32.347538999999998</v>
      </c>
      <c r="O34" s="83">
        <v>0</v>
      </c>
      <c r="P34" s="83">
        <v>32.347538999999998</v>
      </c>
      <c r="Q34" s="84"/>
      <c r="R34" s="85"/>
      <c r="S34" s="85"/>
      <c r="T34" s="85"/>
    </row>
    <row r="35" spans="1:20" ht="18.75">
      <c r="A35" s="296" t="s">
        <v>313</v>
      </c>
      <c r="B35" s="297"/>
      <c r="C35" s="90">
        <v>118945.020544</v>
      </c>
      <c r="D35" s="90">
        <v>133437.44677499999</v>
      </c>
      <c r="E35" s="90">
        <v>-14492.426231000001</v>
      </c>
      <c r="F35" s="90">
        <v>252382.46731900002</v>
      </c>
      <c r="G35" s="90">
        <v>14357.602276000001</v>
      </c>
      <c r="H35" s="90">
        <v>7380.1777169999996</v>
      </c>
      <c r="I35" s="90">
        <v>6977.424559000001</v>
      </c>
      <c r="J35" s="90">
        <v>21737.779993</v>
      </c>
      <c r="K35" s="90">
        <v>13577.857767</v>
      </c>
      <c r="L35" s="90">
        <v>321293.09272999997</v>
      </c>
      <c r="M35" s="90">
        <v>-307715.234963</v>
      </c>
      <c r="N35" s="90">
        <v>70.347538999999998</v>
      </c>
      <c r="O35" s="90">
        <v>607</v>
      </c>
      <c r="P35" s="90">
        <v>-536.65246100000002</v>
      </c>
    </row>
    <row r="36" spans="1:20" ht="18.75">
      <c r="A36" s="172">
        <v>30</v>
      </c>
      <c r="B36" s="175" t="s">
        <v>314</v>
      </c>
      <c r="C36" s="171">
        <v>137788.749136</v>
      </c>
      <c r="D36" s="171">
        <v>871633.563203</v>
      </c>
      <c r="E36" s="171">
        <v>-733844.81406700006</v>
      </c>
      <c r="F36" s="171">
        <v>1009422.3123389999</v>
      </c>
      <c r="G36" s="171">
        <v>49334.61032</v>
      </c>
      <c r="H36" s="171">
        <v>35842.554130999997</v>
      </c>
      <c r="I36" s="171">
        <v>13492.056189000003</v>
      </c>
      <c r="J36" s="171">
        <v>85177.16445099999</v>
      </c>
      <c r="K36" s="171">
        <v>452419</v>
      </c>
      <c r="L36" s="171">
        <v>1662019</v>
      </c>
      <c r="M36" s="171">
        <v>-1209600</v>
      </c>
      <c r="N36" s="171">
        <v>0</v>
      </c>
      <c r="O36" s="171">
        <v>7151</v>
      </c>
      <c r="P36" s="171">
        <v>-7151</v>
      </c>
      <c r="Q36" s="84"/>
      <c r="R36" s="85"/>
      <c r="S36" s="85"/>
      <c r="T36" s="85"/>
    </row>
    <row r="37" spans="1:20" ht="18.75">
      <c r="A37" s="81">
        <v>31</v>
      </c>
      <c r="B37" s="82" t="s">
        <v>91</v>
      </c>
      <c r="C37" s="83">
        <v>109078.73604</v>
      </c>
      <c r="D37" s="83">
        <v>158699.16012799999</v>
      </c>
      <c r="E37" s="83">
        <v>-49620.424087999985</v>
      </c>
      <c r="F37" s="83">
        <v>267777.89616800001</v>
      </c>
      <c r="G37" s="83">
        <v>4554.997574</v>
      </c>
      <c r="H37" s="83">
        <v>3652.7411950000001</v>
      </c>
      <c r="I37" s="83">
        <v>902.25637899999992</v>
      </c>
      <c r="J37" s="83">
        <v>8207.7387689999996</v>
      </c>
      <c r="K37" s="83">
        <v>73908.864296999993</v>
      </c>
      <c r="L37" s="83">
        <v>129162.95818</v>
      </c>
      <c r="M37" s="83">
        <v>-55254.093883000009</v>
      </c>
      <c r="N37" s="83">
        <v>6913.6004190000003</v>
      </c>
      <c r="O37" s="83">
        <v>5704.238926</v>
      </c>
      <c r="P37" s="83">
        <v>1209.3614930000003</v>
      </c>
      <c r="Q37" s="84"/>
      <c r="R37" s="85"/>
      <c r="S37" s="85"/>
      <c r="T37" s="85"/>
    </row>
    <row r="38" spans="1:20" ht="18.75">
      <c r="A38" s="172">
        <v>32</v>
      </c>
      <c r="B38" s="175" t="s">
        <v>85</v>
      </c>
      <c r="C38" s="171">
        <v>135531.114458</v>
      </c>
      <c r="D38" s="171">
        <v>241053.61145500001</v>
      </c>
      <c r="E38" s="171">
        <v>-105522.49699700001</v>
      </c>
      <c r="F38" s="171">
        <v>376584.725913</v>
      </c>
      <c r="G38" s="171">
        <v>2329.760667</v>
      </c>
      <c r="H38" s="171">
        <v>5291.2382550000002</v>
      </c>
      <c r="I38" s="171">
        <v>-2961.4775880000002</v>
      </c>
      <c r="J38" s="171">
        <v>7620.9989220000007</v>
      </c>
      <c r="K38" s="171">
        <v>46356.893708000003</v>
      </c>
      <c r="L38" s="171">
        <v>172344.56695400001</v>
      </c>
      <c r="M38" s="171">
        <v>-125987.67324600001</v>
      </c>
      <c r="N38" s="171">
        <v>2440.294699</v>
      </c>
      <c r="O38" s="171">
        <v>3428.32</v>
      </c>
      <c r="P38" s="171">
        <v>-988.02530100000013</v>
      </c>
      <c r="Q38" s="84"/>
      <c r="R38" s="85"/>
      <c r="S38" s="85"/>
      <c r="T38" s="85"/>
    </row>
    <row r="39" spans="1:20" ht="18.75">
      <c r="A39" s="81">
        <v>33</v>
      </c>
      <c r="B39" s="82" t="s">
        <v>94</v>
      </c>
      <c r="C39" s="83">
        <v>354521.75151899998</v>
      </c>
      <c r="D39" s="83">
        <v>373782.04490600002</v>
      </c>
      <c r="E39" s="83">
        <v>-19260.293387000042</v>
      </c>
      <c r="F39" s="83">
        <v>728303.79642500007</v>
      </c>
      <c r="G39" s="83">
        <v>8169.7555419999999</v>
      </c>
      <c r="H39" s="83">
        <v>11868.27627</v>
      </c>
      <c r="I39" s="83">
        <v>-3698.5207280000004</v>
      </c>
      <c r="J39" s="83">
        <v>20038.031812000001</v>
      </c>
      <c r="K39" s="83">
        <v>257</v>
      </c>
      <c r="L39" s="83">
        <v>26198</v>
      </c>
      <c r="M39" s="83">
        <v>-25941</v>
      </c>
      <c r="N39" s="83">
        <v>0</v>
      </c>
      <c r="O39" s="83">
        <v>300</v>
      </c>
      <c r="P39" s="83">
        <v>-300</v>
      </c>
      <c r="Q39" s="84"/>
      <c r="R39" s="85"/>
      <c r="S39" s="85"/>
      <c r="T39" s="85"/>
    </row>
    <row r="40" spans="1:20" ht="18.75">
      <c r="A40" s="172">
        <v>34</v>
      </c>
      <c r="B40" s="176" t="s">
        <v>96</v>
      </c>
      <c r="C40" s="171">
        <v>194744.18221500001</v>
      </c>
      <c r="D40" s="171">
        <v>183263.39961600001</v>
      </c>
      <c r="E40" s="171">
        <v>11480.782598999998</v>
      </c>
      <c r="F40" s="171">
        <v>378007.58183100005</v>
      </c>
      <c r="G40" s="171">
        <v>13898.98551</v>
      </c>
      <c r="H40" s="171">
        <v>12287.340334</v>
      </c>
      <c r="I40" s="171">
        <v>1611.645176</v>
      </c>
      <c r="J40" s="171">
        <v>26186.325843999999</v>
      </c>
      <c r="K40" s="171">
        <v>227</v>
      </c>
      <c r="L40" s="171">
        <v>7326</v>
      </c>
      <c r="M40" s="171">
        <v>-7099</v>
      </c>
      <c r="N40" s="171">
        <v>56</v>
      </c>
      <c r="O40" s="171">
        <v>172</v>
      </c>
      <c r="P40" s="171">
        <v>-116</v>
      </c>
      <c r="Q40" s="84"/>
      <c r="R40" s="85"/>
      <c r="S40" s="85"/>
      <c r="T40" s="85"/>
    </row>
    <row r="41" spans="1:20" ht="18.75">
      <c r="A41" s="280" t="s">
        <v>315</v>
      </c>
      <c r="B41" s="281"/>
      <c r="C41" s="90">
        <v>931664.53336800006</v>
      </c>
      <c r="D41" s="90">
        <v>1828431.7793079999</v>
      </c>
      <c r="E41" s="90">
        <v>-896767.24594000005</v>
      </c>
      <c r="F41" s="90">
        <v>2760096.3126760004</v>
      </c>
      <c r="G41" s="90">
        <v>78288.109613000008</v>
      </c>
      <c r="H41" s="90">
        <v>68942.150185000006</v>
      </c>
      <c r="I41" s="90">
        <v>9345.9594280000019</v>
      </c>
      <c r="J41" s="90">
        <v>147230.25979799998</v>
      </c>
      <c r="K41" s="90">
        <v>573168.75800499995</v>
      </c>
      <c r="L41" s="90">
        <v>1997050.525134</v>
      </c>
      <c r="M41" s="90">
        <v>-1423881.767129</v>
      </c>
      <c r="N41" s="90">
        <v>9409.8951180000004</v>
      </c>
      <c r="O41" s="90">
        <v>16755.558925999998</v>
      </c>
      <c r="P41" s="90">
        <v>-7345.6638079999993</v>
      </c>
    </row>
    <row r="42" spans="1:20" ht="18.75">
      <c r="A42" s="172">
        <v>35</v>
      </c>
      <c r="B42" s="175" t="s">
        <v>103</v>
      </c>
      <c r="C42" s="171">
        <v>9548.4688119999992</v>
      </c>
      <c r="D42" s="171">
        <v>14774.406419999999</v>
      </c>
      <c r="E42" s="171">
        <v>-5225.9376080000002</v>
      </c>
      <c r="F42" s="171">
        <v>24322.875231999999</v>
      </c>
      <c r="G42" s="171">
        <v>237.49690000000001</v>
      </c>
      <c r="H42" s="171">
        <v>611.46799999999996</v>
      </c>
      <c r="I42" s="171">
        <v>-373.97109999999998</v>
      </c>
      <c r="J42" s="171">
        <v>848.96489999999994</v>
      </c>
      <c r="K42" s="171">
        <v>419</v>
      </c>
      <c r="L42" s="171">
        <v>6214</v>
      </c>
      <c r="M42" s="171">
        <v>-5795</v>
      </c>
      <c r="N42" s="171">
        <v>0</v>
      </c>
      <c r="O42" s="171">
        <v>27</v>
      </c>
      <c r="P42" s="171">
        <v>-27</v>
      </c>
      <c r="Q42" s="84"/>
      <c r="R42" s="85"/>
      <c r="S42" s="85"/>
      <c r="T42" s="85"/>
    </row>
    <row r="43" spans="1:20" ht="18.75">
      <c r="A43" s="280" t="s">
        <v>316</v>
      </c>
      <c r="B43" s="281"/>
      <c r="C43" s="90">
        <v>9548.4688119999992</v>
      </c>
      <c r="D43" s="90">
        <v>14774.406419999999</v>
      </c>
      <c r="E43" s="90">
        <v>-5225.9376080000002</v>
      </c>
      <c r="F43" s="90">
        <v>24322.875231999999</v>
      </c>
      <c r="G43" s="90">
        <v>237.49690000000001</v>
      </c>
      <c r="H43" s="90">
        <v>611.46799999999996</v>
      </c>
      <c r="I43" s="90">
        <v>-373.97109999999998</v>
      </c>
      <c r="J43" s="90">
        <v>848.96489999999994</v>
      </c>
      <c r="K43" s="90">
        <v>419</v>
      </c>
      <c r="L43" s="90">
        <v>6214</v>
      </c>
      <c r="M43" s="90">
        <v>-5795</v>
      </c>
      <c r="N43" s="90">
        <v>0</v>
      </c>
      <c r="O43" s="90">
        <v>27</v>
      </c>
      <c r="P43" s="90">
        <v>-27</v>
      </c>
    </row>
    <row r="44" spans="1:20" ht="18.75">
      <c r="A44" s="172">
        <v>36</v>
      </c>
      <c r="B44" s="176" t="s">
        <v>134</v>
      </c>
      <c r="C44" s="171">
        <v>46403.039774999997</v>
      </c>
      <c r="D44" s="171">
        <v>52526.595437000004</v>
      </c>
      <c r="E44" s="171">
        <v>-6123.5556620000061</v>
      </c>
      <c r="F44" s="171">
        <v>98929.635211999994</v>
      </c>
      <c r="G44" s="171">
        <v>1456.4305549999999</v>
      </c>
      <c r="H44" s="171">
        <v>1538.835</v>
      </c>
      <c r="I44" s="171">
        <v>-82.404445000000123</v>
      </c>
      <c r="J44" s="171">
        <v>2995.2655549999999</v>
      </c>
      <c r="K44" s="171">
        <v>48</v>
      </c>
      <c r="L44" s="171">
        <v>3282</v>
      </c>
      <c r="M44" s="171">
        <v>-3234</v>
      </c>
      <c r="N44" s="171">
        <v>0</v>
      </c>
      <c r="O44" s="171">
        <v>73</v>
      </c>
      <c r="P44" s="171">
        <v>-73</v>
      </c>
      <c r="Q44" s="84"/>
      <c r="R44" s="85"/>
      <c r="S44" s="85"/>
      <c r="T44" s="85"/>
    </row>
    <row r="45" spans="1:20" ht="18.75">
      <c r="A45" s="81">
        <v>37</v>
      </c>
      <c r="B45" s="92" t="s">
        <v>121</v>
      </c>
      <c r="C45" s="83">
        <v>61582.481054000003</v>
      </c>
      <c r="D45" s="83">
        <v>95041.051754</v>
      </c>
      <c r="E45" s="83">
        <v>-33458.570699999997</v>
      </c>
      <c r="F45" s="83">
        <v>156623.53280799999</v>
      </c>
      <c r="G45" s="83">
        <v>866.95149400000003</v>
      </c>
      <c r="H45" s="83">
        <v>1562.527967</v>
      </c>
      <c r="I45" s="83">
        <v>-695.57647299999996</v>
      </c>
      <c r="J45" s="83">
        <v>2429.4794609999999</v>
      </c>
      <c r="K45" s="83">
        <v>20617.005453999998</v>
      </c>
      <c r="L45" s="83">
        <v>62842.54</v>
      </c>
      <c r="M45" s="83">
        <v>-42225.534546000003</v>
      </c>
      <c r="N45" s="83">
        <v>0</v>
      </c>
      <c r="O45" s="83">
        <v>4542.5379480000001</v>
      </c>
      <c r="P45" s="83">
        <v>-4542.5379480000001</v>
      </c>
      <c r="Q45" s="84"/>
      <c r="R45" s="85"/>
      <c r="S45" s="85"/>
      <c r="T45" s="85"/>
    </row>
    <row r="46" spans="1:20" ht="18.75">
      <c r="A46" s="172">
        <v>38</v>
      </c>
      <c r="B46" s="176" t="s">
        <v>154</v>
      </c>
      <c r="C46" s="171">
        <v>39794.221114</v>
      </c>
      <c r="D46" s="171">
        <v>56599.963972999998</v>
      </c>
      <c r="E46" s="171">
        <v>-16805.742858999998</v>
      </c>
      <c r="F46" s="171">
        <v>96394.185086999991</v>
      </c>
      <c r="G46" s="171">
        <v>3153.4153999999999</v>
      </c>
      <c r="H46" s="171">
        <v>3238.66</v>
      </c>
      <c r="I46" s="171">
        <v>-85.244599999999991</v>
      </c>
      <c r="J46" s="171">
        <v>6392.0753999999997</v>
      </c>
      <c r="K46" s="171">
        <v>2195</v>
      </c>
      <c r="L46" s="171">
        <v>17423</v>
      </c>
      <c r="M46" s="171">
        <v>-15228</v>
      </c>
      <c r="N46" s="171">
        <v>78</v>
      </c>
      <c r="O46" s="171">
        <v>767</v>
      </c>
      <c r="P46" s="171">
        <v>-689</v>
      </c>
      <c r="Q46" s="84"/>
      <c r="R46" s="85"/>
      <c r="S46" s="85"/>
      <c r="T46" s="85"/>
    </row>
    <row r="47" spans="1:20" ht="18.75">
      <c r="A47" s="81">
        <v>39</v>
      </c>
      <c r="B47" s="92" t="s">
        <v>143</v>
      </c>
      <c r="C47" s="83">
        <v>319716.239443</v>
      </c>
      <c r="D47" s="83">
        <v>202532.86349600001</v>
      </c>
      <c r="E47" s="83">
        <v>117183.37594699999</v>
      </c>
      <c r="F47" s="83">
        <v>522249.102939</v>
      </c>
      <c r="G47" s="83">
        <v>28012.179176000001</v>
      </c>
      <c r="H47" s="83">
        <v>19503.694783999999</v>
      </c>
      <c r="I47" s="83">
        <v>8508.4843920000021</v>
      </c>
      <c r="J47" s="83">
        <v>47515.873959999997</v>
      </c>
      <c r="K47" s="83">
        <v>155318</v>
      </c>
      <c r="L47" s="83">
        <v>58934</v>
      </c>
      <c r="M47" s="83">
        <v>96384</v>
      </c>
      <c r="N47" s="83">
        <v>8371</v>
      </c>
      <c r="O47" s="83">
        <v>8875</v>
      </c>
      <c r="P47" s="83">
        <v>-504</v>
      </c>
      <c r="Q47" s="84"/>
      <c r="R47" s="85"/>
      <c r="S47" s="85"/>
      <c r="T47" s="85"/>
    </row>
    <row r="48" spans="1:20" ht="18.75">
      <c r="A48" s="172">
        <v>40</v>
      </c>
      <c r="B48" s="176" t="s">
        <v>113</v>
      </c>
      <c r="C48" s="171">
        <v>66273.114906999996</v>
      </c>
      <c r="D48" s="171">
        <v>72034.886920999998</v>
      </c>
      <c r="E48" s="171">
        <v>-5761.7720140000019</v>
      </c>
      <c r="F48" s="171">
        <v>138308.00182800001</v>
      </c>
      <c r="G48" s="171">
        <v>12910.182481</v>
      </c>
      <c r="H48" s="171">
        <v>16829.676582</v>
      </c>
      <c r="I48" s="171">
        <v>-3919.4941010000002</v>
      </c>
      <c r="J48" s="171">
        <v>29739.859063</v>
      </c>
      <c r="K48" s="171">
        <v>37339</v>
      </c>
      <c r="L48" s="171">
        <v>28710</v>
      </c>
      <c r="M48" s="171">
        <v>8629</v>
      </c>
      <c r="N48" s="171">
        <v>318</v>
      </c>
      <c r="O48" s="171">
        <v>4605</v>
      </c>
      <c r="P48" s="171">
        <v>-4287</v>
      </c>
      <c r="Q48" s="84"/>
      <c r="R48" s="85"/>
      <c r="S48" s="85"/>
      <c r="T48" s="85"/>
    </row>
    <row r="49" spans="1:20" ht="18.75">
      <c r="A49" s="81">
        <v>41</v>
      </c>
      <c r="B49" s="92" t="s">
        <v>171</v>
      </c>
      <c r="C49" s="83">
        <v>120407.19516</v>
      </c>
      <c r="D49" s="83">
        <v>131096.92239200001</v>
      </c>
      <c r="E49" s="83">
        <v>-10689.727232000005</v>
      </c>
      <c r="F49" s="83">
        <v>251504.11755200001</v>
      </c>
      <c r="G49" s="83">
        <v>6248.6948670000002</v>
      </c>
      <c r="H49" s="83">
        <v>3009.3439619999999</v>
      </c>
      <c r="I49" s="83">
        <v>3239.3509050000002</v>
      </c>
      <c r="J49" s="83">
        <v>9258.038829000001</v>
      </c>
      <c r="K49" s="83">
        <v>1398.5212200000001</v>
      </c>
      <c r="L49" s="83">
        <v>12700.756885999999</v>
      </c>
      <c r="M49" s="83">
        <v>-11302.235665999999</v>
      </c>
      <c r="N49" s="83">
        <v>0</v>
      </c>
      <c r="O49" s="83">
        <v>79.301998999999995</v>
      </c>
      <c r="P49" s="83">
        <v>-79.301998999999995</v>
      </c>
      <c r="Q49" s="84"/>
      <c r="R49" s="85"/>
      <c r="S49" s="85"/>
      <c r="T49" s="85"/>
    </row>
    <row r="50" spans="1:20" ht="18.75">
      <c r="A50" s="172">
        <v>42</v>
      </c>
      <c r="B50" s="176" t="s">
        <v>129</v>
      </c>
      <c r="C50" s="171">
        <v>76497.53224</v>
      </c>
      <c r="D50" s="171">
        <v>95684.811570999998</v>
      </c>
      <c r="E50" s="171">
        <v>-19187.279330999998</v>
      </c>
      <c r="F50" s="171">
        <v>172182.343811</v>
      </c>
      <c r="G50" s="171">
        <v>3736.4012939999998</v>
      </c>
      <c r="H50" s="171">
        <v>4623.733878</v>
      </c>
      <c r="I50" s="171">
        <v>-887.33258400000022</v>
      </c>
      <c r="J50" s="171">
        <v>8360.1351720000002</v>
      </c>
      <c r="K50" s="171">
        <v>6860</v>
      </c>
      <c r="L50" s="171">
        <v>29483</v>
      </c>
      <c r="M50" s="171">
        <v>-22623</v>
      </c>
      <c r="N50" s="171">
        <v>0</v>
      </c>
      <c r="O50" s="171">
        <v>1205</v>
      </c>
      <c r="P50" s="171">
        <v>-1205</v>
      </c>
      <c r="Q50" s="84"/>
      <c r="R50" s="85"/>
      <c r="S50" s="85"/>
      <c r="T50" s="85"/>
    </row>
    <row r="51" spans="1:20" ht="18.75">
      <c r="A51" s="81">
        <v>43</v>
      </c>
      <c r="B51" s="92" t="s">
        <v>107</v>
      </c>
      <c r="C51" s="83">
        <v>82699.729558999999</v>
      </c>
      <c r="D51" s="83">
        <v>92626.998447999998</v>
      </c>
      <c r="E51" s="83">
        <v>-9927.268888999999</v>
      </c>
      <c r="F51" s="83">
        <v>175326.728007</v>
      </c>
      <c r="G51" s="83">
        <v>6613.4898499999999</v>
      </c>
      <c r="H51" s="83">
        <v>5976.7194849999996</v>
      </c>
      <c r="I51" s="83">
        <v>636.77036500000031</v>
      </c>
      <c r="J51" s="83">
        <v>12590.209335</v>
      </c>
      <c r="K51" s="83">
        <v>1819</v>
      </c>
      <c r="L51" s="83">
        <v>12199</v>
      </c>
      <c r="M51" s="83">
        <v>-10380</v>
      </c>
      <c r="N51" s="83">
        <v>0</v>
      </c>
      <c r="O51" s="83">
        <v>715</v>
      </c>
      <c r="P51" s="83">
        <v>-715</v>
      </c>
      <c r="Q51" s="84"/>
      <c r="R51" s="85"/>
      <c r="S51" s="85"/>
      <c r="T51" s="85"/>
    </row>
    <row r="52" spans="1:20" ht="18.75">
      <c r="A52" s="172">
        <v>44</v>
      </c>
      <c r="B52" s="176" t="s">
        <v>137</v>
      </c>
      <c r="C52" s="171">
        <v>176306.49688399999</v>
      </c>
      <c r="D52" s="171">
        <v>188208.52624899999</v>
      </c>
      <c r="E52" s="171">
        <v>-11902.029364999995</v>
      </c>
      <c r="F52" s="171">
        <v>364515.02313300001</v>
      </c>
      <c r="G52" s="171">
        <v>13661.733314999999</v>
      </c>
      <c r="H52" s="171">
        <v>13589.893391</v>
      </c>
      <c r="I52" s="171">
        <v>71.839923999999883</v>
      </c>
      <c r="J52" s="171">
        <v>27251.626705999999</v>
      </c>
      <c r="K52" s="171">
        <v>9142</v>
      </c>
      <c r="L52" s="171">
        <v>19058</v>
      </c>
      <c r="M52" s="171">
        <v>-9916</v>
      </c>
      <c r="N52" s="171">
        <v>0</v>
      </c>
      <c r="O52" s="171">
        <v>0</v>
      </c>
      <c r="P52" s="171">
        <v>0</v>
      </c>
      <c r="Q52" s="84"/>
      <c r="R52" s="85"/>
      <c r="S52" s="85"/>
      <c r="T52" s="85"/>
    </row>
    <row r="53" spans="1:20" ht="18.75">
      <c r="A53" s="81">
        <v>45</v>
      </c>
      <c r="B53" s="92" t="s">
        <v>146</v>
      </c>
      <c r="C53" s="83">
        <v>107749.727409</v>
      </c>
      <c r="D53" s="83">
        <v>106734.028403</v>
      </c>
      <c r="E53" s="83">
        <v>1015.6990059999953</v>
      </c>
      <c r="F53" s="83">
        <v>214483.75581200002</v>
      </c>
      <c r="G53" s="83">
        <v>7721.6706240000003</v>
      </c>
      <c r="H53" s="83">
        <v>11521.124037</v>
      </c>
      <c r="I53" s="83">
        <v>-3799.4534129999993</v>
      </c>
      <c r="J53" s="83">
        <v>19242.794661</v>
      </c>
      <c r="K53" s="83">
        <v>15389</v>
      </c>
      <c r="L53" s="83">
        <v>14212</v>
      </c>
      <c r="M53" s="83">
        <v>1177</v>
      </c>
      <c r="N53" s="83">
        <v>0</v>
      </c>
      <c r="O53" s="83">
        <v>2603</v>
      </c>
      <c r="P53" s="83">
        <v>-2603</v>
      </c>
      <c r="Q53" s="84"/>
      <c r="R53" s="85"/>
      <c r="S53" s="85"/>
      <c r="T53" s="85"/>
    </row>
    <row r="54" spans="1:20" ht="18.75">
      <c r="A54" s="172">
        <v>46</v>
      </c>
      <c r="B54" s="176" t="s">
        <v>275</v>
      </c>
      <c r="C54" s="171">
        <v>66047.558170999997</v>
      </c>
      <c r="D54" s="171">
        <v>69118.660938999994</v>
      </c>
      <c r="E54" s="171">
        <v>-3071.102767999997</v>
      </c>
      <c r="F54" s="171">
        <v>135166.21911000001</v>
      </c>
      <c r="G54" s="171">
        <v>586.54683</v>
      </c>
      <c r="H54" s="171">
        <v>1414.0064970000001</v>
      </c>
      <c r="I54" s="171">
        <v>-827.45966700000008</v>
      </c>
      <c r="J54" s="171">
        <v>2000.5533270000001</v>
      </c>
      <c r="K54" s="171">
        <v>8864.6881840000005</v>
      </c>
      <c r="L54" s="171">
        <v>10529.091156</v>
      </c>
      <c r="M54" s="171">
        <v>-1664.4029719999999</v>
      </c>
      <c r="N54" s="171">
        <v>0</v>
      </c>
      <c r="O54" s="171">
        <v>0</v>
      </c>
      <c r="P54" s="171">
        <v>0</v>
      </c>
      <c r="Q54" s="84"/>
      <c r="R54" s="85"/>
      <c r="S54" s="85"/>
      <c r="T54" s="85"/>
    </row>
    <row r="55" spans="1:20" ht="18.75">
      <c r="A55" s="81">
        <v>47</v>
      </c>
      <c r="B55" s="92" t="s">
        <v>317</v>
      </c>
      <c r="C55" s="83">
        <v>134915.46709600001</v>
      </c>
      <c r="D55" s="83">
        <v>135115.74542399999</v>
      </c>
      <c r="E55" s="83">
        <v>-200.27832799998578</v>
      </c>
      <c r="F55" s="83">
        <v>270031.21252</v>
      </c>
      <c r="G55" s="83">
        <v>4405.5920910000004</v>
      </c>
      <c r="H55" s="83">
        <v>1975.176242</v>
      </c>
      <c r="I55" s="83">
        <v>2430.4158490000004</v>
      </c>
      <c r="J55" s="83">
        <v>6380.768333</v>
      </c>
      <c r="K55" s="83">
        <v>392</v>
      </c>
      <c r="L55" s="83">
        <v>6800</v>
      </c>
      <c r="M55" s="83">
        <v>-6408</v>
      </c>
      <c r="N55" s="83">
        <v>0</v>
      </c>
      <c r="O55" s="83">
        <v>284</v>
      </c>
      <c r="P55" s="83">
        <v>-284</v>
      </c>
      <c r="Q55" s="84"/>
      <c r="R55" s="85"/>
      <c r="S55" s="85"/>
      <c r="T55" s="85"/>
    </row>
    <row r="56" spans="1:20" ht="18.75">
      <c r="A56" s="172">
        <v>48</v>
      </c>
      <c r="B56" s="176" t="s">
        <v>164</v>
      </c>
      <c r="C56" s="171">
        <v>33698.146780000003</v>
      </c>
      <c r="D56" s="171">
        <v>35877.805539000001</v>
      </c>
      <c r="E56" s="171">
        <v>-2179.6587589999981</v>
      </c>
      <c r="F56" s="171">
        <v>69575.952319000004</v>
      </c>
      <c r="G56" s="171">
        <v>2421.2101670000002</v>
      </c>
      <c r="H56" s="171">
        <v>2066.3171619999998</v>
      </c>
      <c r="I56" s="171">
        <v>354.89300500000036</v>
      </c>
      <c r="J56" s="171">
        <v>4487.5273290000005</v>
      </c>
      <c r="K56" s="171">
        <v>63.554462999999998</v>
      </c>
      <c r="L56" s="171">
        <v>2125.0985460000002</v>
      </c>
      <c r="M56" s="171">
        <v>-2061.5440830000002</v>
      </c>
      <c r="N56" s="171">
        <v>0</v>
      </c>
      <c r="O56" s="171">
        <v>0</v>
      </c>
      <c r="P56" s="171">
        <v>0</v>
      </c>
      <c r="Q56" s="84"/>
      <c r="R56" s="85"/>
      <c r="S56" s="85"/>
      <c r="T56" s="85"/>
    </row>
    <row r="57" spans="1:20" ht="18.75">
      <c r="A57" s="81">
        <v>49</v>
      </c>
      <c r="B57" s="92" t="s">
        <v>318</v>
      </c>
      <c r="C57" s="83">
        <v>32439.843513</v>
      </c>
      <c r="D57" s="83">
        <v>36700.901135</v>
      </c>
      <c r="E57" s="83">
        <v>-4261.0576220000003</v>
      </c>
      <c r="F57" s="83">
        <v>69140.744647999993</v>
      </c>
      <c r="G57" s="83">
        <v>1415.8591449999999</v>
      </c>
      <c r="H57" s="83">
        <v>1908.87303</v>
      </c>
      <c r="I57" s="83">
        <v>-493.01388500000007</v>
      </c>
      <c r="J57" s="83">
        <v>3324.7321750000001</v>
      </c>
      <c r="K57" s="83">
        <v>672.76747599999999</v>
      </c>
      <c r="L57" s="83">
        <v>782.52008999999998</v>
      </c>
      <c r="M57" s="83">
        <v>-109.75261399999999</v>
      </c>
      <c r="N57" s="83">
        <v>0</v>
      </c>
      <c r="O57" s="83">
        <v>0</v>
      </c>
      <c r="P57" s="83">
        <v>0</v>
      </c>
      <c r="Q57" s="84"/>
      <c r="R57" s="85"/>
      <c r="S57" s="85"/>
      <c r="T57" s="85"/>
    </row>
    <row r="58" spans="1:20" ht="18.75">
      <c r="A58" s="172">
        <v>50</v>
      </c>
      <c r="B58" s="176" t="s">
        <v>174</v>
      </c>
      <c r="C58" s="171">
        <v>34987.228917</v>
      </c>
      <c r="D58" s="171">
        <v>42557.901489999997</v>
      </c>
      <c r="E58" s="171">
        <v>-7570.6725729999962</v>
      </c>
      <c r="F58" s="171">
        <v>77545.13040699999</v>
      </c>
      <c r="G58" s="171">
        <v>3031.3961100000001</v>
      </c>
      <c r="H58" s="171">
        <v>11803.501920000001</v>
      </c>
      <c r="I58" s="171">
        <v>-8772.1058100000009</v>
      </c>
      <c r="J58" s="171">
        <v>14834.89803</v>
      </c>
      <c r="K58" s="171">
        <v>4152</v>
      </c>
      <c r="L58" s="171">
        <v>2206</v>
      </c>
      <c r="M58" s="171">
        <v>1946</v>
      </c>
      <c r="N58" s="171">
        <v>0</v>
      </c>
      <c r="O58" s="171">
        <v>0</v>
      </c>
      <c r="P58" s="171">
        <v>0</v>
      </c>
      <c r="Q58" s="84"/>
      <c r="R58" s="85"/>
      <c r="S58" s="85"/>
      <c r="T58" s="85"/>
    </row>
    <row r="59" spans="1:20" ht="18.75">
      <c r="A59" s="81">
        <v>51</v>
      </c>
      <c r="B59" s="92" t="s">
        <v>206</v>
      </c>
      <c r="C59" s="83">
        <v>24178.763507</v>
      </c>
      <c r="D59" s="83">
        <v>28450.410773</v>
      </c>
      <c r="E59" s="83">
        <v>-4271.6472659999999</v>
      </c>
      <c r="F59" s="83">
        <v>52629.174279999999</v>
      </c>
      <c r="G59" s="83">
        <v>0</v>
      </c>
      <c r="H59" s="83">
        <v>1168.4571249999999</v>
      </c>
      <c r="I59" s="83">
        <v>-1168.4571249999999</v>
      </c>
      <c r="J59" s="83">
        <v>1168.4571249999999</v>
      </c>
      <c r="K59" s="83">
        <v>301</v>
      </c>
      <c r="L59" s="83">
        <v>5924</v>
      </c>
      <c r="M59" s="83">
        <v>-5623</v>
      </c>
      <c r="N59" s="83">
        <v>0</v>
      </c>
      <c r="O59" s="83">
        <v>401</v>
      </c>
      <c r="P59" s="83">
        <v>-401</v>
      </c>
      <c r="Q59" s="84"/>
      <c r="R59" s="85"/>
      <c r="S59" s="85"/>
      <c r="T59" s="85"/>
    </row>
    <row r="60" spans="1:20" ht="18.75">
      <c r="A60" s="172">
        <v>52</v>
      </c>
      <c r="B60" s="176" t="s">
        <v>118</v>
      </c>
      <c r="C60" s="171">
        <v>158785.97899199999</v>
      </c>
      <c r="D60" s="171">
        <v>172682.701542</v>
      </c>
      <c r="E60" s="171">
        <v>-13896.722550000006</v>
      </c>
      <c r="F60" s="171">
        <v>331468.68053399998</v>
      </c>
      <c r="G60" s="171">
        <v>3562.1980400000002</v>
      </c>
      <c r="H60" s="171">
        <v>16194.967049999999</v>
      </c>
      <c r="I60" s="171">
        <v>-12632.76901</v>
      </c>
      <c r="J60" s="171">
        <v>19757.165089999999</v>
      </c>
      <c r="K60" s="171">
        <v>4012</v>
      </c>
      <c r="L60" s="171">
        <v>18184</v>
      </c>
      <c r="M60" s="171">
        <v>-14172</v>
      </c>
      <c r="N60" s="171">
        <v>111</v>
      </c>
      <c r="O60" s="171">
        <v>855</v>
      </c>
      <c r="P60" s="171">
        <v>-744</v>
      </c>
      <c r="Q60" s="84"/>
      <c r="R60" s="85"/>
      <c r="S60" s="85"/>
      <c r="T60" s="85"/>
    </row>
    <row r="61" spans="1:20" ht="18.75">
      <c r="A61" s="81">
        <v>53</v>
      </c>
      <c r="B61" s="92" t="s">
        <v>176</v>
      </c>
      <c r="C61" s="83">
        <v>116934.64864699999</v>
      </c>
      <c r="D61" s="83">
        <v>125786.06687</v>
      </c>
      <c r="E61" s="83">
        <v>-8851.4182230000006</v>
      </c>
      <c r="F61" s="83">
        <v>242720.715517</v>
      </c>
      <c r="G61" s="83">
        <v>8265.6045279999998</v>
      </c>
      <c r="H61" s="83">
        <v>6657.8372440000003</v>
      </c>
      <c r="I61" s="83">
        <v>1607.7672839999996</v>
      </c>
      <c r="J61" s="83">
        <v>14923.441772</v>
      </c>
      <c r="K61" s="83">
        <v>1748</v>
      </c>
      <c r="L61" s="83">
        <v>8687</v>
      </c>
      <c r="M61" s="83">
        <v>-6939</v>
      </c>
      <c r="N61" s="83">
        <v>0</v>
      </c>
      <c r="O61" s="83">
        <v>32</v>
      </c>
      <c r="P61" s="83">
        <v>-32</v>
      </c>
      <c r="Q61" s="84"/>
      <c r="R61" s="85"/>
      <c r="S61" s="85"/>
      <c r="T61" s="85"/>
    </row>
    <row r="62" spans="1:20" ht="18.75">
      <c r="A62" s="172">
        <v>54</v>
      </c>
      <c r="B62" s="176" t="s">
        <v>204</v>
      </c>
      <c r="C62" s="171">
        <v>55159.572379999998</v>
      </c>
      <c r="D62" s="171">
        <v>57513.524980000002</v>
      </c>
      <c r="E62" s="171">
        <v>-2353.9526000000042</v>
      </c>
      <c r="F62" s="171">
        <v>112673.09736</v>
      </c>
      <c r="G62" s="171">
        <v>5917.3768129999999</v>
      </c>
      <c r="H62" s="171">
        <v>4938.7645689999999</v>
      </c>
      <c r="I62" s="171">
        <v>978.61224399999992</v>
      </c>
      <c r="J62" s="171">
        <v>10856.141382</v>
      </c>
      <c r="K62" s="171">
        <v>19560</v>
      </c>
      <c r="L62" s="171">
        <v>18022</v>
      </c>
      <c r="M62" s="171">
        <v>1538</v>
      </c>
      <c r="N62" s="171">
        <v>6652</v>
      </c>
      <c r="O62" s="171">
        <v>1383</v>
      </c>
      <c r="P62" s="171">
        <v>5269</v>
      </c>
      <c r="Q62" s="84"/>
      <c r="R62" s="85"/>
      <c r="S62" s="85"/>
      <c r="T62" s="85"/>
    </row>
    <row r="63" spans="1:20" ht="18.75">
      <c r="A63" s="81">
        <v>55</v>
      </c>
      <c r="B63" s="92" t="s">
        <v>198</v>
      </c>
      <c r="C63" s="83">
        <v>31031.414540999998</v>
      </c>
      <c r="D63" s="83">
        <v>29512.720044000002</v>
      </c>
      <c r="E63" s="83">
        <v>1518.6944969999968</v>
      </c>
      <c r="F63" s="83">
        <v>60544.134585</v>
      </c>
      <c r="G63" s="83">
        <v>623.70799999999997</v>
      </c>
      <c r="H63" s="83">
        <v>492.24462399999999</v>
      </c>
      <c r="I63" s="83">
        <v>131.46337599999998</v>
      </c>
      <c r="J63" s="83">
        <v>1115.952624</v>
      </c>
      <c r="K63" s="83">
        <v>8255</v>
      </c>
      <c r="L63" s="83">
        <v>7019</v>
      </c>
      <c r="M63" s="83">
        <v>1236</v>
      </c>
      <c r="N63" s="83">
        <v>6223</v>
      </c>
      <c r="O63" s="83">
        <v>6312</v>
      </c>
      <c r="P63" s="83">
        <v>-89</v>
      </c>
      <c r="Q63" s="84"/>
      <c r="R63" s="85"/>
      <c r="S63" s="85"/>
      <c r="T63" s="85"/>
    </row>
    <row r="64" spans="1:20" ht="18.75">
      <c r="A64" s="172">
        <v>56</v>
      </c>
      <c r="B64" s="176" t="s">
        <v>182</v>
      </c>
      <c r="C64" s="171">
        <v>35774.943274999998</v>
      </c>
      <c r="D64" s="171">
        <v>38148.955719999998</v>
      </c>
      <c r="E64" s="171">
        <v>-2374.0124450000003</v>
      </c>
      <c r="F64" s="171">
        <v>73923.898994999996</v>
      </c>
      <c r="G64" s="171">
        <v>4961.4289399999998</v>
      </c>
      <c r="H64" s="171">
        <v>4922.0932990000001</v>
      </c>
      <c r="I64" s="171">
        <v>39.335640999999669</v>
      </c>
      <c r="J64" s="171">
        <v>9883.5222389999999</v>
      </c>
      <c r="K64" s="171">
        <v>1805</v>
      </c>
      <c r="L64" s="171">
        <v>3961</v>
      </c>
      <c r="M64" s="171">
        <v>-2156</v>
      </c>
      <c r="N64" s="171">
        <v>0</v>
      </c>
      <c r="O64" s="171">
        <v>82</v>
      </c>
      <c r="P64" s="171">
        <v>-82</v>
      </c>
      <c r="Q64" s="84"/>
      <c r="R64" s="85"/>
      <c r="S64" s="85"/>
      <c r="T64" s="85"/>
    </row>
    <row r="65" spans="1:20" ht="18.75">
      <c r="A65" s="81">
        <v>57</v>
      </c>
      <c r="B65" s="92" t="s">
        <v>290</v>
      </c>
      <c r="C65" s="83">
        <v>68213.812111000007</v>
      </c>
      <c r="D65" s="83">
        <v>74607.457704</v>
      </c>
      <c r="E65" s="83">
        <v>-6393.6455929999938</v>
      </c>
      <c r="F65" s="83">
        <v>142821.26981500001</v>
      </c>
      <c r="G65" s="83">
        <v>7044.1019409999999</v>
      </c>
      <c r="H65" s="83">
        <v>6944.3502479999997</v>
      </c>
      <c r="I65" s="83">
        <v>99.751693000000159</v>
      </c>
      <c r="J65" s="83">
        <v>13988.452189</v>
      </c>
      <c r="K65" s="83">
        <v>9789.2135660000004</v>
      </c>
      <c r="L65" s="83">
        <v>9018.7775679999995</v>
      </c>
      <c r="M65" s="83">
        <v>770.43599800000084</v>
      </c>
      <c r="N65" s="83">
        <v>0</v>
      </c>
      <c r="O65" s="83">
        <v>198.514961</v>
      </c>
      <c r="P65" s="83">
        <v>-198.514961</v>
      </c>
      <c r="Q65" s="84"/>
      <c r="R65" s="85"/>
      <c r="S65" s="85"/>
      <c r="T65" s="85"/>
    </row>
    <row r="66" spans="1:20" ht="18.75">
      <c r="A66" s="172">
        <v>58</v>
      </c>
      <c r="B66" s="176" t="s">
        <v>111</v>
      </c>
      <c r="C66" s="171">
        <v>132077.322071</v>
      </c>
      <c r="D66" s="171">
        <v>124856.54720299999</v>
      </c>
      <c r="E66" s="171">
        <v>7220.7748680000077</v>
      </c>
      <c r="F66" s="171">
        <v>256933.869274</v>
      </c>
      <c r="G66" s="171">
        <v>16352.299462999999</v>
      </c>
      <c r="H66" s="171">
        <v>11814.674800999999</v>
      </c>
      <c r="I66" s="171">
        <v>4537.6246620000002</v>
      </c>
      <c r="J66" s="171">
        <v>28166.974263999997</v>
      </c>
      <c r="K66" s="171">
        <v>3556</v>
      </c>
      <c r="L66" s="171">
        <v>2336</v>
      </c>
      <c r="M66" s="171">
        <v>1220</v>
      </c>
      <c r="N66" s="171">
        <v>0</v>
      </c>
      <c r="O66" s="171">
        <v>65</v>
      </c>
      <c r="P66" s="171">
        <v>-65</v>
      </c>
      <c r="Q66" s="84"/>
      <c r="R66" s="85"/>
      <c r="S66" s="85"/>
      <c r="T66" s="85"/>
    </row>
    <row r="67" spans="1:20" ht="18.75">
      <c r="A67" s="81">
        <v>59</v>
      </c>
      <c r="B67" s="92" t="s">
        <v>160</v>
      </c>
      <c r="C67" s="83">
        <v>13300.903009</v>
      </c>
      <c r="D67" s="83">
        <v>18028.367251</v>
      </c>
      <c r="E67" s="83">
        <v>-4727.464242</v>
      </c>
      <c r="F67" s="83">
        <v>31329.270259999998</v>
      </c>
      <c r="G67" s="83">
        <v>557.76</v>
      </c>
      <c r="H67" s="83">
        <v>0</v>
      </c>
      <c r="I67" s="83">
        <v>557.76</v>
      </c>
      <c r="J67" s="83">
        <v>557.76</v>
      </c>
      <c r="K67" s="83">
        <v>672</v>
      </c>
      <c r="L67" s="83">
        <v>4118</v>
      </c>
      <c r="M67" s="83">
        <v>-3446</v>
      </c>
      <c r="N67" s="83">
        <v>0</v>
      </c>
      <c r="O67" s="83">
        <v>470</v>
      </c>
      <c r="P67" s="83">
        <v>-470</v>
      </c>
      <c r="Q67" s="84"/>
      <c r="R67" s="85"/>
      <c r="S67" s="85"/>
      <c r="T67" s="85"/>
    </row>
    <row r="68" spans="1:20" ht="18.75">
      <c r="A68" s="172">
        <v>60</v>
      </c>
      <c r="B68" s="176" t="s">
        <v>193</v>
      </c>
      <c r="C68" s="171">
        <v>69135.552429000003</v>
      </c>
      <c r="D68" s="171">
        <v>68589.780755</v>
      </c>
      <c r="E68" s="171">
        <v>545.77167400000326</v>
      </c>
      <c r="F68" s="171">
        <v>137725.33318399999</v>
      </c>
      <c r="G68" s="171">
        <v>8283.1547780000001</v>
      </c>
      <c r="H68" s="171">
        <v>8979.2058859999997</v>
      </c>
      <c r="I68" s="171">
        <v>-696.05110799999966</v>
      </c>
      <c r="J68" s="171">
        <v>17262.360664</v>
      </c>
      <c r="K68" s="171">
        <v>1283</v>
      </c>
      <c r="L68" s="171">
        <v>3793</v>
      </c>
      <c r="M68" s="171">
        <v>-2510</v>
      </c>
      <c r="N68" s="171">
        <v>48</v>
      </c>
      <c r="O68" s="171">
        <v>45</v>
      </c>
      <c r="P68" s="171">
        <v>3</v>
      </c>
      <c r="Q68" s="84"/>
      <c r="R68" s="85"/>
      <c r="S68" s="85"/>
      <c r="T68" s="85"/>
    </row>
    <row r="69" spans="1:20" ht="18.75">
      <c r="A69" s="81">
        <v>61</v>
      </c>
      <c r="B69" s="92" t="s">
        <v>211</v>
      </c>
      <c r="C69" s="83">
        <v>71384.283284999998</v>
      </c>
      <c r="D69" s="83">
        <v>78243.312122999996</v>
      </c>
      <c r="E69" s="83">
        <v>-6859.0288379999984</v>
      </c>
      <c r="F69" s="83">
        <v>149627.59540799999</v>
      </c>
      <c r="G69" s="83">
        <v>3626.6585100000002</v>
      </c>
      <c r="H69" s="83">
        <v>3304.2609579999998</v>
      </c>
      <c r="I69" s="83">
        <v>322.39755200000036</v>
      </c>
      <c r="J69" s="83">
        <v>6930.9194680000001</v>
      </c>
      <c r="K69" s="83">
        <v>3061</v>
      </c>
      <c r="L69" s="83">
        <v>8507</v>
      </c>
      <c r="M69" s="83">
        <v>-5446</v>
      </c>
      <c r="N69" s="83">
        <v>0</v>
      </c>
      <c r="O69" s="83">
        <v>0</v>
      </c>
      <c r="P69" s="83">
        <v>0</v>
      </c>
      <c r="Q69" s="84"/>
      <c r="R69" s="85"/>
      <c r="S69" s="85"/>
      <c r="T69" s="85"/>
    </row>
    <row r="70" spans="1:20" ht="18.75">
      <c r="A70" s="172">
        <v>62</v>
      </c>
      <c r="B70" s="176" t="s">
        <v>149</v>
      </c>
      <c r="C70" s="171">
        <v>108766.426624</v>
      </c>
      <c r="D70" s="171">
        <v>110290.930295</v>
      </c>
      <c r="E70" s="171">
        <v>-1524.5036709999986</v>
      </c>
      <c r="F70" s="171">
        <v>219057.35691899998</v>
      </c>
      <c r="G70" s="171">
        <v>5926.5193230000004</v>
      </c>
      <c r="H70" s="171">
        <v>6413.8144869999996</v>
      </c>
      <c r="I70" s="171">
        <v>-487.2951639999992</v>
      </c>
      <c r="J70" s="171">
        <v>12340.33381</v>
      </c>
      <c r="K70" s="171">
        <v>2538</v>
      </c>
      <c r="L70" s="171">
        <v>1724</v>
      </c>
      <c r="M70" s="171">
        <v>814</v>
      </c>
      <c r="N70" s="171">
        <v>0</v>
      </c>
      <c r="O70" s="171">
        <v>0</v>
      </c>
      <c r="P70" s="171">
        <v>0</v>
      </c>
      <c r="Q70" s="84"/>
      <c r="R70" s="85"/>
      <c r="S70" s="85"/>
      <c r="T70" s="85"/>
    </row>
    <row r="71" spans="1:20" ht="18.75">
      <c r="A71" s="81">
        <v>63</v>
      </c>
      <c r="B71" s="92" t="s">
        <v>169</v>
      </c>
      <c r="C71" s="83">
        <v>19106.731819000001</v>
      </c>
      <c r="D71" s="83">
        <v>38224.798318000001</v>
      </c>
      <c r="E71" s="83">
        <v>-19118.066499</v>
      </c>
      <c r="F71" s="83">
        <v>57331.530137000002</v>
      </c>
      <c r="G71" s="83">
        <v>1441.5419999999999</v>
      </c>
      <c r="H71" s="83">
        <v>1493.4832429999999</v>
      </c>
      <c r="I71" s="83">
        <v>-51.941242999999986</v>
      </c>
      <c r="J71" s="83">
        <v>2935.025243</v>
      </c>
      <c r="K71" s="83">
        <v>1864</v>
      </c>
      <c r="L71" s="83">
        <v>17558</v>
      </c>
      <c r="M71" s="83">
        <v>-15694</v>
      </c>
      <c r="N71" s="83">
        <v>0</v>
      </c>
      <c r="O71" s="83">
        <v>0</v>
      </c>
      <c r="P71" s="83">
        <v>0</v>
      </c>
      <c r="Q71" s="84"/>
      <c r="R71" s="85"/>
      <c r="S71" s="85"/>
      <c r="T71" s="85"/>
    </row>
    <row r="72" spans="1:20" ht="18.75">
      <c r="A72" s="172">
        <v>64</v>
      </c>
      <c r="B72" s="176" t="s">
        <v>115</v>
      </c>
      <c r="C72" s="171">
        <v>61081.293098000002</v>
      </c>
      <c r="D72" s="171">
        <v>66348.227006000001</v>
      </c>
      <c r="E72" s="171">
        <v>-5266.9339079999991</v>
      </c>
      <c r="F72" s="171">
        <v>127429.520104</v>
      </c>
      <c r="G72" s="171">
        <v>3361.1784699999998</v>
      </c>
      <c r="H72" s="171">
        <v>11856.819246999999</v>
      </c>
      <c r="I72" s="171">
        <v>-8495.6407770000005</v>
      </c>
      <c r="J72" s="171">
        <v>15217.997716999998</v>
      </c>
      <c r="K72" s="171">
        <v>695</v>
      </c>
      <c r="L72" s="171">
        <v>1129</v>
      </c>
      <c r="M72" s="171">
        <v>-434</v>
      </c>
      <c r="N72" s="171">
        <v>0</v>
      </c>
      <c r="O72" s="171">
        <v>32</v>
      </c>
      <c r="P72" s="171">
        <v>-32</v>
      </c>
      <c r="Q72" s="84"/>
      <c r="R72" s="85"/>
      <c r="S72" s="85"/>
      <c r="T72" s="85"/>
    </row>
    <row r="73" spans="1:20" ht="18.75">
      <c r="A73" s="81">
        <v>65</v>
      </c>
      <c r="B73" s="92" t="s">
        <v>179</v>
      </c>
      <c r="C73" s="83">
        <v>123546.777214</v>
      </c>
      <c r="D73" s="83">
        <v>127366.464542</v>
      </c>
      <c r="E73" s="83">
        <v>-3819.687328</v>
      </c>
      <c r="F73" s="83">
        <v>250913.241756</v>
      </c>
      <c r="G73" s="83">
        <v>3780.7385850000001</v>
      </c>
      <c r="H73" s="83">
        <v>1009.370583</v>
      </c>
      <c r="I73" s="83">
        <v>2771.3680020000002</v>
      </c>
      <c r="J73" s="83">
        <v>4790.109168</v>
      </c>
      <c r="K73" s="83">
        <v>4224.6220039999998</v>
      </c>
      <c r="L73" s="83">
        <v>3377.3760419999999</v>
      </c>
      <c r="M73" s="83">
        <v>847.24596199999996</v>
      </c>
      <c r="N73" s="83">
        <v>441.452</v>
      </c>
      <c r="O73" s="83">
        <v>218.03343100000001</v>
      </c>
      <c r="P73" s="83">
        <v>223.41856899999999</v>
      </c>
      <c r="Q73" s="84"/>
      <c r="R73" s="85"/>
      <c r="S73" s="85"/>
      <c r="T73" s="85"/>
    </row>
    <row r="74" spans="1:20" ht="18.75">
      <c r="A74" s="172">
        <v>66</v>
      </c>
      <c r="B74" s="176" t="s">
        <v>208</v>
      </c>
      <c r="C74" s="171">
        <v>19489.561107000001</v>
      </c>
      <c r="D74" s="171">
        <v>21566.531505999999</v>
      </c>
      <c r="E74" s="171">
        <v>-2076.970398999998</v>
      </c>
      <c r="F74" s="171">
        <v>41056.092613000001</v>
      </c>
      <c r="G74" s="171">
        <v>414.64246100000003</v>
      </c>
      <c r="H74" s="171">
        <v>545.76087299999995</v>
      </c>
      <c r="I74" s="171">
        <v>-131.11841199999992</v>
      </c>
      <c r="J74" s="171">
        <v>960.40333399999997</v>
      </c>
      <c r="K74" s="171">
        <v>2305</v>
      </c>
      <c r="L74" s="171">
        <v>4406</v>
      </c>
      <c r="M74" s="171">
        <v>-2101</v>
      </c>
      <c r="N74" s="171">
        <v>0</v>
      </c>
      <c r="O74" s="171">
        <v>0</v>
      </c>
      <c r="P74" s="171">
        <v>0</v>
      </c>
      <c r="Q74" s="84"/>
      <c r="R74" s="85"/>
      <c r="S74" s="85"/>
      <c r="T74" s="85"/>
    </row>
    <row r="75" spans="1:20" ht="18.75">
      <c r="A75" s="81">
        <v>67</v>
      </c>
      <c r="B75" s="92" t="s">
        <v>140</v>
      </c>
      <c r="C75" s="83">
        <v>150930.892617</v>
      </c>
      <c r="D75" s="83">
        <v>153765.80546199999</v>
      </c>
      <c r="E75" s="83">
        <v>-2834.9128449999844</v>
      </c>
      <c r="F75" s="83">
        <v>304696.69807899999</v>
      </c>
      <c r="G75" s="83">
        <v>18115.728212999999</v>
      </c>
      <c r="H75" s="83">
        <v>18200.608003000001</v>
      </c>
      <c r="I75" s="83">
        <v>-84.879790000002686</v>
      </c>
      <c r="J75" s="83">
        <v>36316.336215999996</v>
      </c>
      <c r="K75" s="83">
        <v>3121.1317119999999</v>
      </c>
      <c r="L75" s="83">
        <v>3191.6707230000002</v>
      </c>
      <c r="M75" s="83">
        <v>-70.539011000000301</v>
      </c>
      <c r="N75" s="83">
        <v>976.34243600000002</v>
      </c>
      <c r="O75" s="83">
        <v>0</v>
      </c>
      <c r="P75" s="83">
        <v>976.34243600000002</v>
      </c>
      <c r="Q75" s="84"/>
      <c r="R75" s="85"/>
      <c r="S75" s="85"/>
      <c r="T75" s="85"/>
    </row>
    <row r="76" spans="1:20" ht="18.75">
      <c r="A76" s="172">
        <v>68</v>
      </c>
      <c r="B76" s="176" t="s">
        <v>191</v>
      </c>
      <c r="C76" s="171">
        <v>87408.775731000002</v>
      </c>
      <c r="D76" s="171">
        <v>88942.596909</v>
      </c>
      <c r="E76" s="171">
        <v>-1533.8211779999983</v>
      </c>
      <c r="F76" s="171">
        <v>176351.37264000002</v>
      </c>
      <c r="G76" s="171">
        <v>5329.5681800000002</v>
      </c>
      <c r="H76" s="171">
        <v>4373.5934070000003</v>
      </c>
      <c r="I76" s="171">
        <v>955.97477299999991</v>
      </c>
      <c r="J76" s="171">
        <v>9703.1615870000005</v>
      </c>
      <c r="K76" s="171">
        <v>1160.1677540000001</v>
      </c>
      <c r="L76" s="171">
        <v>1371.3584080000001</v>
      </c>
      <c r="M76" s="171">
        <v>-211.19065399999999</v>
      </c>
      <c r="N76" s="171">
        <v>0</v>
      </c>
      <c r="O76" s="171">
        <v>34.841898</v>
      </c>
      <c r="P76" s="171">
        <v>-34.841898</v>
      </c>
      <c r="Q76" s="84"/>
      <c r="R76" s="85"/>
      <c r="S76" s="85"/>
      <c r="T76" s="85"/>
    </row>
    <row r="77" spans="1:20" ht="18.75">
      <c r="A77" s="81">
        <v>69</v>
      </c>
      <c r="B77" s="92" t="s">
        <v>123</v>
      </c>
      <c r="C77" s="83">
        <v>201447.25036100001</v>
      </c>
      <c r="D77" s="83">
        <v>204124.64449999999</v>
      </c>
      <c r="E77" s="83">
        <v>-2677.3941389999818</v>
      </c>
      <c r="F77" s="83">
        <v>405571.89486100001</v>
      </c>
      <c r="G77" s="83">
        <v>29406.101773999999</v>
      </c>
      <c r="H77" s="83">
        <v>26673.863278000001</v>
      </c>
      <c r="I77" s="83">
        <v>2732.2384959999981</v>
      </c>
      <c r="J77" s="83">
        <v>56079.965052</v>
      </c>
      <c r="K77" s="83">
        <v>7041</v>
      </c>
      <c r="L77" s="83">
        <v>5333</v>
      </c>
      <c r="M77" s="83">
        <v>1708</v>
      </c>
      <c r="N77" s="83">
        <v>260</v>
      </c>
      <c r="O77" s="83">
        <v>602</v>
      </c>
      <c r="P77" s="83">
        <v>-342</v>
      </c>
      <c r="Q77" s="84"/>
      <c r="R77" s="85"/>
      <c r="S77" s="85"/>
      <c r="T77" s="85"/>
    </row>
    <row r="78" spans="1:20" ht="18.75">
      <c r="A78" s="172">
        <v>70</v>
      </c>
      <c r="B78" s="176" t="s">
        <v>162</v>
      </c>
      <c r="C78" s="171">
        <v>94446.198866999999</v>
      </c>
      <c r="D78" s="171">
        <v>93087.001590999993</v>
      </c>
      <c r="E78" s="171">
        <v>1359.1972760000062</v>
      </c>
      <c r="F78" s="171">
        <v>187533.20045800001</v>
      </c>
      <c r="G78" s="171">
        <v>8891.4275830000006</v>
      </c>
      <c r="H78" s="171">
        <v>9354.010655</v>
      </c>
      <c r="I78" s="171">
        <v>-462.58307199999945</v>
      </c>
      <c r="J78" s="171">
        <v>18245.438238000002</v>
      </c>
      <c r="K78" s="171">
        <v>2729.4937359999999</v>
      </c>
      <c r="L78" s="171">
        <v>1142.0178330000001</v>
      </c>
      <c r="M78" s="171">
        <v>1587.4759029999998</v>
      </c>
      <c r="N78" s="171">
        <v>0</v>
      </c>
      <c r="O78" s="171">
        <v>818.58410900000001</v>
      </c>
      <c r="P78" s="171">
        <v>-818.58410900000001</v>
      </c>
      <c r="Q78" s="84"/>
      <c r="R78" s="85"/>
      <c r="S78" s="85"/>
      <c r="T78" s="85"/>
    </row>
    <row r="79" spans="1:20" ht="18.75">
      <c r="A79" s="81">
        <v>71</v>
      </c>
      <c r="B79" s="92" t="s">
        <v>152</v>
      </c>
      <c r="C79" s="83">
        <v>25815.483365</v>
      </c>
      <c r="D79" s="83">
        <v>23959.404865</v>
      </c>
      <c r="E79" s="83">
        <v>1856.0784999999996</v>
      </c>
      <c r="F79" s="83">
        <v>49774.888229999997</v>
      </c>
      <c r="G79" s="83">
        <v>1361.98</v>
      </c>
      <c r="H79" s="83">
        <v>3329.4806410000001</v>
      </c>
      <c r="I79" s="83">
        <v>-1967.5006410000001</v>
      </c>
      <c r="J79" s="83">
        <v>4691.4606409999997</v>
      </c>
      <c r="K79" s="83">
        <v>58</v>
      </c>
      <c r="L79" s="83">
        <v>2447</v>
      </c>
      <c r="M79" s="83">
        <v>-2389</v>
      </c>
      <c r="N79" s="83">
        <v>0</v>
      </c>
      <c r="O79" s="83">
        <v>2144</v>
      </c>
      <c r="P79" s="83">
        <v>-2144</v>
      </c>
      <c r="Q79" s="84"/>
      <c r="R79" s="85"/>
      <c r="S79" s="85"/>
      <c r="T79" s="85"/>
    </row>
    <row r="80" spans="1:20" ht="18.75">
      <c r="A80" s="172">
        <v>72</v>
      </c>
      <c r="B80" s="176" t="s">
        <v>126</v>
      </c>
      <c r="C80" s="171">
        <v>25377.919619</v>
      </c>
      <c r="D80" s="171">
        <v>25900.804853000001</v>
      </c>
      <c r="E80" s="171">
        <v>-522.88523400000122</v>
      </c>
      <c r="F80" s="171">
        <v>51278.724472000002</v>
      </c>
      <c r="G80" s="171">
        <v>1086</v>
      </c>
      <c r="H80" s="171">
        <v>0.58996499999999996</v>
      </c>
      <c r="I80" s="171">
        <v>1085.4100350000001</v>
      </c>
      <c r="J80" s="171">
        <v>1086.5899649999999</v>
      </c>
      <c r="K80" s="171">
        <v>3499</v>
      </c>
      <c r="L80" s="171">
        <v>123</v>
      </c>
      <c r="M80" s="171">
        <v>3376</v>
      </c>
      <c r="N80" s="171">
        <v>0</v>
      </c>
      <c r="O80" s="171">
        <v>0</v>
      </c>
      <c r="P80" s="171">
        <v>0</v>
      </c>
      <c r="Q80" s="84"/>
      <c r="R80" s="85"/>
      <c r="S80" s="85"/>
      <c r="T80" s="85"/>
    </row>
    <row r="81" spans="1:20" ht="18.75">
      <c r="A81" s="81">
        <v>73</v>
      </c>
      <c r="B81" s="92" t="s">
        <v>196</v>
      </c>
      <c r="C81" s="83">
        <v>23344.034538</v>
      </c>
      <c r="D81" s="83">
        <v>27789.796181000002</v>
      </c>
      <c r="E81" s="83">
        <v>-4445.7616430000016</v>
      </c>
      <c r="F81" s="83">
        <v>51133.830719000005</v>
      </c>
      <c r="G81" s="83">
        <v>662.8</v>
      </c>
      <c r="H81" s="83">
        <v>1154.6728129999999</v>
      </c>
      <c r="I81" s="83">
        <v>-491.87281299999995</v>
      </c>
      <c r="J81" s="83">
        <v>1817.4728129999999</v>
      </c>
      <c r="K81" s="83">
        <v>16</v>
      </c>
      <c r="L81" s="83">
        <v>3539</v>
      </c>
      <c r="M81" s="83">
        <v>-3523</v>
      </c>
      <c r="N81" s="83">
        <v>0</v>
      </c>
      <c r="O81" s="83">
        <v>0</v>
      </c>
      <c r="P81" s="83">
        <v>0</v>
      </c>
      <c r="Q81" s="84"/>
      <c r="R81" s="85"/>
      <c r="S81" s="85"/>
      <c r="T81" s="85"/>
    </row>
    <row r="82" spans="1:20" ht="18.75">
      <c r="A82" s="172">
        <v>74</v>
      </c>
      <c r="B82" s="176" t="s">
        <v>319</v>
      </c>
      <c r="C82" s="171">
        <v>44660.765830999997</v>
      </c>
      <c r="D82" s="171">
        <v>47583.006551999999</v>
      </c>
      <c r="E82" s="171">
        <v>-2922.2407210000019</v>
      </c>
      <c r="F82" s="171">
        <v>92243.772383000003</v>
      </c>
      <c r="G82" s="171">
        <v>4069.2242099999999</v>
      </c>
      <c r="H82" s="171">
        <v>4211.8660890000001</v>
      </c>
      <c r="I82" s="171">
        <v>-142.64187900000024</v>
      </c>
      <c r="J82" s="171">
        <v>8281.0902989999995</v>
      </c>
      <c r="K82" s="171">
        <v>526.32564400000001</v>
      </c>
      <c r="L82" s="171">
        <v>2928.6955939999998</v>
      </c>
      <c r="M82" s="171">
        <v>-2402.3699499999998</v>
      </c>
      <c r="N82" s="171">
        <v>0</v>
      </c>
      <c r="O82" s="171">
        <v>1258.245007</v>
      </c>
      <c r="P82" s="171">
        <v>-1258.245007</v>
      </c>
      <c r="Q82" s="84"/>
      <c r="R82" s="85"/>
      <c r="S82" s="85"/>
      <c r="T82" s="85"/>
    </row>
    <row r="83" spans="1:20" ht="18.75">
      <c r="A83" s="81">
        <v>75</v>
      </c>
      <c r="B83" s="92" t="s">
        <v>201</v>
      </c>
      <c r="C83" s="83">
        <v>109144.150519</v>
      </c>
      <c r="D83" s="83">
        <v>95672.165536</v>
      </c>
      <c r="E83" s="83">
        <v>13471.984983000002</v>
      </c>
      <c r="F83" s="83">
        <v>204816.316055</v>
      </c>
      <c r="G83" s="83">
        <v>10473.584926</v>
      </c>
      <c r="H83" s="83">
        <v>11541.34252</v>
      </c>
      <c r="I83" s="83">
        <v>-1067.7575940000006</v>
      </c>
      <c r="J83" s="83">
        <v>22014.927446000002</v>
      </c>
      <c r="K83" s="83">
        <v>34048</v>
      </c>
      <c r="L83" s="83">
        <v>17618</v>
      </c>
      <c r="M83" s="83">
        <v>16430</v>
      </c>
      <c r="N83" s="83">
        <v>3227</v>
      </c>
      <c r="O83" s="83">
        <v>1313</v>
      </c>
      <c r="P83" s="83">
        <v>1914</v>
      </c>
      <c r="Q83" s="84"/>
      <c r="R83" s="85"/>
      <c r="S83" s="85"/>
      <c r="T83" s="85"/>
    </row>
    <row r="84" spans="1:20" ht="18.75">
      <c r="A84" s="172">
        <v>76</v>
      </c>
      <c r="B84" s="176" t="s">
        <v>184</v>
      </c>
      <c r="C84" s="171">
        <v>22881.133094000001</v>
      </c>
      <c r="D84" s="171">
        <v>25161.027318</v>
      </c>
      <c r="E84" s="171">
        <v>-2279.8942239999997</v>
      </c>
      <c r="F84" s="171">
        <v>48042.160411999997</v>
      </c>
      <c r="G84" s="171">
        <v>3162.6098539999998</v>
      </c>
      <c r="H84" s="171">
        <v>1619.0184819999999</v>
      </c>
      <c r="I84" s="171">
        <v>1543.5913719999999</v>
      </c>
      <c r="J84" s="171">
        <v>4781.6283359999998</v>
      </c>
      <c r="K84" s="171">
        <v>89</v>
      </c>
      <c r="L84" s="171">
        <v>5856</v>
      </c>
      <c r="M84" s="171">
        <v>-5767</v>
      </c>
      <c r="N84" s="171">
        <v>0</v>
      </c>
      <c r="O84" s="171">
        <v>489</v>
      </c>
      <c r="P84" s="171">
        <v>-489</v>
      </c>
      <c r="Q84" s="84"/>
      <c r="R84" s="85"/>
      <c r="S84" s="85"/>
      <c r="T84" s="85"/>
    </row>
    <row r="85" spans="1:20" ht="18.75">
      <c r="A85" s="81">
        <v>77</v>
      </c>
      <c r="B85" s="92" t="s">
        <v>215</v>
      </c>
      <c r="C85" s="83">
        <v>45958.514101000001</v>
      </c>
      <c r="D85" s="83">
        <v>46579.197888000002</v>
      </c>
      <c r="E85" s="83">
        <v>-620.68378700000176</v>
      </c>
      <c r="F85" s="83">
        <v>92537.711989000003</v>
      </c>
      <c r="G85" s="83">
        <v>1728.06618</v>
      </c>
      <c r="H85" s="83">
        <v>1773.966408</v>
      </c>
      <c r="I85" s="83">
        <v>-45.90022799999997</v>
      </c>
      <c r="J85" s="83">
        <v>3502.032588</v>
      </c>
      <c r="K85" s="83">
        <v>13</v>
      </c>
      <c r="L85" s="83">
        <v>72</v>
      </c>
      <c r="M85" s="83">
        <v>-59</v>
      </c>
      <c r="N85" s="83">
        <v>0</v>
      </c>
      <c r="O85" s="83">
        <v>0</v>
      </c>
      <c r="P85" s="83">
        <v>0</v>
      </c>
      <c r="Q85" s="84"/>
      <c r="R85" s="85"/>
      <c r="S85" s="85"/>
      <c r="T85" s="85"/>
    </row>
    <row r="86" spans="1:20" ht="18.75">
      <c r="A86" s="172">
        <v>78</v>
      </c>
      <c r="B86" s="176" t="s">
        <v>217</v>
      </c>
      <c r="C86" s="171">
        <v>68457.398749</v>
      </c>
      <c r="D86" s="171">
        <v>64715.854659999997</v>
      </c>
      <c r="E86" s="171">
        <v>3741.5440890000027</v>
      </c>
      <c r="F86" s="171">
        <v>133173.253409</v>
      </c>
      <c r="G86" s="171">
        <v>5845.4253870000002</v>
      </c>
      <c r="H86" s="171">
        <v>2607.5608419999999</v>
      </c>
      <c r="I86" s="171">
        <v>3237.8645450000004</v>
      </c>
      <c r="J86" s="171">
        <v>8452.9862290000001</v>
      </c>
      <c r="K86" s="171">
        <v>3521</v>
      </c>
      <c r="L86" s="171">
        <v>1560</v>
      </c>
      <c r="M86" s="171">
        <v>1961</v>
      </c>
      <c r="N86" s="171">
        <v>168</v>
      </c>
      <c r="O86" s="171">
        <v>0</v>
      </c>
      <c r="P86" s="171">
        <v>168</v>
      </c>
      <c r="Q86" s="84"/>
      <c r="R86" s="85"/>
      <c r="S86" s="85"/>
      <c r="T86" s="85"/>
    </row>
    <row r="87" spans="1:20" ht="18.75">
      <c r="A87" s="81">
        <v>79</v>
      </c>
      <c r="B87" s="92" t="s">
        <v>131</v>
      </c>
      <c r="C87" s="83">
        <v>26094.107287999999</v>
      </c>
      <c r="D87" s="83">
        <v>27847.874429</v>
      </c>
      <c r="E87" s="83">
        <v>-1753.7671410000003</v>
      </c>
      <c r="F87" s="83">
        <v>53941.981717000002</v>
      </c>
      <c r="G87" s="83">
        <v>586.34438499999999</v>
      </c>
      <c r="H87" s="83">
        <v>2223.0195370000001</v>
      </c>
      <c r="I87" s="83">
        <v>-1636.6751520000003</v>
      </c>
      <c r="J87" s="83">
        <v>2809.363922</v>
      </c>
      <c r="K87" s="83">
        <v>582</v>
      </c>
      <c r="L87" s="83">
        <v>1425</v>
      </c>
      <c r="M87" s="83">
        <v>-843</v>
      </c>
      <c r="N87" s="83">
        <v>48</v>
      </c>
      <c r="O87" s="83">
        <v>140</v>
      </c>
      <c r="P87" s="83">
        <v>-92</v>
      </c>
      <c r="Q87" s="84"/>
      <c r="R87" s="85"/>
      <c r="S87" s="85"/>
      <c r="T87" s="85"/>
    </row>
    <row r="88" spans="1:20" ht="18.75">
      <c r="A88" s="172">
        <v>80</v>
      </c>
      <c r="B88" s="176" t="s">
        <v>220</v>
      </c>
      <c r="C88" s="171">
        <v>11587.991959000001</v>
      </c>
      <c r="D88" s="171">
        <v>9465.6944160000003</v>
      </c>
      <c r="E88" s="171">
        <v>2122.2975430000006</v>
      </c>
      <c r="F88" s="171">
        <v>21053.686375000001</v>
      </c>
      <c r="G88" s="171">
        <v>1873.180427</v>
      </c>
      <c r="H88" s="171">
        <v>471.95920100000001</v>
      </c>
      <c r="I88" s="171">
        <v>1401.2212260000001</v>
      </c>
      <c r="J88" s="171">
        <v>2345.1396279999999</v>
      </c>
      <c r="K88" s="171">
        <v>0</v>
      </c>
      <c r="L88" s="171">
        <v>79</v>
      </c>
      <c r="M88" s="171">
        <v>-79</v>
      </c>
      <c r="N88" s="171">
        <v>0</v>
      </c>
      <c r="O88" s="171">
        <v>0</v>
      </c>
      <c r="P88" s="171">
        <v>0</v>
      </c>
      <c r="Q88" s="84"/>
      <c r="R88" s="85"/>
      <c r="S88" s="85"/>
      <c r="T88" s="85"/>
    </row>
    <row r="89" spans="1:20" ht="18.75">
      <c r="A89" s="81">
        <v>81</v>
      </c>
      <c r="B89" s="92" t="s">
        <v>223</v>
      </c>
      <c r="C89" s="83">
        <v>90741.644144000005</v>
      </c>
      <c r="D89" s="83">
        <v>95165.683562000006</v>
      </c>
      <c r="E89" s="83">
        <v>-4424.0394180000003</v>
      </c>
      <c r="F89" s="83">
        <v>185907.32770600001</v>
      </c>
      <c r="G89" s="83">
        <v>1248.689396</v>
      </c>
      <c r="H89" s="83">
        <v>1250.9826989999999</v>
      </c>
      <c r="I89" s="83">
        <v>-2.2933029999999235</v>
      </c>
      <c r="J89" s="83">
        <v>2499.6720949999999</v>
      </c>
      <c r="K89" s="83">
        <v>4867</v>
      </c>
      <c r="L89" s="83">
        <v>21832</v>
      </c>
      <c r="M89" s="83">
        <v>-16965</v>
      </c>
      <c r="N89" s="83">
        <v>0</v>
      </c>
      <c r="O89" s="83">
        <v>0</v>
      </c>
      <c r="P89" s="83">
        <v>0</v>
      </c>
      <c r="Q89" s="84"/>
      <c r="R89" s="85"/>
      <c r="S89" s="85"/>
      <c r="T89" s="85"/>
    </row>
    <row r="90" spans="1:20" ht="18.75">
      <c r="A90" s="172">
        <v>82</v>
      </c>
      <c r="B90" s="176" t="s">
        <v>226</v>
      </c>
      <c r="C90" s="171">
        <v>36466.312182000001</v>
      </c>
      <c r="D90" s="171">
        <v>36252.461132999997</v>
      </c>
      <c r="E90" s="171">
        <v>213.85104900000442</v>
      </c>
      <c r="F90" s="171">
        <v>72718.773314999999</v>
      </c>
      <c r="G90" s="171">
        <v>2937.4840469999999</v>
      </c>
      <c r="H90" s="171">
        <v>3457.4320210000001</v>
      </c>
      <c r="I90" s="171">
        <v>-519.94797400000016</v>
      </c>
      <c r="J90" s="171">
        <v>6394.9160680000005</v>
      </c>
      <c r="K90" s="171">
        <v>119.810635</v>
      </c>
      <c r="L90" s="171">
        <v>465.21951999999999</v>
      </c>
      <c r="M90" s="171">
        <v>-345.408885</v>
      </c>
      <c r="N90" s="171">
        <v>0</v>
      </c>
      <c r="O90" s="171">
        <v>0</v>
      </c>
      <c r="P90" s="171">
        <v>0</v>
      </c>
      <c r="Q90" s="84"/>
      <c r="R90" s="85"/>
      <c r="S90" s="85"/>
      <c r="T90" s="85"/>
    </row>
    <row r="91" spans="1:20" ht="18.75">
      <c r="A91" s="215">
        <v>83</v>
      </c>
      <c r="B91" s="92" t="s">
        <v>228</v>
      </c>
      <c r="C91" s="83">
        <v>72033.741326999996</v>
      </c>
      <c r="D91" s="83">
        <v>58713.135138999998</v>
      </c>
      <c r="E91" s="83">
        <v>13320.606187999998</v>
      </c>
      <c r="F91" s="83">
        <v>130746.87646599999</v>
      </c>
      <c r="G91" s="83">
        <v>3645.1841850000001</v>
      </c>
      <c r="H91" s="83">
        <v>1039.1764479999999</v>
      </c>
      <c r="I91" s="83">
        <v>2606.0077369999999</v>
      </c>
      <c r="J91" s="83">
        <v>4684.3606330000002</v>
      </c>
      <c r="K91" s="83">
        <v>12354.288202</v>
      </c>
      <c r="L91" s="83">
        <v>698.20870400000001</v>
      </c>
      <c r="M91" s="83">
        <v>11656.079497999999</v>
      </c>
      <c r="N91" s="83">
        <v>34.910136000000001</v>
      </c>
      <c r="O91" s="83">
        <v>566.72558200000003</v>
      </c>
      <c r="P91" s="83">
        <v>-531.81544600000007</v>
      </c>
      <c r="Q91" s="84"/>
      <c r="R91" s="85"/>
      <c r="S91" s="85"/>
      <c r="T91" s="85"/>
    </row>
    <row r="92" spans="1:20" ht="18.75">
      <c r="A92" s="172">
        <v>84</v>
      </c>
      <c r="B92" s="176" t="s">
        <v>334</v>
      </c>
      <c r="C92" s="171">
        <v>20963.888765</v>
      </c>
      <c r="D92" s="171">
        <v>11506.222081</v>
      </c>
      <c r="E92" s="171">
        <v>9457.6666839999998</v>
      </c>
      <c r="F92" s="171">
        <v>32470.110846</v>
      </c>
      <c r="G92" s="171">
        <v>3999.65164</v>
      </c>
      <c r="H92" s="171">
        <v>0</v>
      </c>
      <c r="I92" s="171">
        <v>3999.65164</v>
      </c>
      <c r="J92" s="171">
        <v>3999.65164</v>
      </c>
      <c r="K92" s="171">
        <v>16036.857853</v>
      </c>
      <c r="L92" s="171">
        <v>5403.9842639999997</v>
      </c>
      <c r="M92" s="171">
        <v>10632.873588999999</v>
      </c>
      <c r="N92" s="171">
        <v>1685.808362</v>
      </c>
      <c r="O92" s="171">
        <v>1274.9579180000001</v>
      </c>
      <c r="P92" s="171">
        <v>410.85044399999992</v>
      </c>
      <c r="Q92" s="84"/>
      <c r="R92" s="85"/>
      <c r="S92" s="85"/>
      <c r="T92" s="85"/>
    </row>
    <row r="93" spans="1:20" ht="18.75">
      <c r="A93" s="215">
        <v>85</v>
      </c>
      <c r="B93" s="92" t="s">
        <v>336</v>
      </c>
      <c r="C93" s="83">
        <v>44597.322722999997</v>
      </c>
      <c r="D93" s="83">
        <v>28829.588722</v>
      </c>
      <c r="E93" s="83">
        <v>15767.734000999997</v>
      </c>
      <c r="F93" s="83">
        <v>73426.911445000005</v>
      </c>
      <c r="G93" s="83">
        <v>8830.0362879999993</v>
      </c>
      <c r="H93" s="83">
        <v>6496.9419669999997</v>
      </c>
      <c r="I93" s="83">
        <v>2333.0943209999996</v>
      </c>
      <c r="J93" s="83">
        <v>15326.978254999998</v>
      </c>
      <c r="K93" s="83">
        <v>18545.770786000001</v>
      </c>
      <c r="L93" s="83">
        <v>3318.4523389999999</v>
      </c>
      <c r="M93" s="83">
        <v>15227.318447000001</v>
      </c>
      <c r="N93" s="83">
        <v>818.33143900000005</v>
      </c>
      <c r="O93" s="83">
        <v>1812.964395</v>
      </c>
      <c r="P93" s="83">
        <v>-994.63295599999992</v>
      </c>
      <c r="Q93" s="84"/>
      <c r="R93" s="85"/>
      <c r="S93" s="85"/>
      <c r="T93" s="85"/>
    </row>
    <row r="94" spans="1:20" ht="18.75">
      <c r="A94" s="172">
        <v>86</v>
      </c>
      <c r="B94" s="176" t="s">
        <v>349</v>
      </c>
      <c r="C94" s="171">
        <v>28801.292631</v>
      </c>
      <c r="D94" s="171">
        <v>21869.328971999999</v>
      </c>
      <c r="E94" s="171">
        <v>6931.9636590000009</v>
      </c>
      <c r="F94" s="171">
        <v>50670.621603</v>
      </c>
      <c r="G94" s="171">
        <v>2107.571516</v>
      </c>
      <c r="H94" s="171">
        <v>5855.3345749999999</v>
      </c>
      <c r="I94" s="171">
        <v>-3747.7630589999999</v>
      </c>
      <c r="J94" s="171">
        <v>7962.9060909999998</v>
      </c>
      <c r="K94" s="171">
        <v>11115</v>
      </c>
      <c r="L94" s="171">
        <v>5108</v>
      </c>
      <c r="M94" s="171">
        <v>6007</v>
      </c>
      <c r="N94" s="171">
        <v>156</v>
      </c>
      <c r="O94" s="171">
        <v>3572</v>
      </c>
      <c r="P94" s="171">
        <v>-3416</v>
      </c>
      <c r="Q94" s="84"/>
      <c r="R94" s="85"/>
      <c r="S94" s="85"/>
      <c r="T94" s="85"/>
    </row>
    <row r="95" spans="1:20" ht="18.75">
      <c r="A95" s="88">
        <v>87</v>
      </c>
      <c r="B95" s="92" t="s">
        <v>308</v>
      </c>
      <c r="C95" s="83">
        <v>57616.056836999996</v>
      </c>
      <c r="D95" s="83">
        <v>38794.285903000004</v>
      </c>
      <c r="E95" s="83">
        <v>18821.770933999993</v>
      </c>
      <c r="F95" s="83">
        <v>96410.342739999993</v>
      </c>
      <c r="G95" s="83">
        <v>18574.590895000001</v>
      </c>
      <c r="H95" s="83">
        <v>17734.43867</v>
      </c>
      <c r="I95" s="83">
        <v>840.15222500000164</v>
      </c>
      <c r="J95" s="83">
        <v>36309.029565000004</v>
      </c>
      <c r="K95" s="83">
        <v>18671.859995999999</v>
      </c>
      <c r="L95" s="83">
        <v>172.92584400000001</v>
      </c>
      <c r="M95" s="83">
        <v>18498.934151999998</v>
      </c>
      <c r="N95" s="83">
        <v>7129.0925939999997</v>
      </c>
      <c r="O95" s="83">
        <v>172.92584400000001</v>
      </c>
      <c r="P95" s="83">
        <v>6956.1667499999994</v>
      </c>
      <c r="Q95" s="84"/>
      <c r="R95" s="85"/>
      <c r="S95" s="85"/>
      <c r="T95" s="85"/>
    </row>
    <row r="96" spans="1:20" ht="18.75">
      <c r="A96" s="174">
        <v>88</v>
      </c>
      <c r="B96" s="176" t="s">
        <v>356</v>
      </c>
      <c r="C96" s="171">
        <v>0</v>
      </c>
      <c r="D96" s="171">
        <v>0</v>
      </c>
      <c r="E96" s="171">
        <v>0</v>
      </c>
      <c r="F96" s="171">
        <v>0</v>
      </c>
      <c r="G96" s="171">
        <v>0</v>
      </c>
      <c r="H96" s="171">
        <v>0</v>
      </c>
      <c r="I96" s="171">
        <v>0</v>
      </c>
      <c r="J96" s="171">
        <v>0</v>
      </c>
      <c r="K96" s="171">
        <v>5585</v>
      </c>
      <c r="L96" s="171">
        <v>0</v>
      </c>
      <c r="M96" s="171">
        <v>5585</v>
      </c>
      <c r="N96" s="171">
        <v>0</v>
      </c>
      <c r="O96" s="171">
        <v>0</v>
      </c>
      <c r="P96" s="171">
        <v>0</v>
      </c>
      <c r="Q96" s="84"/>
      <c r="R96" s="85"/>
      <c r="S96" s="85"/>
      <c r="T96" s="85"/>
    </row>
    <row r="97" spans="1:17" ht="18.75">
      <c r="A97" s="111" t="s">
        <v>320</v>
      </c>
      <c r="B97" s="93"/>
      <c r="C97" s="90">
        <v>3796260.8813789999</v>
      </c>
      <c r="D97" s="90">
        <v>3818400.0404750002</v>
      </c>
      <c r="E97" s="90">
        <v>-22139.159095999974</v>
      </c>
      <c r="F97" s="90">
        <v>7614660.9218539996</v>
      </c>
      <c r="G97" s="90">
        <v>304295.91433700011</v>
      </c>
      <c r="H97" s="90">
        <v>310668.04639499995</v>
      </c>
      <c r="I97" s="90">
        <v>-6372.1320580000029</v>
      </c>
      <c r="J97" s="90">
        <v>614963.96073200007</v>
      </c>
      <c r="K97" s="90">
        <v>473639.07868500001</v>
      </c>
      <c r="L97" s="90">
        <v>482735.69351700007</v>
      </c>
      <c r="M97" s="90">
        <v>-9096.6148319999957</v>
      </c>
      <c r="N97" s="90">
        <v>36745.936967000001</v>
      </c>
      <c r="O97" s="90">
        <v>48041.633092000004</v>
      </c>
      <c r="P97" s="90">
        <v>-11295.696124999999</v>
      </c>
    </row>
    <row r="98" spans="1:17" s="341" customFormat="1" ht="21.75" thickBot="1">
      <c r="A98" s="337" t="s">
        <v>321</v>
      </c>
      <c r="B98" s="338"/>
      <c r="C98" s="339">
        <v>6426730.2961720005</v>
      </c>
      <c r="D98" s="339">
        <v>6948714.6593559999</v>
      </c>
      <c r="E98" s="339">
        <v>-521984.36318400007</v>
      </c>
      <c r="F98" s="339">
        <v>13375444.955527999</v>
      </c>
      <c r="G98" s="339">
        <v>492570.11657100008</v>
      </c>
      <c r="H98" s="339">
        <v>457925.81093799998</v>
      </c>
      <c r="I98" s="339">
        <v>34644.305632999996</v>
      </c>
      <c r="J98" s="339">
        <v>950495.92750900006</v>
      </c>
      <c r="K98" s="339">
        <v>28361954.489543002</v>
      </c>
      <c r="L98" s="339">
        <v>25859225.148356996</v>
      </c>
      <c r="M98" s="339">
        <v>2502729.341186</v>
      </c>
      <c r="N98" s="339">
        <v>2621407.4510110002</v>
      </c>
      <c r="O98" s="339">
        <v>3064971.5818889993</v>
      </c>
      <c r="P98" s="339">
        <v>-443564.130878</v>
      </c>
      <c r="Q98" s="340"/>
    </row>
    <row r="99" spans="1:17">
      <c r="B99" s="95" t="s">
        <v>363</v>
      </c>
      <c r="C99" s="96"/>
      <c r="D99" s="96"/>
      <c r="E99" s="96"/>
      <c r="F99" s="96"/>
      <c r="G99" s="96"/>
      <c r="H99" s="96"/>
      <c r="I99" s="96"/>
      <c r="J99" s="96"/>
      <c r="K99" s="96"/>
      <c r="L99" s="96"/>
    </row>
  </sheetData>
  <mergeCells count="13">
    <mergeCell ref="A41:B41"/>
    <mergeCell ref="A43:B43"/>
    <mergeCell ref="B1:N1"/>
    <mergeCell ref="A2:A4"/>
    <mergeCell ref="B2:B4"/>
    <mergeCell ref="C2:J2"/>
    <mergeCell ref="K2:P2"/>
    <mergeCell ref="C3:F3"/>
    <mergeCell ref="G3:J3"/>
    <mergeCell ref="K3:M3"/>
    <mergeCell ref="N3:P3"/>
    <mergeCell ref="A35:B35"/>
    <mergeCell ref="A30:B30"/>
  </mergeCells>
  <printOptions horizontalCentered="1"/>
  <pageMargins left="0" right="0" top="0" bottom="0" header="0" footer="0"/>
  <pageSetup paperSize="9" scale="50" fitToHeight="2" orientation="portrait" r:id="rId1"/>
</worksheet>
</file>

<file path=xl/worksheets/sheet4.xml><?xml version="1.0" encoding="utf-8"?>
<worksheet xmlns="http://schemas.openxmlformats.org/spreadsheetml/2006/main" xmlns:r="http://schemas.openxmlformats.org/officeDocument/2006/relationships">
  <sheetPr>
    <pageSetUpPr fitToPage="1"/>
  </sheetPr>
  <dimension ref="A1:N110"/>
  <sheetViews>
    <sheetView rightToLeft="1" workbookViewId="0">
      <selection sqref="A1:M104"/>
    </sheetView>
  </sheetViews>
  <sheetFormatPr defaultRowHeight="14.25"/>
  <cols>
    <col min="1" max="1" width="4" bestFit="1" customWidth="1"/>
    <col min="2" max="2" width="27.875" customWidth="1"/>
    <col min="3" max="5" width="9" hidden="1" customWidth="1"/>
    <col min="6" max="6" width="16.125" customWidth="1"/>
    <col min="7" max="7" width="16" customWidth="1"/>
    <col min="8" max="8" width="15.125" style="107" customWidth="1"/>
    <col min="9" max="9" width="10.75" style="97" bestFit="1" customWidth="1"/>
    <col min="10" max="10" width="10.125" style="97" customWidth="1"/>
    <col min="11" max="11" width="13.125" customWidth="1"/>
    <col min="12" max="13" width="15.375" customWidth="1"/>
    <col min="14" max="14" width="9" style="209"/>
    <col min="15" max="249" width="9" style="68"/>
    <col min="250" max="250" width="4" style="68" bestFit="1" customWidth="1"/>
    <col min="251" max="251" width="27.875" style="68" customWidth="1"/>
    <col min="252" max="254" width="0" style="68" hidden="1" customWidth="1"/>
    <col min="255" max="255" width="6.875" style="68" customWidth="1"/>
    <col min="256" max="256" width="16.125" style="68" customWidth="1"/>
    <col min="257" max="257" width="7.375" style="68" customWidth="1"/>
    <col min="258" max="258" width="16" style="68" customWidth="1"/>
    <col min="259" max="260" width="9" style="68" customWidth="1"/>
    <col min="261" max="261" width="15.125" style="68" customWidth="1"/>
    <col min="262" max="262" width="10.75" style="68" bestFit="1" customWidth="1"/>
    <col min="263" max="263" width="10.125" style="68" customWidth="1"/>
    <col min="264" max="264" width="13.125" style="68" customWidth="1"/>
    <col min="265" max="265" width="6.75" style="68" customWidth="1"/>
    <col min="266" max="266" width="15.375" style="68" customWidth="1"/>
    <col min="267" max="267" width="6.75" style="68" customWidth="1"/>
    <col min="268" max="268" width="15.375" style="68" customWidth="1"/>
    <col min="269" max="269" width="9.875" style="68" customWidth="1"/>
    <col min="270" max="505" width="9" style="68"/>
    <col min="506" max="506" width="4" style="68" bestFit="1" customWidth="1"/>
    <col min="507" max="507" width="27.875" style="68" customWidth="1"/>
    <col min="508" max="510" width="0" style="68" hidden="1" customWidth="1"/>
    <col min="511" max="511" width="6.875" style="68" customWidth="1"/>
    <col min="512" max="512" width="16.125" style="68" customWidth="1"/>
    <col min="513" max="513" width="7.375" style="68" customWidth="1"/>
    <col min="514" max="514" width="16" style="68" customWidth="1"/>
    <col min="515" max="516" width="9" style="68" customWidth="1"/>
    <col min="517" max="517" width="15.125" style="68" customWidth="1"/>
    <col min="518" max="518" width="10.75" style="68" bestFit="1" customWidth="1"/>
    <col min="519" max="519" width="10.125" style="68" customWidth="1"/>
    <col min="520" max="520" width="13.125" style="68" customWidth="1"/>
    <col min="521" max="521" width="6.75" style="68" customWidth="1"/>
    <col min="522" max="522" width="15.375" style="68" customWidth="1"/>
    <col min="523" max="523" width="6.75" style="68" customWidth="1"/>
    <col min="524" max="524" width="15.375" style="68" customWidth="1"/>
    <col min="525" max="525" width="9.875" style="68" customWidth="1"/>
    <col min="526" max="761" width="9" style="68"/>
    <col min="762" max="762" width="4" style="68" bestFit="1" customWidth="1"/>
    <col min="763" max="763" width="27.875" style="68" customWidth="1"/>
    <col min="764" max="766" width="0" style="68" hidden="1" customWidth="1"/>
    <col min="767" max="767" width="6.875" style="68" customWidth="1"/>
    <col min="768" max="768" width="16.125" style="68" customWidth="1"/>
    <col min="769" max="769" width="7.375" style="68" customWidth="1"/>
    <col min="770" max="770" width="16" style="68" customWidth="1"/>
    <col min="771" max="772" width="9" style="68" customWidth="1"/>
    <col min="773" max="773" width="15.125" style="68" customWidth="1"/>
    <col min="774" max="774" width="10.75" style="68" bestFit="1" customWidth="1"/>
    <col min="775" max="775" width="10.125" style="68" customWidth="1"/>
    <col min="776" max="776" width="13.125" style="68" customWidth="1"/>
    <col min="777" max="777" width="6.75" style="68" customWidth="1"/>
    <col min="778" max="778" width="15.375" style="68" customWidth="1"/>
    <col min="779" max="779" width="6.75" style="68" customWidth="1"/>
    <col min="780" max="780" width="15.375" style="68" customWidth="1"/>
    <col min="781" max="781" width="9.875" style="68" customWidth="1"/>
    <col min="782" max="1017" width="9" style="68"/>
    <col min="1018" max="1018" width="4" style="68" bestFit="1" customWidth="1"/>
    <col min="1019" max="1019" width="27.875" style="68" customWidth="1"/>
    <col min="1020" max="1022" width="0" style="68" hidden="1" customWidth="1"/>
    <col min="1023" max="1023" width="6.875" style="68" customWidth="1"/>
    <col min="1024" max="1024" width="16.125" style="68" customWidth="1"/>
    <col min="1025" max="1025" width="7.375" style="68" customWidth="1"/>
    <col min="1026" max="1026" width="16" style="68" customWidth="1"/>
    <col min="1027" max="1028" width="9" style="68" customWidth="1"/>
    <col min="1029" max="1029" width="15.125" style="68" customWidth="1"/>
    <col min="1030" max="1030" width="10.75" style="68" bestFit="1" customWidth="1"/>
    <col min="1031" max="1031" width="10.125" style="68" customWidth="1"/>
    <col min="1032" max="1032" width="13.125" style="68" customWidth="1"/>
    <col min="1033" max="1033" width="6.75" style="68" customWidth="1"/>
    <col min="1034" max="1034" width="15.375" style="68" customWidth="1"/>
    <col min="1035" max="1035" width="6.75" style="68" customWidth="1"/>
    <col min="1036" max="1036" width="15.375" style="68" customWidth="1"/>
    <col min="1037" max="1037" width="9.875" style="68" customWidth="1"/>
    <col min="1038" max="1273" width="9" style="68"/>
    <col min="1274" max="1274" width="4" style="68" bestFit="1" customWidth="1"/>
    <col min="1275" max="1275" width="27.875" style="68" customWidth="1"/>
    <col min="1276" max="1278" width="0" style="68" hidden="1" customWidth="1"/>
    <col min="1279" max="1279" width="6.875" style="68" customWidth="1"/>
    <col min="1280" max="1280" width="16.125" style="68" customWidth="1"/>
    <col min="1281" max="1281" width="7.375" style="68" customWidth="1"/>
    <col min="1282" max="1282" width="16" style="68" customWidth="1"/>
    <col min="1283" max="1284" width="9" style="68" customWidth="1"/>
    <col min="1285" max="1285" width="15.125" style="68" customWidth="1"/>
    <col min="1286" max="1286" width="10.75" style="68" bestFit="1" customWidth="1"/>
    <col min="1287" max="1287" width="10.125" style="68" customWidth="1"/>
    <col min="1288" max="1288" width="13.125" style="68" customWidth="1"/>
    <col min="1289" max="1289" width="6.75" style="68" customWidth="1"/>
    <col min="1290" max="1290" width="15.375" style="68" customWidth="1"/>
    <col min="1291" max="1291" width="6.75" style="68" customWidth="1"/>
    <col min="1292" max="1292" width="15.375" style="68" customWidth="1"/>
    <col min="1293" max="1293" width="9.875" style="68" customWidth="1"/>
    <col min="1294" max="1529" width="9" style="68"/>
    <col min="1530" max="1530" width="4" style="68" bestFit="1" customWidth="1"/>
    <col min="1531" max="1531" width="27.875" style="68" customWidth="1"/>
    <col min="1532" max="1534" width="0" style="68" hidden="1" customWidth="1"/>
    <col min="1535" max="1535" width="6.875" style="68" customWidth="1"/>
    <col min="1536" max="1536" width="16.125" style="68" customWidth="1"/>
    <col min="1537" max="1537" width="7.375" style="68" customWidth="1"/>
    <col min="1538" max="1538" width="16" style="68" customWidth="1"/>
    <col min="1539" max="1540" width="9" style="68" customWidth="1"/>
    <col min="1541" max="1541" width="15.125" style="68" customWidth="1"/>
    <col min="1542" max="1542" width="10.75" style="68" bestFit="1" customWidth="1"/>
    <col min="1543" max="1543" width="10.125" style="68" customWidth="1"/>
    <col min="1544" max="1544" width="13.125" style="68" customWidth="1"/>
    <col min="1545" max="1545" width="6.75" style="68" customWidth="1"/>
    <col min="1546" max="1546" width="15.375" style="68" customWidth="1"/>
    <col min="1547" max="1547" width="6.75" style="68" customWidth="1"/>
    <col min="1548" max="1548" width="15.375" style="68" customWidth="1"/>
    <col min="1549" max="1549" width="9.875" style="68" customWidth="1"/>
    <col min="1550" max="1785" width="9" style="68"/>
    <col min="1786" max="1786" width="4" style="68" bestFit="1" customWidth="1"/>
    <col min="1787" max="1787" width="27.875" style="68" customWidth="1"/>
    <col min="1788" max="1790" width="0" style="68" hidden="1" customWidth="1"/>
    <col min="1791" max="1791" width="6.875" style="68" customWidth="1"/>
    <col min="1792" max="1792" width="16.125" style="68" customWidth="1"/>
    <col min="1793" max="1793" width="7.375" style="68" customWidth="1"/>
    <col min="1794" max="1794" width="16" style="68" customWidth="1"/>
    <col min="1795" max="1796" width="9" style="68" customWidth="1"/>
    <col min="1797" max="1797" width="15.125" style="68" customWidth="1"/>
    <col min="1798" max="1798" width="10.75" style="68" bestFit="1" customWidth="1"/>
    <col min="1799" max="1799" width="10.125" style="68" customWidth="1"/>
    <col min="1800" max="1800" width="13.125" style="68" customWidth="1"/>
    <col min="1801" max="1801" width="6.75" style="68" customWidth="1"/>
    <col min="1802" max="1802" width="15.375" style="68" customWidth="1"/>
    <col min="1803" max="1803" width="6.75" style="68" customWidth="1"/>
    <col min="1804" max="1804" width="15.375" style="68" customWidth="1"/>
    <col min="1805" max="1805" width="9.875" style="68" customWidth="1"/>
    <col min="1806" max="2041" width="9" style="68"/>
    <col min="2042" max="2042" width="4" style="68" bestFit="1" customWidth="1"/>
    <col min="2043" max="2043" width="27.875" style="68" customWidth="1"/>
    <col min="2044" max="2046" width="0" style="68" hidden="1" customWidth="1"/>
    <col min="2047" max="2047" width="6.875" style="68" customWidth="1"/>
    <col min="2048" max="2048" width="16.125" style="68" customWidth="1"/>
    <col min="2049" max="2049" width="7.375" style="68" customWidth="1"/>
    <col min="2050" max="2050" width="16" style="68" customWidth="1"/>
    <col min="2051" max="2052" width="9" style="68" customWidth="1"/>
    <col min="2053" max="2053" width="15.125" style="68" customWidth="1"/>
    <col min="2054" max="2054" width="10.75" style="68" bestFit="1" customWidth="1"/>
    <col min="2055" max="2055" width="10.125" style="68" customWidth="1"/>
    <col min="2056" max="2056" width="13.125" style="68" customWidth="1"/>
    <col min="2057" max="2057" width="6.75" style="68" customWidth="1"/>
    <col min="2058" max="2058" width="15.375" style="68" customWidth="1"/>
    <col min="2059" max="2059" width="6.75" style="68" customWidth="1"/>
    <col min="2060" max="2060" width="15.375" style="68" customWidth="1"/>
    <col min="2061" max="2061" width="9.875" style="68" customWidth="1"/>
    <col min="2062" max="2297" width="9" style="68"/>
    <col min="2298" max="2298" width="4" style="68" bestFit="1" customWidth="1"/>
    <col min="2299" max="2299" width="27.875" style="68" customWidth="1"/>
    <col min="2300" max="2302" width="0" style="68" hidden="1" customWidth="1"/>
    <col min="2303" max="2303" width="6.875" style="68" customWidth="1"/>
    <col min="2304" max="2304" width="16.125" style="68" customWidth="1"/>
    <col min="2305" max="2305" width="7.375" style="68" customWidth="1"/>
    <col min="2306" max="2306" width="16" style="68" customWidth="1"/>
    <col min="2307" max="2308" width="9" style="68" customWidth="1"/>
    <col min="2309" max="2309" width="15.125" style="68" customWidth="1"/>
    <col min="2310" max="2310" width="10.75" style="68" bestFit="1" customWidth="1"/>
    <col min="2311" max="2311" width="10.125" style="68" customWidth="1"/>
    <col min="2312" max="2312" width="13.125" style="68" customWidth="1"/>
    <col min="2313" max="2313" width="6.75" style="68" customWidth="1"/>
    <col min="2314" max="2314" width="15.375" style="68" customWidth="1"/>
    <col min="2315" max="2315" width="6.75" style="68" customWidth="1"/>
    <col min="2316" max="2316" width="15.375" style="68" customWidth="1"/>
    <col min="2317" max="2317" width="9.875" style="68" customWidth="1"/>
    <col min="2318" max="2553" width="9" style="68"/>
    <col min="2554" max="2554" width="4" style="68" bestFit="1" customWidth="1"/>
    <col min="2555" max="2555" width="27.875" style="68" customWidth="1"/>
    <col min="2556" max="2558" width="0" style="68" hidden="1" customWidth="1"/>
    <col min="2559" max="2559" width="6.875" style="68" customWidth="1"/>
    <col min="2560" max="2560" width="16.125" style="68" customWidth="1"/>
    <col min="2561" max="2561" width="7.375" style="68" customWidth="1"/>
    <col min="2562" max="2562" width="16" style="68" customWidth="1"/>
    <col min="2563" max="2564" width="9" style="68" customWidth="1"/>
    <col min="2565" max="2565" width="15.125" style="68" customWidth="1"/>
    <col min="2566" max="2566" width="10.75" style="68" bestFit="1" customWidth="1"/>
    <col min="2567" max="2567" width="10.125" style="68" customWidth="1"/>
    <col min="2568" max="2568" width="13.125" style="68" customWidth="1"/>
    <col min="2569" max="2569" width="6.75" style="68" customWidth="1"/>
    <col min="2570" max="2570" width="15.375" style="68" customWidth="1"/>
    <col min="2571" max="2571" width="6.75" style="68" customWidth="1"/>
    <col min="2572" max="2572" width="15.375" style="68" customWidth="1"/>
    <col min="2573" max="2573" width="9.875" style="68" customWidth="1"/>
    <col min="2574" max="2809" width="9" style="68"/>
    <col min="2810" max="2810" width="4" style="68" bestFit="1" customWidth="1"/>
    <col min="2811" max="2811" width="27.875" style="68" customWidth="1"/>
    <col min="2812" max="2814" width="0" style="68" hidden="1" customWidth="1"/>
    <col min="2815" max="2815" width="6.875" style="68" customWidth="1"/>
    <col min="2816" max="2816" width="16.125" style="68" customWidth="1"/>
    <col min="2817" max="2817" width="7.375" style="68" customWidth="1"/>
    <col min="2818" max="2818" width="16" style="68" customWidth="1"/>
    <col min="2819" max="2820" width="9" style="68" customWidth="1"/>
    <col min="2821" max="2821" width="15.125" style="68" customWidth="1"/>
    <col min="2822" max="2822" width="10.75" style="68" bestFit="1" customWidth="1"/>
    <col min="2823" max="2823" width="10.125" style="68" customWidth="1"/>
    <col min="2824" max="2824" width="13.125" style="68" customWidth="1"/>
    <col min="2825" max="2825" width="6.75" style="68" customWidth="1"/>
    <col min="2826" max="2826" width="15.375" style="68" customWidth="1"/>
    <col min="2827" max="2827" width="6.75" style="68" customWidth="1"/>
    <col min="2828" max="2828" width="15.375" style="68" customWidth="1"/>
    <col min="2829" max="2829" width="9.875" style="68" customWidth="1"/>
    <col min="2830" max="3065" width="9" style="68"/>
    <col min="3066" max="3066" width="4" style="68" bestFit="1" customWidth="1"/>
    <col min="3067" max="3067" width="27.875" style="68" customWidth="1"/>
    <col min="3068" max="3070" width="0" style="68" hidden="1" customWidth="1"/>
    <col min="3071" max="3071" width="6.875" style="68" customWidth="1"/>
    <col min="3072" max="3072" width="16.125" style="68" customWidth="1"/>
    <col min="3073" max="3073" width="7.375" style="68" customWidth="1"/>
    <col min="3074" max="3074" width="16" style="68" customWidth="1"/>
    <col min="3075" max="3076" width="9" style="68" customWidth="1"/>
    <col min="3077" max="3077" width="15.125" style="68" customWidth="1"/>
    <col min="3078" max="3078" width="10.75" style="68" bestFit="1" customWidth="1"/>
    <col min="3079" max="3079" width="10.125" style="68" customWidth="1"/>
    <col min="3080" max="3080" width="13.125" style="68" customWidth="1"/>
    <col min="3081" max="3081" width="6.75" style="68" customWidth="1"/>
    <col min="3082" max="3082" width="15.375" style="68" customWidth="1"/>
    <col min="3083" max="3083" width="6.75" style="68" customWidth="1"/>
    <col min="3084" max="3084" width="15.375" style="68" customWidth="1"/>
    <col min="3085" max="3085" width="9.875" style="68" customWidth="1"/>
    <col min="3086" max="3321" width="9" style="68"/>
    <col min="3322" max="3322" width="4" style="68" bestFit="1" customWidth="1"/>
    <col min="3323" max="3323" width="27.875" style="68" customWidth="1"/>
    <col min="3324" max="3326" width="0" style="68" hidden="1" customWidth="1"/>
    <col min="3327" max="3327" width="6.875" style="68" customWidth="1"/>
    <col min="3328" max="3328" width="16.125" style="68" customWidth="1"/>
    <col min="3329" max="3329" width="7.375" style="68" customWidth="1"/>
    <col min="3330" max="3330" width="16" style="68" customWidth="1"/>
    <col min="3331" max="3332" width="9" style="68" customWidth="1"/>
    <col min="3333" max="3333" width="15.125" style="68" customWidth="1"/>
    <col min="3334" max="3334" width="10.75" style="68" bestFit="1" customWidth="1"/>
    <col min="3335" max="3335" width="10.125" style="68" customWidth="1"/>
    <col min="3336" max="3336" width="13.125" style="68" customWidth="1"/>
    <col min="3337" max="3337" width="6.75" style="68" customWidth="1"/>
    <col min="3338" max="3338" width="15.375" style="68" customWidth="1"/>
    <col min="3339" max="3339" width="6.75" style="68" customWidth="1"/>
    <col min="3340" max="3340" width="15.375" style="68" customWidth="1"/>
    <col min="3341" max="3341" width="9.875" style="68" customWidth="1"/>
    <col min="3342" max="3577" width="9" style="68"/>
    <col min="3578" max="3578" width="4" style="68" bestFit="1" customWidth="1"/>
    <col min="3579" max="3579" width="27.875" style="68" customWidth="1"/>
    <col min="3580" max="3582" width="0" style="68" hidden="1" customWidth="1"/>
    <col min="3583" max="3583" width="6.875" style="68" customWidth="1"/>
    <col min="3584" max="3584" width="16.125" style="68" customWidth="1"/>
    <col min="3585" max="3585" width="7.375" style="68" customWidth="1"/>
    <col min="3586" max="3586" width="16" style="68" customWidth="1"/>
    <col min="3587" max="3588" width="9" style="68" customWidth="1"/>
    <col min="3589" max="3589" width="15.125" style="68" customWidth="1"/>
    <col min="3590" max="3590" width="10.75" style="68" bestFit="1" customWidth="1"/>
    <col min="3591" max="3591" width="10.125" style="68" customWidth="1"/>
    <col min="3592" max="3592" width="13.125" style="68" customWidth="1"/>
    <col min="3593" max="3593" width="6.75" style="68" customWidth="1"/>
    <col min="3594" max="3594" width="15.375" style="68" customWidth="1"/>
    <col min="3595" max="3595" width="6.75" style="68" customWidth="1"/>
    <col min="3596" max="3596" width="15.375" style="68" customWidth="1"/>
    <col min="3597" max="3597" width="9.875" style="68" customWidth="1"/>
    <col min="3598" max="3833" width="9" style="68"/>
    <col min="3834" max="3834" width="4" style="68" bestFit="1" customWidth="1"/>
    <col min="3835" max="3835" width="27.875" style="68" customWidth="1"/>
    <col min="3836" max="3838" width="0" style="68" hidden="1" customWidth="1"/>
    <col min="3839" max="3839" width="6.875" style="68" customWidth="1"/>
    <col min="3840" max="3840" width="16.125" style="68" customWidth="1"/>
    <col min="3841" max="3841" width="7.375" style="68" customWidth="1"/>
    <col min="3842" max="3842" width="16" style="68" customWidth="1"/>
    <col min="3843" max="3844" width="9" style="68" customWidth="1"/>
    <col min="3845" max="3845" width="15.125" style="68" customWidth="1"/>
    <col min="3846" max="3846" width="10.75" style="68" bestFit="1" customWidth="1"/>
    <col min="3847" max="3847" width="10.125" style="68" customWidth="1"/>
    <col min="3848" max="3848" width="13.125" style="68" customWidth="1"/>
    <col min="3849" max="3849" width="6.75" style="68" customWidth="1"/>
    <col min="3850" max="3850" width="15.375" style="68" customWidth="1"/>
    <col min="3851" max="3851" width="6.75" style="68" customWidth="1"/>
    <col min="3852" max="3852" width="15.375" style="68" customWidth="1"/>
    <col min="3853" max="3853" width="9.875" style="68" customWidth="1"/>
    <col min="3854" max="4089" width="9" style="68"/>
    <col min="4090" max="4090" width="4" style="68" bestFit="1" customWidth="1"/>
    <col min="4091" max="4091" width="27.875" style="68" customWidth="1"/>
    <col min="4092" max="4094" width="0" style="68" hidden="1" customWidth="1"/>
    <col min="4095" max="4095" width="6.875" style="68" customWidth="1"/>
    <col min="4096" max="4096" width="16.125" style="68" customWidth="1"/>
    <col min="4097" max="4097" width="7.375" style="68" customWidth="1"/>
    <col min="4098" max="4098" width="16" style="68" customWidth="1"/>
    <col min="4099" max="4100" width="9" style="68" customWidth="1"/>
    <col min="4101" max="4101" width="15.125" style="68" customWidth="1"/>
    <col min="4102" max="4102" width="10.75" style="68" bestFit="1" customWidth="1"/>
    <col min="4103" max="4103" width="10.125" style="68" customWidth="1"/>
    <col min="4104" max="4104" width="13.125" style="68" customWidth="1"/>
    <col min="4105" max="4105" width="6.75" style="68" customWidth="1"/>
    <col min="4106" max="4106" width="15.375" style="68" customWidth="1"/>
    <col min="4107" max="4107" width="6.75" style="68" customWidth="1"/>
    <col min="4108" max="4108" width="15.375" style="68" customWidth="1"/>
    <col min="4109" max="4109" width="9.875" style="68" customWidth="1"/>
    <col min="4110" max="4345" width="9" style="68"/>
    <col min="4346" max="4346" width="4" style="68" bestFit="1" customWidth="1"/>
    <col min="4347" max="4347" width="27.875" style="68" customWidth="1"/>
    <col min="4348" max="4350" width="0" style="68" hidden="1" customWidth="1"/>
    <col min="4351" max="4351" width="6.875" style="68" customWidth="1"/>
    <col min="4352" max="4352" width="16.125" style="68" customWidth="1"/>
    <col min="4353" max="4353" width="7.375" style="68" customWidth="1"/>
    <col min="4354" max="4354" width="16" style="68" customWidth="1"/>
    <col min="4355" max="4356" width="9" style="68" customWidth="1"/>
    <col min="4357" max="4357" width="15.125" style="68" customWidth="1"/>
    <col min="4358" max="4358" width="10.75" style="68" bestFit="1" customWidth="1"/>
    <col min="4359" max="4359" width="10.125" style="68" customWidth="1"/>
    <col min="4360" max="4360" width="13.125" style="68" customWidth="1"/>
    <col min="4361" max="4361" width="6.75" style="68" customWidth="1"/>
    <col min="4362" max="4362" width="15.375" style="68" customWidth="1"/>
    <col min="4363" max="4363" width="6.75" style="68" customWidth="1"/>
    <col min="4364" max="4364" width="15.375" style="68" customWidth="1"/>
    <col min="4365" max="4365" width="9.875" style="68" customWidth="1"/>
    <col min="4366" max="4601" width="9" style="68"/>
    <col min="4602" max="4602" width="4" style="68" bestFit="1" customWidth="1"/>
    <col min="4603" max="4603" width="27.875" style="68" customWidth="1"/>
    <col min="4604" max="4606" width="0" style="68" hidden="1" customWidth="1"/>
    <col min="4607" max="4607" width="6.875" style="68" customWidth="1"/>
    <col min="4608" max="4608" width="16.125" style="68" customWidth="1"/>
    <col min="4609" max="4609" width="7.375" style="68" customWidth="1"/>
    <col min="4610" max="4610" width="16" style="68" customWidth="1"/>
    <col min="4611" max="4612" width="9" style="68" customWidth="1"/>
    <col min="4613" max="4613" width="15.125" style="68" customWidth="1"/>
    <col min="4614" max="4614" width="10.75" style="68" bestFit="1" customWidth="1"/>
    <col min="4615" max="4615" width="10.125" style="68" customWidth="1"/>
    <col min="4616" max="4616" width="13.125" style="68" customWidth="1"/>
    <col min="4617" max="4617" width="6.75" style="68" customWidth="1"/>
    <col min="4618" max="4618" width="15.375" style="68" customWidth="1"/>
    <col min="4619" max="4619" width="6.75" style="68" customWidth="1"/>
    <col min="4620" max="4620" width="15.375" style="68" customWidth="1"/>
    <col min="4621" max="4621" width="9.875" style="68" customWidth="1"/>
    <col min="4622" max="4857" width="9" style="68"/>
    <col min="4858" max="4858" width="4" style="68" bestFit="1" customWidth="1"/>
    <col min="4859" max="4859" width="27.875" style="68" customWidth="1"/>
    <col min="4860" max="4862" width="0" style="68" hidden="1" customWidth="1"/>
    <col min="4863" max="4863" width="6.875" style="68" customWidth="1"/>
    <col min="4864" max="4864" width="16.125" style="68" customWidth="1"/>
    <col min="4865" max="4865" width="7.375" style="68" customWidth="1"/>
    <col min="4866" max="4866" width="16" style="68" customWidth="1"/>
    <col min="4867" max="4868" width="9" style="68" customWidth="1"/>
    <col min="4869" max="4869" width="15.125" style="68" customWidth="1"/>
    <col min="4870" max="4870" width="10.75" style="68" bestFit="1" customWidth="1"/>
    <col min="4871" max="4871" width="10.125" style="68" customWidth="1"/>
    <col min="4872" max="4872" width="13.125" style="68" customWidth="1"/>
    <col min="4873" max="4873" width="6.75" style="68" customWidth="1"/>
    <col min="4874" max="4874" width="15.375" style="68" customWidth="1"/>
    <col min="4875" max="4875" width="6.75" style="68" customWidth="1"/>
    <col min="4876" max="4876" width="15.375" style="68" customWidth="1"/>
    <col min="4877" max="4877" width="9.875" style="68" customWidth="1"/>
    <col min="4878" max="5113" width="9" style="68"/>
    <col min="5114" max="5114" width="4" style="68" bestFit="1" customWidth="1"/>
    <col min="5115" max="5115" width="27.875" style="68" customWidth="1"/>
    <col min="5116" max="5118" width="0" style="68" hidden="1" customWidth="1"/>
    <col min="5119" max="5119" width="6.875" style="68" customWidth="1"/>
    <col min="5120" max="5120" width="16.125" style="68" customWidth="1"/>
    <col min="5121" max="5121" width="7.375" style="68" customWidth="1"/>
    <col min="5122" max="5122" width="16" style="68" customWidth="1"/>
    <col min="5123" max="5124" width="9" style="68" customWidth="1"/>
    <col min="5125" max="5125" width="15.125" style="68" customWidth="1"/>
    <col min="5126" max="5126" width="10.75" style="68" bestFit="1" customWidth="1"/>
    <col min="5127" max="5127" width="10.125" style="68" customWidth="1"/>
    <col min="5128" max="5128" width="13.125" style="68" customWidth="1"/>
    <col min="5129" max="5129" width="6.75" style="68" customWidth="1"/>
    <col min="5130" max="5130" width="15.375" style="68" customWidth="1"/>
    <col min="5131" max="5131" width="6.75" style="68" customWidth="1"/>
    <col min="5132" max="5132" width="15.375" style="68" customWidth="1"/>
    <col min="5133" max="5133" width="9.875" style="68" customWidth="1"/>
    <col min="5134" max="5369" width="9" style="68"/>
    <col min="5370" max="5370" width="4" style="68" bestFit="1" customWidth="1"/>
    <col min="5371" max="5371" width="27.875" style="68" customWidth="1"/>
    <col min="5372" max="5374" width="0" style="68" hidden="1" customWidth="1"/>
    <col min="5375" max="5375" width="6.875" style="68" customWidth="1"/>
    <col min="5376" max="5376" width="16.125" style="68" customWidth="1"/>
    <col min="5377" max="5377" width="7.375" style="68" customWidth="1"/>
    <col min="5378" max="5378" width="16" style="68" customWidth="1"/>
    <col min="5379" max="5380" width="9" style="68" customWidth="1"/>
    <col min="5381" max="5381" width="15.125" style="68" customWidth="1"/>
    <col min="5382" max="5382" width="10.75" style="68" bestFit="1" customWidth="1"/>
    <col min="5383" max="5383" width="10.125" style="68" customWidth="1"/>
    <col min="5384" max="5384" width="13.125" style="68" customWidth="1"/>
    <col min="5385" max="5385" width="6.75" style="68" customWidth="1"/>
    <col min="5386" max="5386" width="15.375" style="68" customWidth="1"/>
    <col min="5387" max="5387" width="6.75" style="68" customWidth="1"/>
    <col min="5388" max="5388" width="15.375" style="68" customWidth="1"/>
    <col min="5389" max="5389" width="9.875" style="68" customWidth="1"/>
    <col min="5390" max="5625" width="9" style="68"/>
    <col min="5626" max="5626" width="4" style="68" bestFit="1" customWidth="1"/>
    <col min="5627" max="5627" width="27.875" style="68" customWidth="1"/>
    <col min="5628" max="5630" width="0" style="68" hidden="1" customWidth="1"/>
    <col min="5631" max="5631" width="6.875" style="68" customWidth="1"/>
    <col min="5632" max="5632" width="16.125" style="68" customWidth="1"/>
    <col min="5633" max="5633" width="7.375" style="68" customWidth="1"/>
    <col min="5634" max="5634" width="16" style="68" customWidth="1"/>
    <col min="5635" max="5636" width="9" style="68" customWidth="1"/>
    <col min="5637" max="5637" width="15.125" style="68" customWidth="1"/>
    <col min="5638" max="5638" width="10.75" style="68" bestFit="1" customWidth="1"/>
    <col min="5639" max="5639" width="10.125" style="68" customWidth="1"/>
    <col min="5640" max="5640" width="13.125" style="68" customWidth="1"/>
    <col min="5641" max="5641" width="6.75" style="68" customWidth="1"/>
    <col min="5642" max="5642" width="15.375" style="68" customWidth="1"/>
    <col min="5643" max="5643" width="6.75" style="68" customWidth="1"/>
    <col min="5644" max="5644" width="15.375" style="68" customWidth="1"/>
    <col min="5645" max="5645" width="9.875" style="68" customWidth="1"/>
    <col min="5646" max="5881" width="9" style="68"/>
    <col min="5882" max="5882" width="4" style="68" bestFit="1" customWidth="1"/>
    <col min="5883" max="5883" width="27.875" style="68" customWidth="1"/>
    <col min="5884" max="5886" width="0" style="68" hidden="1" customWidth="1"/>
    <col min="5887" max="5887" width="6.875" style="68" customWidth="1"/>
    <col min="5888" max="5888" width="16.125" style="68" customWidth="1"/>
    <col min="5889" max="5889" width="7.375" style="68" customWidth="1"/>
    <col min="5890" max="5890" width="16" style="68" customWidth="1"/>
    <col min="5891" max="5892" width="9" style="68" customWidth="1"/>
    <col min="5893" max="5893" width="15.125" style="68" customWidth="1"/>
    <col min="5894" max="5894" width="10.75" style="68" bestFit="1" customWidth="1"/>
    <col min="5895" max="5895" width="10.125" style="68" customWidth="1"/>
    <col min="5896" max="5896" width="13.125" style="68" customWidth="1"/>
    <col min="5897" max="5897" width="6.75" style="68" customWidth="1"/>
    <col min="5898" max="5898" width="15.375" style="68" customWidth="1"/>
    <col min="5899" max="5899" width="6.75" style="68" customWidth="1"/>
    <col min="5900" max="5900" width="15.375" style="68" customWidth="1"/>
    <col min="5901" max="5901" width="9.875" style="68" customWidth="1"/>
    <col min="5902" max="6137" width="9" style="68"/>
    <col min="6138" max="6138" width="4" style="68" bestFit="1" customWidth="1"/>
    <col min="6139" max="6139" width="27.875" style="68" customWidth="1"/>
    <col min="6140" max="6142" width="0" style="68" hidden="1" customWidth="1"/>
    <col min="6143" max="6143" width="6.875" style="68" customWidth="1"/>
    <col min="6144" max="6144" width="16.125" style="68" customWidth="1"/>
    <col min="6145" max="6145" width="7.375" style="68" customWidth="1"/>
    <col min="6146" max="6146" width="16" style="68" customWidth="1"/>
    <col min="6147" max="6148" width="9" style="68" customWidth="1"/>
    <col min="6149" max="6149" width="15.125" style="68" customWidth="1"/>
    <col min="6150" max="6150" width="10.75" style="68" bestFit="1" customWidth="1"/>
    <col min="6151" max="6151" width="10.125" style="68" customWidth="1"/>
    <col min="6152" max="6152" width="13.125" style="68" customWidth="1"/>
    <col min="6153" max="6153" width="6.75" style="68" customWidth="1"/>
    <col min="6154" max="6154" width="15.375" style="68" customWidth="1"/>
    <col min="6155" max="6155" width="6.75" style="68" customWidth="1"/>
    <col min="6156" max="6156" width="15.375" style="68" customWidth="1"/>
    <col min="6157" max="6157" width="9.875" style="68" customWidth="1"/>
    <col min="6158" max="6393" width="9" style="68"/>
    <col min="6394" max="6394" width="4" style="68" bestFit="1" customWidth="1"/>
    <col min="6395" max="6395" width="27.875" style="68" customWidth="1"/>
    <col min="6396" max="6398" width="0" style="68" hidden="1" customWidth="1"/>
    <col min="6399" max="6399" width="6.875" style="68" customWidth="1"/>
    <col min="6400" max="6400" width="16.125" style="68" customWidth="1"/>
    <col min="6401" max="6401" width="7.375" style="68" customWidth="1"/>
    <col min="6402" max="6402" width="16" style="68" customWidth="1"/>
    <col min="6403" max="6404" width="9" style="68" customWidth="1"/>
    <col min="6405" max="6405" width="15.125" style="68" customWidth="1"/>
    <col min="6406" max="6406" width="10.75" style="68" bestFit="1" customWidth="1"/>
    <col min="6407" max="6407" width="10.125" style="68" customWidth="1"/>
    <col min="6408" max="6408" width="13.125" style="68" customWidth="1"/>
    <col min="6409" max="6409" width="6.75" style="68" customWidth="1"/>
    <col min="6410" max="6410" width="15.375" style="68" customWidth="1"/>
    <col min="6411" max="6411" width="6.75" style="68" customWidth="1"/>
    <col min="6412" max="6412" width="15.375" style="68" customWidth="1"/>
    <col min="6413" max="6413" width="9.875" style="68" customWidth="1"/>
    <col min="6414" max="6649" width="9" style="68"/>
    <col min="6650" max="6650" width="4" style="68" bestFit="1" customWidth="1"/>
    <col min="6651" max="6651" width="27.875" style="68" customWidth="1"/>
    <col min="6652" max="6654" width="0" style="68" hidden="1" customWidth="1"/>
    <col min="6655" max="6655" width="6.875" style="68" customWidth="1"/>
    <col min="6656" max="6656" width="16.125" style="68" customWidth="1"/>
    <col min="6657" max="6657" width="7.375" style="68" customWidth="1"/>
    <col min="6658" max="6658" width="16" style="68" customWidth="1"/>
    <col min="6659" max="6660" width="9" style="68" customWidth="1"/>
    <col min="6661" max="6661" width="15.125" style="68" customWidth="1"/>
    <col min="6662" max="6662" width="10.75" style="68" bestFit="1" customWidth="1"/>
    <col min="6663" max="6663" width="10.125" style="68" customWidth="1"/>
    <col min="6664" max="6664" width="13.125" style="68" customWidth="1"/>
    <col min="6665" max="6665" width="6.75" style="68" customWidth="1"/>
    <col min="6666" max="6666" width="15.375" style="68" customWidth="1"/>
    <col min="6667" max="6667" width="6.75" style="68" customWidth="1"/>
    <col min="6668" max="6668" width="15.375" style="68" customWidth="1"/>
    <col min="6669" max="6669" width="9.875" style="68" customWidth="1"/>
    <col min="6670" max="6905" width="9" style="68"/>
    <col min="6906" max="6906" width="4" style="68" bestFit="1" customWidth="1"/>
    <col min="6907" max="6907" width="27.875" style="68" customWidth="1"/>
    <col min="6908" max="6910" width="0" style="68" hidden="1" customWidth="1"/>
    <col min="6911" max="6911" width="6.875" style="68" customWidth="1"/>
    <col min="6912" max="6912" width="16.125" style="68" customWidth="1"/>
    <col min="6913" max="6913" width="7.375" style="68" customWidth="1"/>
    <col min="6914" max="6914" width="16" style="68" customWidth="1"/>
    <col min="6915" max="6916" width="9" style="68" customWidth="1"/>
    <col min="6917" max="6917" width="15.125" style="68" customWidth="1"/>
    <col min="6918" max="6918" width="10.75" style="68" bestFit="1" customWidth="1"/>
    <col min="6919" max="6919" width="10.125" style="68" customWidth="1"/>
    <col min="6920" max="6920" width="13.125" style="68" customWidth="1"/>
    <col min="6921" max="6921" width="6.75" style="68" customWidth="1"/>
    <col min="6922" max="6922" width="15.375" style="68" customWidth="1"/>
    <col min="6923" max="6923" width="6.75" style="68" customWidth="1"/>
    <col min="6924" max="6924" width="15.375" style="68" customWidth="1"/>
    <col min="6925" max="6925" width="9.875" style="68" customWidth="1"/>
    <col min="6926" max="7161" width="9" style="68"/>
    <col min="7162" max="7162" width="4" style="68" bestFit="1" customWidth="1"/>
    <col min="7163" max="7163" width="27.875" style="68" customWidth="1"/>
    <col min="7164" max="7166" width="0" style="68" hidden="1" customWidth="1"/>
    <col min="7167" max="7167" width="6.875" style="68" customWidth="1"/>
    <col min="7168" max="7168" width="16.125" style="68" customWidth="1"/>
    <col min="7169" max="7169" width="7.375" style="68" customWidth="1"/>
    <col min="7170" max="7170" width="16" style="68" customWidth="1"/>
    <col min="7171" max="7172" width="9" style="68" customWidth="1"/>
    <col min="7173" max="7173" width="15.125" style="68" customWidth="1"/>
    <col min="7174" max="7174" width="10.75" style="68" bestFit="1" customWidth="1"/>
    <col min="7175" max="7175" width="10.125" style="68" customWidth="1"/>
    <col min="7176" max="7176" width="13.125" style="68" customWidth="1"/>
    <col min="7177" max="7177" width="6.75" style="68" customWidth="1"/>
    <col min="7178" max="7178" width="15.375" style="68" customWidth="1"/>
    <col min="7179" max="7179" width="6.75" style="68" customWidth="1"/>
    <col min="7180" max="7180" width="15.375" style="68" customWidth="1"/>
    <col min="7181" max="7181" width="9.875" style="68" customWidth="1"/>
    <col min="7182" max="7417" width="9" style="68"/>
    <col min="7418" max="7418" width="4" style="68" bestFit="1" customWidth="1"/>
    <col min="7419" max="7419" width="27.875" style="68" customWidth="1"/>
    <col min="7420" max="7422" width="0" style="68" hidden="1" customWidth="1"/>
    <col min="7423" max="7423" width="6.875" style="68" customWidth="1"/>
    <col min="7424" max="7424" width="16.125" style="68" customWidth="1"/>
    <col min="7425" max="7425" width="7.375" style="68" customWidth="1"/>
    <col min="7426" max="7426" width="16" style="68" customWidth="1"/>
    <col min="7427" max="7428" width="9" style="68" customWidth="1"/>
    <col min="7429" max="7429" width="15.125" style="68" customWidth="1"/>
    <col min="7430" max="7430" width="10.75" style="68" bestFit="1" customWidth="1"/>
    <col min="7431" max="7431" width="10.125" style="68" customWidth="1"/>
    <col min="7432" max="7432" width="13.125" style="68" customWidth="1"/>
    <col min="7433" max="7433" width="6.75" style="68" customWidth="1"/>
    <col min="7434" max="7434" width="15.375" style="68" customWidth="1"/>
    <col min="7435" max="7435" width="6.75" style="68" customWidth="1"/>
    <col min="7436" max="7436" width="15.375" style="68" customWidth="1"/>
    <col min="7437" max="7437" width="9.875" style="68" customWidth="1"/>
    <col min="7438" max="7673" width="9" style="68"/>
    <col min="7674" max="7674" width="4" style="68" bestFit="1" customWidth="1"/>
    <col min="7675" max="7675" width="27.875" style="68" customWidth="1"/>
    <col min="7676" max="7678" width="0" style="68" hidden="1" customWidth="1"/>
    <col min="7679" max="7679" width="6.875" style="68" customWidth="1"/>
    <col min="7680" max="7680" width="16.125" style="68" customWidth="1"/>
    <col min="7681" max="7681" width="7.375" style="68" customWidth="1"/>
    <col min="7682" max="7682" width="16" style="68" customWidth="1"/>
    <col min="7683" max="7684" width="9" style="68" customWidth="1"/>
    <col min="7685" max="7685" width="15.125" style="68" customWidth="1"/>
    <col min="7686" max="7686" width="10.75" style="68" bestFit="1" customWidth="1"/>
    <col min="7687" max="7687" width="10.125" style="68" customWidth="1"/>
    <col min="7688" max="7688" width="13.125" style="68" customWidth="1"/>
    <col min="7689" max="7689" width="6.75" style="68" customWidth="1"/>
    <col min="7690" max="7690" width="15.375" style="68" customWidth="1"/>
    <col min="7691" max="7691" width="6.75" style="68" customWidth="1"/>
    <col min="7692" max="7692" width="15.375" style="68" customWidth="1"/>
    <col min="7693" max="7693" width="9.875" style="68" customWidth="1"/>
    <col min="7694" max="7929" width="9" style="68"/>
    <col min="7930" max="7930" width="4" style="68" bestFit="1" customWidth="1"/>
    <col min="7931" max="7931" width="27.875" style="68" customWidth="1"/>
    <col min="7932" max="7934" width="0" style="68" hidden="1" customWidth="1"/>
    <col min="7935" max="7935" width="6.875" style="68" customWidth="1"/>
    <col min="7936" max="7936" width="16.125" style="68" customWidth="1"/>
    <col min="7937" max="7937" width="7.375" style="68" customWidth="1"/>
    <col min="7938" max="7938" width="16" style="68" customWidth="1"/>
    <col min="7939" max="7940" width="9" style="68" customWidth="1"/>
    <col min="7941" max="7941" width="15.125" style="68" customWidth="1"/>
    <col min="7942" max="7942" width="10.75" style="68" bestFit="1" customWidth="1"/>
    <col min="7943" max="7943" width="10.125" style="68" customWidth="1"/>
    <col min="7944" max="7944" width="13.125" style="68" customWidth="1"/>
    <col min="7945" max="7945" width="6.75" style="68" customWidth="1"/>
    <col min="7946" max="7946" width="15.375" style="68" customWidth="1"/>
    <col min="7947" max="7947" width="6.75" style="68" customWidth="1"/>
    <col min="7948" max="7948" width="15.375" style="68" customWidth="1"/>
    <col min="7949" max="7949" width="9.875" style="68" customWidth="1"/>
    <col min="7950" max="8185" width="9" style="68"/>
    <col min="8186" max="8186" width="4" style="68" bestFit="1" customWidth="1"/>
    <col min="8187" max="8187" width="27.875" style="68" customWidth="1"/>
    <col min="8188" max="8190" width="0" style="68" hidden="1" customWidth="1"/>
    <col min="8191" max="8191" width="6.875" style="68" customWidth="1"/>
    <col min="8192" max="8192" width="16.125" style="68" customWidth="1"/>
    <col min="8193" max="8193" width="7.375" style="68" customWidth="1"/>
    <col min="8194" max="8194" width="16" style="68" customWidth="1"/>
    <col min="8195" max="8196" width="9" style="68" customWidth="1"/>
    <col min="8197" max="8197" width="15.125" style="68" customWidth="1"/>
    <col min="8198" max="8198" width="10.75" style="68" bestFit="1" customWidth="1"/>
    <col min="8199" max="8199" width="10.125" style="68" customWidth="1"/>
    <col min="8200" max="8200" width="13.125" style="68" customWidth="1"/>
    <col min="8201" max="8201" width="6.75" style="68" customWidth="1"/>
    <col min="8202" max="8202" width="15.375" style="68" customWidth="1"/>
    <col min="8203" max="8203" width="6.75" style="68" customWidth="1"/>
    <col min="8204" max="8204" width="15.375" style="68" customWidth="1"/>
    <col min="8205" max="8205" width="9.875" style="68" customWidth="1"/>
    <col min="8206" max="8441" width="9" style="68"/>
    <col min="8442" max="8442" width="4" style="68" bestFit="1" customWidth="1"/>
    <col min="8443" max="8443" width="27.875" style="68" customWidth="1"/>
    <col min="8444" max="8446" width="0" style="68" hidden="1" customWidth="1"/>
    <col min="8447" max="8447" width="6.875" style="68" customWidth="1"/>
    <col min="8448" max="8448" width="16.125" style="68" customWidth="1"/>
    <col min="8449" max="8449" width="7.375" style="68" customWidth="1"/>
    <col min="8450" max="8450" width="16" style="68" customWidth="1"/>
    <col min="8451" max="8452" width="9" style="68" customWidth="1"/>
    <col min="8453" max="8453" width="15.125" style="68" customWidth="1"/>
    <col min="8454" max="8454" width="10.75" style="68" bestFit="1" customWidth="1"/>
    <col min="8455" max="8455" width="10.125" style="68" customWidth="1"/>
    <col min="8456" max="8456" width="13.125" style="68" customWidth="1"/>
    <col min="8457" max="8457" width="6.75" style="68" customWidth="1"/>
    <col min="8458" max="8458" width="15.375" style="68" customWidth="1"/>
    <col min="8459" max="8459" width="6.75" style="68" customWidth="1"/>
    <col min="8460" max="8460" width="15.375" style="68" customWidth="1"/>
    <col min="8461" max="8461" width="9.875" style="68" customWidth="1"/>
    <col min="8462" max="8697" width="9" style="68"/>
    <col min="8698" max="8698" width="4" style="68" bestFit="1" customWidth="1"/>
    <col min="8699" max="8699" width="27.875" style="68" customWidth="1"/>
    <col min="8700" max="8702" width="0" style="68" hidden="1" customWidth="1"/>
    <col min="8703" max="8703" width="6.875" style="68" customWidth="1"/>
    <col min="8704" max="8704" width="16.125" style="68" customWidth="1"/>
    <col min="8705" max="8705" width="7.375" style="68" customWidth="1"/>
    <col min="8706" max="8706" width="16" style="68" customWidth="1"/>
    <col min="8707" max="8708" width="9" style="68" customWidth="1"/>
    <col min="8709" max="8709" width="15.125" style="68" customWidth="1"/>
    <col min="8710" max="8710" width="10.75" style="68" bestFit="1" customWidth="1"/>
    <col min="8711" max="8711" width="10.125" style="68" customWidth="1"/>
    <col min="8712" max="8712" width="13.125" style="68" customWidth="1"/>
    <col min="8713" max="8713" width="6.75" style="68" customWidth="1"/>
    <col min="8714" max="8714" width="15.375" style="68" customWidth="1"/>
    <col min="8715" max="8715" width="6.75" style="68" customWidth="1"/>
    <col min="8716" max="8716" width="15.375" style="68" customWidth="1"/>
    <col min="8717" max="8717" width="9.875" style="68" customWidth="1"/>
    <col min="8718" max="8953" width="9" style="68"/>
    <col min="8954" max="8954" width="4" style="68" bestFit="1" customWidth="1"/>
    <col min="8955" max="8955" width="27.875" style="68" customWidth="1"/>
    <col min="8956" max="8958" width="0" style="68" hidden="1" customWidth="1"/>
    <col min="8959" max="8959" width="6.875" style="68" customWidth="1"/>
    <col min="8960" max="8960" width="16.125" style="68" customWidth="1"/>
    <col min="8961" max="8961" width="7.375" style="68" customWidth="1"/>
    <col min="8962" max="8962" width="16" style="68" customWidth="1"/>
    <col min="8963" max="8964" width="9" style="68" customWidth="1"/>
    <col min="8965" max="8965" width="15.125" style="68" customWidth="1"/>
    <col min="8966" max="8966" width="10.75" style="68" bestFit="1" customWidth="1"/>
    <col min="8967" max="8967" width="10.125" style="68" customWidth="1"/>
    <col min="8968" max="8968" width="13.125" style="68" customWidth="1"/>
    <col min="8969" max="8969" width="6.75" style="68" customWidth="1"/>
    <col min="8970" max="8970" width="15.375" style="68" customWidth="1"/>
    <col min="8971" max="8971" width="6.75" style="68" customWidth="1"/>
    <col min="8972" max="8972" width="15.375" style="68" customWidth="1"/>
    <col min="8973" max="8973" width="9.875" style="68" customWidth="1"/>
    <col min="8974" max="9209" width="9" style="68"/>
    <col min="9210" max="9210" width="4" style="68" bestFit="1" customWidth="1"/>
    <col min="9211" max="9211" width="27.875" style="68" customWidth="1"/>
    <col min="9212" max="9214" width="0" style="68" hidden="1" customWidth="1"/>
    <col min="9215" max="9215" width="6.875" style="68" customWidth="1"/>
    <col min="9216" max="9216" width="16.125" style="68" customWidth="1"/>
    <col min="9217" max="9217" width="7.375" style="68" customWidth="1"/>
    <col min="9218" max="9218" width="16" style="68" customWidth="1"/>
    <col min="9219" max="9220" width="9" style="68" customWidth="1"/>
    <col min="9221" max="9221" width="15.125" style="68" customWidth="1"/>
    <col min="9222" max="9222" width="10.75" style="68" bestFit="1" customWidth="1"/>
    <col min="9223" max="9223" width="10.125" style="68" customWidth="1"/>
    <col min="9224" max="9224" width="13.125" style="68" customWidth="1"/>
    <col min="9225" max="9225" width="6.75" style="68" customWidth="1"/>
    <col min="9226" max="9226" width="15.375" style="68" customWidth="1"/>
    <col min="9227" max="9227" width="6.75" style="68" customWidth="1"/>
    <col min="9228" max="9228" width="15.375" style="68" customWidth="1"/>
    <col min="9229" max="9229" width="9.875" style="68" customWidth="1"/>
    <col min="9230" max="9465" width="9" style="68"/>
    <col min="9466" max="9466" width="4" style="68" bestFit="1" customWidth="1"/>
    <col min="9467" max="9467" width="27.875" style="68" customWidth="1"/>
    <col min="9468" max="9470" width="0" style="68" hidden="1" customWidth="1"/>
    <col min="9471" max="9471" width="6.875" style="68" customWidth="1"/>
    <col min="9472" max="9472" width="16.125" style="68" customWidth="1"/>
    <col min="9473" max="9473" width="7.375" style="68" customWidth="1"/>
    <col min="9474" max="9474" width="16" style="68" customWidth="1"/>
    <col min="9475" max="9476" width="9" style="68" customWidth="1"/>
    <col min="9477" max="9477" width="15.125" style="68" customWidth="1"/>
    <col min="9478" max="9478" width="10.75" style="68" bestFit="1" customWidth="1"/>
    <col min="9479" max="9479" width="10.125" style="68" customWidth="1"/>
    <col min="9480" max="9480" width="13.125" style="68" customWidth="1"/>
    <col min="9481" max="9481" width="6.75" style="68" customWidth="1"/>
    <col min="9482" max="9482" width="15.375" style="68" customWidth="1"/>
    <col min="9483" max="9483" width="6.75" style="68" customWidth="1"/>
    <col min="9484" max="9484" width="15.375" style="68" customWidth="1"/>
    <col min="9485" max="9485" width="9.875" style="68" customWidth="1"/>
    <col min="9486" max="9721" width="9" style="68"/>
    <col min="9722" max="9722" width="4" style="68" bestFit="1" customWidth="1"/>
    <col min="9723" max="9723" width="27.875" style="68" customWidth="1"/>
    <col min="9724" max="9726" width="0" style="68" hidden="1" customWidth="1"/>
    <col min="9727" max="9727" width="6.875" style="68" customWidth="1"/>
    <col min="9728" max="9728" width="16.125" style="68" customWidth="1"/>
    <col min="9729" max="9729" width="7.375" style="68" customWidth="1"/>
    <col min="9730" max="9730" width="16" style="68" customWidth="1"/>
    <col min="9731" max="9732" width="9" style="68" customWidth="1"/>
    <col min="9733" max="9733" width="15.125" style="68" customWidth="1"/>
    <col min="9734" max="9734" width="10.75" style="68" bestFit="1" customWidth="1"/>
    <col min="9735" max="9735" width="10.125" style="68" customWidth="1"/>
    <col min="9736" max="9736" width="13.125" style="68" customWidth="1"/>
    <col min="9737" max="9737" width="6.75" style="68" customWidth="1"/>
    <col min="9738" max="9738" width="15.375" style="68" customWidth="1"/>
    <col min="9739" max="9739" width="6.75" style="68" customWidth="1"/>
    <col min="9740" max="9740" width="15.375" style="68" customWidth="1"/>
    <col min="9741" max="9741" width="9.875" style="68" customWidth="1"/>
    <col min="9742" max="9977" width="9" style="68"/>
    <col min="9978" max="9978" width="4" style="68" bestFit="1" customWidth="1"/>
    <col min="9979" max="9979" width="27.875" style="68" customWidth="1"/>
    <col min="9980" max="9982" width="0" style="68" hidden="1" customWidth="1"/>
    <col min="9983" max="9983" width="6.875" style="68" customWidth="1"/>
    <col min="9984" max="9984" width="16.125" style="68" customWidth="1"/>
    <col min="9985" max="9985" width="7.375" style="68" customWidth="1"/>
    <col min="9986" max="9986" width="16" style="68" customWidth="1"/>
    <col min="9987" max="9988" width="9" style="68" customWidth="1"/>
    <col min="9989" max="9989" width="15.125" style="68" customWidth="1"/>
    <col min="9990" max="9990" width="10.75" style="68" bestFit="1" customWidth="1"/>
    <col min="9991" max="9991" width="10.125" style="68" customWidth="1"/>
    <col min="9992" max="9992" width="13.125" style="68" customWidth="1"/>
    <col min="9993" max="9993" width="6.75" style="68" customWidth="1"/>
    <col min="9994" max="9994" width="15.375" style="68" customWidth="1"/>
    <col min="9995" max="9995" width="6.75" style="68" customWidth="1"/>
    <col min="9996" max="9996" width="15.375" style="68" customWidth="1"/>
    <col min="9997" max="9997" width="9.875" style="68" customWidth="1"/>
    <col min="9998" max="10233" width="9" style="68"/>
    <col min="10234" max="10234" width="4" style="68" bestFit="1" customWidth="1"/>
    <col min="10235" max="10235" width="27.875" style="68" customWidth="1"/>
    <col min="10236" max="10238" width="0" style="68" hidden="1" customWidth="1"/>
    <col min="10239" max="10239" width="6.875" style="68" customWidth="1"/>
    <col min="10240" max="10240" width="16.125" style="68" customWidth="1"/>
    <col min="10241" max="10241" width="7.375" style="68" customWidth="1"/>
    <col min="10242" max="10242" width="16" style="68" customWidth="1"/>
    <col min="10243" max="10244" width="9" style="68" customWidth="1"/>
    <col min="10245" max="10245" width="15.125" style="68" customWidth="1"/>
    <col min="10246" max="10246" width="10.75" style="68" bestFit="1" customWidth="1"/>
    <col min="10247" max="10247" width="10.125" style="68" customWidth="1"/>
    <col min="10248" max="10248" width="13.125" style="68" customWidth="1"/>
    <col min="10249" max="10249" width="6.75" style="68" customWidth="1"/>
    <col min="10250" max="10250" width="15.375" style="68" customWidth="1"/>
    <col min="10251" max="10251" width="6.75" style="68" customWidth="1"/>
    <col min="10252" max="10252" width="15.375" style="68" customWidth="1"/>
    <col min="10253" max="10253" width="9.875" style="68" customWidth="1"/>
    <col min="10254" max="10489" width="9" style="68"/>
    <col min="10490" max="10490" width="4" style="68" bestFit="1" customWidth="1"/>
    <col min="10491" max="10491" width="27.875" style="68" customWidth="1"/>
    <col min="10492" max="10494" width="0" style="68" hidden="1" customWidth="1"/>
    <col min="10495" max="10495" width="6.875" style="68" customWidth="1"/>
    <col min="10496" max="10496" width="16.125" style="68" customWidth="1"/>
    <col min="10497" max="10497" width="7.375" style="68" customWidth="1"/>
    <col min="10498" max="10498" width="16" style="68" customWidth="1"/>
    <col min="10499" max="10500" width="9" style="68" customWidth="1"/>
    <col min="10501" max="10501" width="15.125" style="68" customWidth="1"/>
    <col min="10502" max="10502" width="10.75" style="68" bestFit="1" customWidth="1"/>
    <col min="10503" max="10503" width="10.125" style="68" customWidth="1"/>
    <col min="10504" max="10504" width="13.125" style="68" customWidth="1"/>
    <col min="10505" max="10505" width="6.75" style="68" customWidth="1"/>
    <col min="10506" max="10506" width="15.375" style="68" customWidth="1"/>
    <col min="10507" max="10507" width="6.75" style="68" customWidth="1"/>
    <col min="10508" max="10508" width="15.375" style="68" customWidth="1"/>
    <col min="10509" max="10509" width="9.875" style="68" customWidth="1"/>
    <col min="10510" max="10745" width="9" style="68"/>
    <col min="10746" max="10746" width="4" style="68" bestFit="1" customWidth="1"/>
    <col min="10747" max="10747" width="27.875" style="68" customWidth="1"/>
    <col min="10748" max="10750" width="0" style="68" hidden="1" customWidth="1"/>
    <col min="10751" max="10751" width="6.875" style="68" customWidth="1"/>
    <col min="10752" max="10752" width="16.125" style="68" customWidth="1"/>
    <col min="10753" max="10753" width="7.375" style="68" customWidth="1"/>
    <col min="10754" max="10754" width="16" style="68" customWidth="1"/>
    <col min="10755" max="10756" width="9" style="68" customWidth="1"/>
    <col min="10757" max="10757" width="15.125" style="68" customWidth="1"/>
    <col min="10758" max="10758" width="10.75" style="68" bestFit="1" customWidth="1"/>
    <col min="10759" max="10759" width="10.125" style="68" customWidth="1"/>
    <col min="10760" max="10760" width="13.125" style="68" customWidth="1"/>
    <col min="10761" max="10761" width="6.75" style="68" customWidth="1"/>
    <col min="10762" max="10762" width="15.375" style="68" customWidth="1"/>
    <col min="10763" max="10763" width="6.75" style="68" customWidth="1"/>
    <col min="10764" max="10764" width="15.375" style="68" customWidth="1"/>
    <col min="10765" max="10765" width="9.875" style="68" customWidth="1"/>
    <col min="10766" max="11001" width="9" style="68"/>
    <col min="11002" max="11002" width="4" style="68" bestFit="1" customWidth="1"/>
    <col min="11003" max="11003" width="27.875" style="68" customWidth="1"/>
    <col min="11004" max="11006" width="0" style="68" hidden="1" customWidth="1"/>
    <col min="11007" max="11007" width="6.875" style="68" customWidth="1"/>
    <col min="11008" max="11008" width="16.125" style="68" customWidth="1"/>
    <col min="11009" max="11009" width="7.375" style="68" customWidth="1"/>
    <col min="11010" max="11010" width="16" style="68" customWidth="1"/>
    <col min="11011" max="11012" width="9" style="68" customWidth="1"/>
    <col min="11013" max="11013" width="15.125" style="68" customWidth="1"/>
    <col min="11014" max="11014" width="10.75" style="68" bestFit="1" customWidth="1"/>
    <col min="11015" max="11015" width="10.125" style="68" customWidth="1"/>
    <col min="11016" max="11016" width="13.125" style="68" customWidth="1"/>
    <col min="11017" max="11017" width="6.75" style="68" customWidth="1"/>
    <col min="11018" max="11018" width="15.375" style="68" customWidth="1"/>
    <col min="11019" max="11019" width="6.75" style="68" customWidth="1"/>
    <col min="11020" max="11020" width="15.375" style="68" customWidth="1"/>
    <col min="11021" max="11021" width="9.875" style="68" customWidth="1"/>
    <col min="11022" max="11257" width="9" style="68"/>
    <col min="11258" max="11258" width="4" style="68" bestFit="1" customWidth="1"/>
    <col min="11259" max="11259" width="27.875" style="68" customWidth="1"/>
    <col min="11260" max="11262" width="0" style="68" hidden="1" customWidth="1"/>
    <col min="11263" max="11263" width="6.875" style="68" customWidth="1"/>
    <col min="11264" max="11264" width="16.125" style="68" customWidth="1"/>
    <col min="11265" max="11265" width="7.375" style="68" customWidth="1"/>
    <col min="11266" max="11266" width="16" style="68" customWidth="1"/>
    <col min="11267" max="11268" width="9" style="68" customWidth="1"/>
    <col min="11269" max="11269" width="15.125" style="68" customWidth="1"/>
    <col min="11270" max="11270" width="10.75" style="68" bestFit="1" customWidth="1"/>
    <col min="11271" max="11271" width="10.125" style="68" customWidth="1"/>
    <col min="11272" max="11272" width="13.125" style="68" customWidth="1"/>
    <col min="11273" max="11273" width="6.75" style="68" customWidth="1"/>
    <col min="11274" max="11274" width="15.375" style="68" customWidth="1"/>
    <col min="11275" max="11275" width="6.75" style="68" customWidth="1"/>
    <col min="11276" max="11276" width="15.375" style="68" customWidth="1"/>
    <col min="11277" max="11277" width="9.875" style="68" customWidth="1"/>
    <col min="11278" max="11513" width="9" style="68"/>
    <col min="11514" max="11514" width="4" style="68" bestFit="1" customWidth="1"/>
    <col min="11515" max="11515" width="27.875" style="68" customWidth="1"/>
    <col min="11516" max="11518" width="0" style="68" hidden="1" customWidth="1"/>
    <col min="11519" max="11519" width="6.875" style="68" customWidth="1"/>
    <col min="11520" max="11520" width="16.125" style="68" customWidth="1"/>
    <col min="11521" max="11521" width="7.375" style="68" customWidth="1"/>
    <col min="11522" max="11522" width="16" style="68" customWidth="1"/>
    <col min="11523" max="11524" width="9" style="68" customWidth="1"/>
    <col min="11525" max="11525" width="15.125" style="68" customWidth="1"/>
    <col min="11526" max="11526" width="10.75" style="68" bestFit="1" customWidth="1"/>
    <col min="11527" max="11527" width="10.125" style="68" customWidth="1"/>
    <col min="11528" max="11528" width="13.125" style="68" customWidth="1"/>
    <col min="11529" max="11529" width="6.75" style="68" customWidth="1"/>
    <col min="11530" max="11530" width="15.375" style="68" customWidth="1"/>
    <col min="11531" max="11531" width="6.75" style="68" customWidth="1"/>
    <col min="11532" max="11532" width="15.375" style="68" customWidth="1"/>
    <col min="11533" max="11533" width="9.875" style="68" customWidth="1"/>
    <col min="11534" max="11769" width="9" style="68"/>
    <col min="11770" max="11770" width="4" style="68" bestFit="1" customWidth="1"/>
    <col min="11771" max="11771" width="27.875" style="68" customWidth="1"/>
    <col min="11772" max="11774" width="0" style="68" hidden="1" customWidth="1"/>
    <col min="11775" max="11775" width="6.875" style="68" customWidth="1"/>
    <col min="11776" max="11776" width="16.125" style="68" customWidth="1"/>
    <col min="11777" max="11777" width="7.375" style="68" customWidth="1"/>
    <col min="11778" max="11778" width="16" style="68" customWidth="1"/>
    <col min="11779" max="11780" width="9" style="68" customWidth="1"/>
    <col min="11781" max="11781" width="15.125" style="68" customWidth="1"/>
    <col min="11782" max="11782" width="10.75" style="68" bestFit="1" customWidth="1"/>
    <col min="11783" max="11783" width="10.125" style="68" customWidth="1"/>
    <col min="11784" max="11784" width="13.125" style="68" customWidth="1"/>
    <col min="11785" max="11785" width="6.75" style="68" customWidth="1"/>
    <col min="11786" max="11786" width="15.375" style="68" customWidth="1"/>
    <col min="11787" max="11787" width="6.75" style="68" customWidth="1"/>
    <col min="11788" max="11788" width="15.375" style="68" customWidth="1"/>
    <col min="11789" max="11789" width="9.875" style="68" customWidth="1"/>
    <col min="11790" max="12025" width="9" style="68"/>
    <col min="12026" max="12026" width="4" style="68" bestFit="1" customWidth="1"/>
    <col min="12027" max="12027" width="27.875" style="68" customWidth="1"/>
    <col min="12028" max="12030" width="0" style="68" hidden="1" customWidth="1"/>
    <col min="12031" max="12031" width="6.875" style="68" customWidth="1"/>
    <col min="12032" max="12032" width="16.125" style="68" customWidth="1"/>
    <col min="12033" max="12033" width="7.375" style="68" customWidth="1"/>
    <col min="12034" max="12034" width="16" style="68" customWidth="1"/>
    <col min="12035" max="12036" width="9" style="68" customWidth="1"/>
    <col min="12037" max="12037" width="15.125" style="68" customWidth="1"/>
    <col min="12038" max="12038" width="10.75" style="68" bestFit="1" customWidth="1"/>
    <col min="12039" max="12039" width="10.125" style="68" customWidth="1"/>
    <col min="12040" max="12040" width="13.125" style="68" customWidth="1"/>
    <col min="12041" max="12041" width="6.75" style="68" customWidth="1"/>
    <col min="12042" max="12042" width="15.375" style="68" customWidth="1"/>
    <col min="12043" max="12043" width="6.75" style="68" customWidth="1"/>
    <col min="12044" max="12044" width="15.375" style="68" customWidth="1"/>
    <col min="12045" max="12045" width="9.875" style="68" customWidth="1"/>
    <col min="12046" max="12281" width="9" style="68"/>
    <col min="12282" max="12282" width="4" style="68" bestFit="1" customWidth="1"/>
    <col min="12283" max="12283" width="27.875" style="68" customWidth="1"/>
    <col min="12284" max="12286" width="0" style="68" hidden="1" customWidth="1"/>
    <col min="12287" max="12287" width="6.875" style="68" customWidth="1"/>
    <col min="12288" max="12288" width="16.125" style="68" customWidth="1"/>
    <col min="12289" max="12289" width="7.375" style="68" customWidth="1"/>
    <col min="12290" max="12290" width="16" style="68" customWidth="1"/>
    <col min="12291" max="12292" width="9" style="68" customWidth="1"/>
    <col min="12293" max="12293" width="15.125" style="68" customWidth="1"/>
    <col min="12294" max="12294" width="10.75" style="68" bestFit="1" customWidth="1"/>
    <col min="12295" max="12295" width="10.125" style="68" customWidth="1"/>
    <col min="12296" max="12296" width="13.125" style="68" customWidth="1"/>
    <col min="12297" max="12297" width="6.75" style="68" customWidth="1"/>
    <col min="12298" max="12298" width="15.375" style="68" customWidth="1"/>
    <col min="12299" max="12299" width="6.75" style="68" customWidth="1"/>
    <col min="12300" max="12300" width="15.375" style="68" customWidth="1"/>
    <col min="12301" max="12301" width="9.875" style="68" customWidth="1"/>
    <col min="12302" max="12537" width="9" style="68"/>
    <col min="12538" max="12538" width="4" style="68" bestFit="1" customWidth="1"/>
    <col min="12539" max="12539" width="27.875" style="68" customWidth="1"/>
    <col min="12540" max="12542" width="0" style="68" hidden="1" customWidth="1"/>
    <col min="12543" max="12543" width="6.875" style="68" customWidth="1"/>
    <col min="12544" max="12544" width="16.125" style="68" customWidth="1"/>
    <col min="12545" max="12545" width="7.375" style="68" customWidth="1"/>
    <col min="12546" max="12546" width="16" style="68" customWidth="1"/>
    <col min="12547" max="12548" width="9" style="68" customWidth="1"/>
    <col min="12549" max="12549" width="15.125" style="68" customWidth="1"/>
    <col min="12550" max="12550" width="10.75" style="68" bestFit="1" customWidth="1"/>
    <col min="12551" max="12551" width="10.125" style="68" customWidth="1"/>
    <col min="12552" max="12552" width="13.125" style="68" customWidth="1"/>
    <col min="12553" max="12553" width="6.75" style="68" customWidth="1"/>
    <col min="12554" max="12554" width="15.375" style="68" customWidth="1"/>
    <col min="12555" max="12555" width="6.75" style="68" customWidth="1"/>
    <col min="12556" max="12556" width="15.375" style="68" customWidth="1"/>
    <col min="12557" max="12557" width="9.875" style="68" customWidth="1"/>
    <col min="12558" max="12793" width="9" style="68"/>
    <col min="12794" max="12794" width="4" style="68" bestFit="1" customWidth="1"/>
    <col min="12795" max="12795" width="27.875" style="68" customWidth="1"/>
    <col min="12796" max="12798" width="0" style="68" hidden="1" customWidth="1"/>
    <col min="12799" max="12799" width="6.875" style="68" customWidth="1"/>
    <col min="12800" max="12800" width="16.125" style="68" customWidth="1"/>
    <col min="12801" max="12801" width="7.375" style="68" customWidth="1"/>
    <col min="12802" max="12802" width="16" style="68" customWidth="1"/>
    <col min="12803" max="12804" width="9" style="68" customWidth="1"/>
    <col min="12805" max="12805" width="15.125" style="68" customWidth="1"/>
    <col min="12806" max="12806" width="10.75" style="68" bestFit="1" customWidth="1"/>
    <col min="12807" max="12807" width="10.125" style="68" customWidth="1"/>
    <col min="12808" max="12808" width="13.125" style="68" customWidth="1"/>
    <col min="12809" max="12809" width="6.75" style="68" customWidth="1"/>
    <col min="12810" max="12810" width="15.375" style="68" customWidth="1"/>
    <col min="12811" max="12811" width="6.75" style="68" customWidth="1"/>
    <col min="12812" max="12812" width="15.375" style="68" customWidth="1"/>
    <col min="12813" max="12813" width="9.875" style="68" customWidth="1"/>
    <col min="12814" max="13049" width="9" style="68"/>
    <col min="13050" max="13050" width="4" style="68" bestFit="1" customWidth="1"/>
    <col min="13051" max="13051" width="27.875" style="68" customWidth="1"/>
    <col min="13052" max="13054" width="0" style="68" hidden="1" customWidth="1"/>
    <col min="13055" max="13055" width="6.875" style="68" customWidth="1"/>
    <col min="13056" max="13056" width="16.125" style="68" customWidth="1"/>
    <col min="13057" max="13057" width="7.375" style="68" customWidth="1"/>
    <col min="13058" max="13058" width="16" style="68" customWidth="1"/>
    <col min="13059" max="13060" width="9" style="68" customWidth="1"/>
    <col min="13061" max="13061" width="15.125" style="68" customWidth="1"/>
    <col min="13062" max="13062" width="10.75" style="68" bestFit="1" customWidth="1"/>
    <col min="13063" max="13063" width="10.125" style="68" customWidth="1"/>
    <col min="13064" max="13064" width="13.125" style="68" customWidth="1"/>
    <col min="13065" max="13065" width="6.75" style="68" customWidth="1"/>
    <col min="13066" max="13066" width="15.375" style="68" customWidth="1"/>
    <col min="13067" max="13067" width="6.75" style="68" customWidth="1"/>
    <col min="13068" max="13068" width="15.375" style="68" customWidth="1"/>
    <col min="13069" max="13069" width="9.875" style="68" customWidth="1"/>
    <col min="13070" max="13305" width="9" style="68"/>
    <col min="13306" max="13306" width="4" style="68" bestFit="1" customWidth="1"/>
    <col min="13307" max="13307" width="27.875" style="68" customWidth="1"/>
    <col min="13308" max="13310" width="0" style="68" hidden="1" customWidth="1"/>
    <col min="13311" max="13311" width="6.875" style="68" customWidth="1"/>
    <col min="13312" max="13312" width="16.125" style="68" customWidth="1"/>
    <col min="13313" max="13313" width="7.375" style="68" customWidth="1"/>
    <col min="13314" max="13314" width="16" style="68" customWidth="1"/>
    <col min="13315" max="13316" width="9" style="68" customWidth="1"/>
    <col min="13317" max="13317" width="15.125" style="68" customWidth="1"/>
    <col min="13318" max="13318" width="10.75" style="68" bestFit="1" customWidth="1"/>
    <col min="13319" max="13319" width="10.125" style="68" customWidth="1"/>
    <col min="13320" max="13320" width="13.125" style="68" customWidth="1"/>
    <col min="13321" max="13321" width="6.75" style="68" customWidth="1"/>
    <col min="13322" max="13322" width="15.375" style="68" customWidth="1"/>
    <col min="13323" max="13323" width="6.75" style="68" customWidth="1"/>
    <col min="13324" max="13324" width="15.375" style="68" customWidth="1"/>
    <col min="13325" max="13325" width="9.875" style="68" customWidth="1"/>
    <col min="13326" max="13561" width="9" style="68"/>
    <col min="13562" max="13562" width="4" style="68" bestFit="1" customWidth="1"/>
    <col min="13563" max="13563" width="27.875" style="68" customWidth="1"/>
    <col min="13564" max="13566" width="0" style="68" hidden="1" customWidth="1"/>
    <col min="13567" max="13567" width="6.875" style="68" customWidth="1"/>
    <col min="13568" max="13568" width="16.125" style="68" customWidth="1"/>
    <col min="13569" max="13569" width="7.375" style="68" customWidth="1"/>
    <col min="13570" max="13570" width="16" style="68" customWidth="1"/>
    <col min="13571" max="13572" width="9" style="68" customWidth="1"/>
    <col min="13573" max="13573" width="15.125" style="68" customWidth="1"/>
    <col min="13574" max="13574" width="10.75" style="68" bestFit="1" customWidth="1"/>
    <col min="13575" max="13575" width="10.125" style="68" customWidth="1"/>
    <col min="13576" max="13576" width="13.125" style="68" customWidth="1"/>
    <col min="13577" max="13577" width="6.75" style="68" customWidth="1"/>
    <col min="13578" max="13578" width="15.375" style="68" customWidth="1"/>
    <col min="13579" max="13579" width="6.75" style="68" customWidth="1"/>
    <col min="13580" max="13580" width="15.375" style="68" customWidth="1"/>
    <col min="13581" max="13581" width="9.875" style="68" customWidth="1"/>
    <col min="13582" max="13817" width="9" style="68"/>
    <col min="13818" max="13818" width="4" style="68" bestFit="1" customWidth="1"/>
    <col min="13819" max="13819" width="27.875" style="68" customWidth="1"/>
    <col min="13820" max="13822" width="0" style="68" hidden="1" customWidth="1"/>
    <col min="13823" max="13823" width="6.875" style="68" customWidth="1"/>
    <col min="13824" max="13824" width="16.125" style="68" customWidth="1"/>
    <col min="13825" max="13825" width="7.375" style="68" customWidth="1"/>
    <col min="13826" max="13826" width="16" style="68" customWidth="1"/>
    <col min="13827" max="13828" width="9" style="68" customWidth="1"/>
    <col min="13829" max="13829" width="15.125" style="68" customWidth="1"/>
    <col min="13830" max="13830" width="10.75" style="68" bestFit="1" customWidth="1"/>
    <col min="13831" max="13831" width="10.125" style="68" customWidth="1"/>
    <col min="13832" max="13832" width="13.125" style="68" customWidth="1"/>
    <col min="13833" max="13833" width="6.75" style="68" customWidth="1"/>
    <col min="13834" max="13834" width="15.375" style="68" customWidth="1"/>
    <col min="13835" max="13835" width="6.75" style="68" customWidth="1"/>
    <col min="13836" max="13836" width="15.375" style="68" customWidth="1"/>
    <col min="13837" max="13837" width="9.875" style="68" customWidth="1"/>
    <col min="13838" max="14073" width="9" style="68"/>
    <col min="14074" max="14074" width="4" style="68" bestFit="1" customWidth="1"/>
    <col min="14075" max="14075" width="27.875" style="68" customWidth="1"/>
    <col min="14076" max="14078" width="0" style="68" hidden="1" customWidth="1"/>
    <col min="14079" max="14079" width="6.875" style="68" customWidth="1"/>
    <col min="14080" max="14080" width="16.125" style="68" customWidth="1"/>
    <col min="14081" max="14081" width="7.375" style="68" customWidth="1"/>
    <col min="14082" max="14082" width="16" style="68" customWidth="1"/>
    <col min="14083" max="14084" width="9" style="68" customWidth="1"/>
    <col min="14085" max="14085" width="15.125" style="68" customWidth="1"/>
    <col min="14086" max="14086" width="10.75" style="68" bestFit="1" customWidth="1"/>
    <col min="14087" max="14087" width="10.125" style="68" customWidth="1"/>
    <col min="14088" max="14088" width="13.125" style="68" customWidth="1"/>
    <col min="14089" max="14089" width="6.75" style="68" customWidth="1"/>
    <col min="14090" max="14090" width="15.375" style="68" customWidth="1"/>
    <col min="14091" max="14091" width="6.75" style="68" customWidth="1"/>
    <col min="14092" max="14092" width="15.375" style="68" customWidth="1"/>
    <col min="14093" max="14093" width="9.875" style="68" customWidth="1"/>
    <col min="14094" max="14329" width="9" style="68"/>
    <col min="14330" max="14330" width="4" style="68" bestFit="1" customWidth="1"/>
    <col min="14331" max="14331" width="27.875" style="68" customWidth="1"/>
    <col min="14332" max="14334" width="0" style="68" hidden="1" customWidth="1"/>
    <col min="14335" max="14335" width="6.875" style="68" customWidth="1"/>
    <col min="14336" max="14336" width="16.125" style="68" customWidth="1"/>
    <col min="14337" max="14337" width="7.375" style="68" customWidth="1"/>
    <col min="14338" max="14338" width="16" style="68" customWidth="1"/>
    <col min="14339" max="14340" width="9" style="68" customWidth="1"/>
    <col min="14341" max="14341" width="15.125" style="68" customWidth="1"/>
    <col min="14342" max="14342" width="10.75" style="68" bestFit="1" customWidth="1"/>
    <col min="14343" max="14343" width="10.125" style="68" customWidth="1"/>
    <col min="14344" max="14344" width="13.125" style="68" customWidth="1"/>
    <col min="14345" max="14345" width="6.75" style="68" customWidth="1"/>
    <col min="14346" max="14346" width="15.375" style="68" customWidth="1"/>
    <col min="14347" max="14347" width="6.75" style="68" customWidth="1"/>
    <col min="14348" max="14348" width="15.375" style="68" customWidth="1"/>
    <col min="14349" max="14349" width="9.875" style="68" customWidth="1"/>
    <col min="14350" max="14585" width="9" style="68"/>
    <col min="14586" max="14586" width="4" style="68" bestFit="1" customWidth="1"/>
    <col min="14587" max="14587" width="27.875" style="68" customWidth="1"/>
    <col min="14588" max="14590" width="0" style="68" hidden="1" customWidth="1"/>
    <col min="14591" max="14591" width="6.875" style="68" customWidth="1"/>
    <col min="14592" max="14592" width="16.125" style="68" customWidth="1"/>
    <col min="14593" max="14593" width="7.375" style="68" customWidth="1"/>
    <col min="14594" max="14594" width="16" style="68" customWidth="1"/>
    <col min="14595" max="14596" width="9" style="68" customWidth="1"/>
    <col min="14597" max="14597" width="15.125" style="68" customWidth="1"/>
    <col min="14598" max="14598" width="10.75" style="68" bestFit="1" customWidth="1"/>
    <col min="14599" max="14599" width="10.125" style="68" customWidth="1"/>
    <col min="14600" max="14600" width="13.125" style="68" customWidth="1"/>
    <col min="14601" max="14601" width="6.75" style="68" customWidth="1"/>
    <col min="14602" max="14602" width="15.375" style="68" customWidth="1"/>
    <col min="14603" max="14603" width="6.75" style="68" customWidth="1"/>
    <col min="14604" max="14604" width="15.375" style="68" customWidth="1"/>
    <col min="14605" max="14605" width="9.875" style="68" customWidth="1"/>
    <col min="14606" max="14841" width="9" style="68"/>
    <col min="14842" max="14842" width="4" style="68" bestFit="1" customWidth="1"/>
    <col min="14843" max="14843" width="27.875" style="68" customWidth="1"/>
    <col min="14844" max="14846" width="0" style="68" hidden="1" customWidth="1"/>
    <col min="14847" max="14847" width="6.875" style="68" customWidth="1"/>
    <col min="14848" max="14848" width="16.125" style="68" customWidth="1"/>
    <col min="14849" max="14849" width="7.375" style="68" customWidth="1"/>
    <col min="14850" max="14850" width="16" style="68" customWidth="1"/>
    <col min="14851" max="14852" width="9" style="68" customWidth="1"/>
    <col min="14853" max="14853" width="15.125" style="68" customWidth="1"/>
    <col min="14854" max="14854" width="10.75" style="68" bestFit="1" customWidth="1"/>
    <col min="14855" max="14855" width="10.125" style="68" customWidth="1"/>
    <col min="14856" max="14856" width="13.125" style="68" customWidth="1"/>
    <col min="14857" max="14857" width="6.75" style="68" customWidth="1"/>
    <col min="14858" max="14858" width="15.375" style="68" customWidth="1"/>
    <col min="14859" max="14859" width="6.75" style="68" customWidth="1"/>
    <col min="14860" max="14860" width="15.375" style="68" customWidth="1"/>
    <col min="14861" max="14861" width="9.875" style="68" customWidth="1"/>
    <col min="14862" max="15097" width="9" style="68"/>
    <col min="15098" max="15098" width="4" style="68" bestFit="1" customWidth="1"/>
    <col min="15099" max="15099" width="27.875" style="68" customWidth="1"/>
    <col min="15100" max="15102" width="0" style="68" hidden="1" customWidth="1"/>
    <col min="15103" max="15103" width="6.875" style="68" customWidth="1"/>
    <col min="15104" max="15104" width="16.125" style="68" customWidth="1"/>
    <col min="15105" max="15105" width="7.375" style="68" customWidth="1"/>
    <col min="15106" max="15106" width="16" style="68" customWidth="1"/>
    <col min="15107" max="15108" width="9" style="68" customWidth="1"/>
    <col min="15109" max="15109" width="15.125" style="68" customWidth="1"/>
    <col min="15110" max="15110" width="10.75" style="68" bestFit="1" customWidth="1"/>
    <col min="15111" max="15111" width="10.125" style="68" customWidth="1"/>
    <col min="15112" max="15112" width="13.125" style="68" customWidth="1"/>
    <col min="15113" max="15113" width="6.75" style="68" customWidth="1"/>
    <col min="15114" max="15114" width="15.375" style="68" customWidth="1"/>
    <col min="15115" max="15115" width="6.75" style="68" customWidth="1"/>
    <col min="15116" max="15116" width="15.375" style="68" customWidth="1"/>
    <col min="15117" max="15117" width="9.875" style="68" customWidth="1"/>
    <col min="15118" max="15353" width="9" style="68"/>
    <col min="15354" max="15354" width="4" style="68" bestFit="1" customWidth="1"/>
    <col min="15355" max="15355" width="27.875" style="68" customWidth="1"/>
    <col min="15356" max="15358" width="0" style="68" hidden="1" customWidth="1"/>
    <col min="15359" max="15359" width="6.875" style="68" customWidth="1"/>
    <col min="15360" max="15360" width="16.125" style="68" customWidth="1"/>
    <col min="15361" max="15361" width="7.375" style="68" customWidth="1"/>
    <col min="15362" max="15362" width="16" style="68" customWidth="1"/>
    <col min="15363" max="15364" width="9" style="68" customWidth="1"/>
    <col min="15365" max="15365" width="15.125" style="68" customWidth="1"/>
    <col min="15366" max="15366" width="10.75" style="68" bestFit="1" customWidth="1"/>
    <col min="15367" max="15367" width="10.125" style="68" customWidth="1"/>
    <col min="15368" max="15368" width="13.125" style="68" customWidth="1"/>
    <col min="15369" max="15369" width="6.75" style="68" customWidth="1"/>
    <col min="15370" max="15370" width="15.375" style="68" customWidth="1"/>
    <col min="15371" max="15371" width="6.75" style="68" customWidth="1"/>
    <col min="15372" max="15372" width="15.375" style="68" customWidth="1"/>
    <col min="15373" max="15373" width="9.875" style="68" customWidth="1"/>
    <col min="15374" max="15609" width="9" style="68"/>
    <col min="15610" max="15610" width="4" style="68" bestFit="1" customWidth="1"/>
    <col min="15611" max="15611" width="27.875" style="68" customWidth="1"/>
    <col min="15612" max="15614" width="0" style="68" hidden="1" customWidth="1"/>
    <col min="15615" max="15615" width="6.875" style="68" customWidth="1"/>
    <col min="15616" max="15616" width="16.125" style="68" customWidth="1"/>
    <col min="15617" max="15617" width="7.375" style="68" customWidth="1"/>
    <col min="15618" max="15618" width="16" style="68" customWidth="1"/>
    <col min="15619" max="15620" width="9" style="68" customWidth="1"/>
    <col min="15621" max="15621" width="15.125" style="68" customWidth="1"/>
    <col min="15622" max="15622" width="10.75" style="68" bestFit="1" customWidth="1"/>
    <col min="15623" max="15623" width="10.125" style="68" customWidth="1"/>
    <col min="15624" max="15624" width="13.125" style="68" customWidth="1"/>
    <col min="15625" max="15625" width="6.75" style="68" customWidth="1"/>
    <col min="15626" max="15626" width="15.375" style="68" customWidth="1"/>
    <col min="15627" max="15627" width="6.75" style="68" customWidth="1"/>
    <col min="15628" max="15628" width="15.375" style="68" customWidth="1"/>
    <col min="15629" max="15629" width="9.875" style="68" customWidth="1"/>
    <col min="15630" max="15865" width="9" style="68"/>
    <col min="15866" max="15866" width="4" style="68" bestFit="1" customWidth="1"/>
    <col min="15867" max="15867" width="27.875" style="68" customWidth="1"/>
    <col min="15868" max="15870" width="0" style="68" hidden="1" customWidth="1"/>
    <col min="15871" max="15871" width="6.875" style="68" customWidth="1"/>
    <col min="15872" max="15872" width="16.125" style="68" customWidth="1"/>
    <col min="15873" max="15873" width="7.375" style="68" customWidth="1"/>
    <col min="15874" max="15874" width="16" style="68" customWidth="1"/>
    <col min="15875" max="15876" width="9" style="68" customWidth="1"/>
    <col min="15877" max="15877" width="15.125" style="68" customWidth="1"/>
    <col min="15878" max="15878" width="10.75" style="68" bestFit="1" customWidth="1"/>
    <col min="15879" max="15879" width="10.125" style="68" customWidth="1"/>
    <col min="15880" max="15880" width="13.125" style="68" customWidth="1"/>
    <col min="15881" max="15881" width="6.75" style="68" customWidth="1"/>
    <col min="15882" max="15882" width="15.375" style="68" customWidth="1"/>
    <col min="15883" max="15883" width="6.75" style="68" customWidth="1"/>
    <col min="15884" max="15884" width="15.375" style="68" customWidth="1"/>
    <col min="15885" max="15885" width="9.875" style="68" customWidth="1"/>
    <col min="15886" max="16121" width="9" style="68"/>
    <col min="16122" max="16122" width="4" style="68" bestFit="1" customWidth="1"/>
    <col min="16123" max="16123" width="27.875" style="68" customWidth="1"/>
    <col min="16124" max="16126" width="0" style="68" hidden="1" customWidth="1"/>
    <col min="16127" max="16127" width="6.875" style="68" customWidth="1"/>
    <col min="16128" max="16128" width="16.125" style="68" customWidth="1"/>
    <col min="16129" max="16129" width="7.375" style="68" customWidth="1"/>
    <col min="16130" max="16130" width="16" style="68" customWidth="1"/>
    <col min="16131" max="16132" width="9" style="68" customWidth="1"/>
    <col min="16133" max="16133" width="15.125" style="68" customWidth="1"/>
    <col min="16134" max="16134" width="10.75" style="68" bestFit="1" customWidth="1"/>
    <col min="16135" max="16135" width="10.125" style="68" customWidth="1"/>
    <col min="16136" max="16136" width="13.125" style="68" customWidth="1"/>
    <col min="16137" max="16137" width="6.75" style="68" customWidth="1"/>
    <col min="16138" max="16138" width="15.375" style="68" customWidth="1"/>
    <col min="16139" max="16139" width="6.75" style="68" customWidth="1"/>
    <col min="16140" max="16140" width="15.375" style="68" customWidth="1"/>
    <col min="16141" max="16141" width="9.875" style="68" customWidth="1"/>
    <col min="16142" max="16384" width="9" style="68"/>
  </cols>
  <sheetData>
    <row r="1" spans="1:14" ht="27.75" thickBot="1">
      <c r="A1" s="314" t="s">
        <v>367</v>
      </c>
      <c r="B1" s="314"/>
      <c r="C1" s="314"/>
      <c r="D1" s="314"/>
      <c r="E1" s="314"/>
      <c r="F1" s="314"/>
      <c r="G1" s="314"/>
      <c r="H1" s="314"/>
      <c r="I1" s="314"/>
      <c r="J1" s="314"/>
      <c r="K1" s="314"/>
      <c r="L1" s="302" t="s">
        <v>354</v>
      </c>
      <c r="M1" s="302"/>
    </row>
    <row r="2" spans="1:14" ht="21" customHeight="1">
      <c r="A2" s="309" t="s">
        <v>232</v>
      </c>
      <c r="B2" s="311" t="s">
        <v>297</v>
      </c>
      <c r="C2" s="188" t="s">
        <v>298</v>
      </c>
      <c r="D2" s="189"/>
      <c r="E2" s="189"/>
      <c r="F2" s="303" t="s">
        <v>368</v>
      </c>
      <c r="G2" s="303"/>
      <c r="H2" s="303"/>
      <c r="I2" s="303" t="s">
        <v>369</v>
      </c>
      <c r="J2" s="303"/>
      <c r="K2" s="303"/>
      <c r="L2" s="303"/>
      <c r="M2" s="304"/>
    </row>
    <row r="3" spans="1:14" ht="63">
      <c r="A3" s="310"/>
      <c r="B3" s="312"/>
      <c r="C3" s="190" t="s">
        <v>300</v>
      </c>
      <c r="D3" s="190" t="s">
        <v>301</v>
      </c>
      <c r="E3" s="190" t="s">
        <v>358</v>
      </c>
      <c r="F3" s="132" t="s">
        <v>322</v>
      </c>
      <c r="G3" s="132" t="s">
        <v>323</v>
      </c>
      <c r="H3" s="133" t="s">
        <v>324</v>
      </c>
      <c r="I3" s="134" t="s">
        <v>325</v>
      </c>
      <c r="J3" s="134" t="s">
        <v>326</v>
      </c>
      <c r="K3" s="132" t="s">
        <v>322</v>
      </c>
      <c r="L3" s="132" t="s">
        <v>323</v>
      </c>
      <c r="M3" s="135" t="s">
        <v>324</v>
      </c>
    </row>
    <row r="4" spans="1:14" ht="20.25">
      <c r="A4" s="191">
        <v>1</v>
      </c>
      <c r="B4" s="198" t="s">
        <v>312</v>
      </c>
      <c r="C4" s="193"/>
      <c r="D4" s="194"/>
      <c r="E4" s="194"/>
      <c r="F4" s="195">
        <v>1.1658405054224115</v>
      </c>
      <c r="G4" s="195">
        <v>0.14113074858887759</v>
      </c>
      <c r="H4" s="195">
        <v>0.30778199315258631</v>
      </c>
      <c r="I4" s="194">
        <v>26075</v>
      </c>
      <c r="J4" s="194">
        <v>22225</v>
      </c>
      <c r="K4" s="195">
        <v>0.12992234506247738</v>
      </c>
      <c r="L4" s="199">
        <v>0.15373480639461864</v>
      </c>
      <c r="M4" s="200">
        <v>1.9371181642080166E-3</v>
      </c>
    </row>
    <row r="5" spans="1:14" ht="20.25" customHeight="1">
      <c r="A5" s="98">
        <v>2</v>
      </c>
      <c r="B5" s="99" t="s">
        <v>309</v>
      </c>
      <c r="C5" s="197">
        <v>0</v>
      </c>
      <c r="D5" s="100">
        <v>0</v>
      </c>
      <c r="E5" s="100">
        <v>0</v>
      </c>
      <c r="F5" s="101">
        <v>1.0325684947861484</v>
      </c>
      <c r="G5" s="101">
        <v>0.23232773843379989</v>
      </c>
      <c r="H5" s="101">
        <v>0.42026803472183499</v>
      </c>
      <c r="I5" s="100">
        <v>9076</v>
      </c>
      <c r="J5" s="100">
        <v>9014</v>
      </c>
      <c r="K5" s="101">
        <v>5.5094397384593395E-2</v>
      </c>
      <c r="L5" s="101">
        <v>0</v>
      </c>
      <c r="M5" s="102">
        <v>8.5751036158353581E-4</v>
      </c>
      <c r="N5" s="149"/>
    </row>
    <row r="6" spans="1:14" ht="20.25" customHeight="1">
      <c r="A6" s="191">
        <v>3</v>
      </c>
      <c r="B6" s="198" t="s">
        <v>63</v>
      </c>
      <c r="C6" s="193"/>
      <c r="D6" s="194"/>
      <c r="E6" s="194"/>
      <c r="F6" s="195">
        <v>0.67797166008815368</v>
      </c>
      <c r="G6" s="195">
        <v>1.1352979211403855</v>
      </c>
      <c r="H6" s="195">
        <v>0.35610532696117275</v>
      </c>
      <c r="I6" s="194">
        <v>11362.9448214155</v>
      </c>
      <c r="J6" s="194">
        <v>15648.0606455739</v>
      </c>
      <c r="K6" s="195">
        <v>5.5519476442389998E-2</v>
      </c>
      <c r="L6" s="199">
        <v>0</v>
      </c>
      <c r="M6" s="200">
        <v>0</v>
      </c>
      <c r="N6" s="149"/>
    </row>
    <row r="7" spans="1:14" ht="20.25" customHeight="1">
      <c r="A7" s="98">
        <v>4</v>
      </c>
      <c r="B7" s="99" t="s">
        <v>60</v>
      </c>
      <c r="C7" s="197"/>
      <c r="D7" s="100"/>
      <c r="E7" s="100"/>
      <c r="F7" s="101">
        <v>0.60527741954298897</v>
      </c>
      <c r="G7" s="101">
        <v>8.1135045598945826E-2</v>
      </c>
      <c r="H7" s="101">
        <v>1.1134456932183827</v>
      </c>
      <c r="I7" s="100">
        <v>8649.7887465000003</v>
      </c>
      <c r="J7" s="100">
        <v>5364</v>
      </c>
      <c r="K7" s="101">
        <v>0.13340098257019783</v>
      </c>
      <c r="L7" s="101">
        <v>8.3669618538608798E-2</v>
      </c>
      <c r="M7" s="102">
        <v>7.9223100071793229E-2</v>
      </c>
      <c r="N7" s="149"/>
    </row>
    <row r="8" spans="1:14" ht="20.25" customHeight="1">
      <c r="A8" s="191">
        <v>5</v>
      </c>
      <c r="B8" s="198" t="s">
        <v>99</v>
      </c>
      <c r="C8" s="193"/>
      <c r="D8" s="194"/>
      <c r="E8" s="194"/>
      <c r="F8" s="195">
        <v>0.35246342143598364</v>
      </c>
      <c r="G8" s="195">
        <v>5.7542345886587242E-4</v>
      </c>
      <c r="H8" s="195">
        <v>9.3175430552089218E-3</v>
      </c>
      <c r="I8" s="194">
        <v>89445.450281579193</v>
      </c>
      <c r="J8" s="194">
        <v>80865</v>
      </c>
      <c r="K8" s="195">
        <v>4.0273328855538415E-2</v>
      </c>
      <c r="L8" s="199">
        <v>0</v>
      </c>
      <c r="M8" s="200">
        <v>0</v>
      </c>
      <c r="N8" s="149"/>
    </row>
    <row r="9" spans="1:14" ht="20.25" customHeight="1">
      <c r="A9" s="98">
        <v>6</v>
      </c>
      <c r="B9" s="99" t="s">
        <v>83</v>
      </c>
      <c r="C9" s="197"/>
      <c r="D9" s="100"/>
      <c r="E9" s="100"/>
      <c r="F9" s="101">
        <v>0.24753485065747566</v>
      </c>
      <c r="G9" s="101">
        <v>0.14623714623714623</v>
      </c>
      <c r="H9" s="101">
        <v>1.6914945248278581</v>
      </c>
      <c r="I9" s="100">
        <v>17020</v>
      </c>
      <c r="J9" s="100">
        <v>1742</v>
      </c>
      <c r="K9" s="101">
        <v>0.12614044760862272</v>
      </c>
      <c r="L9" s="101">
        <v>0</v>
      </c>
      <c r="M9" s="102">
        <v>1.0593033315089775E-3</v>
      </c>
      <c r="N9" s="149"/>
    </row>
    <row r="10" spans="1:14" ht="20.25" customHeight="1">
      <c r="A10" s="191">
        <v>7</v>
      </c>
      <c r="B10" s="192" t="s">
        <v>333</v>
      </c>
      <c r="C10" s="193"/>
      <c r="D10" s="194"/>
      <c r="E10" s="194"/>
      <c r="F10" s="195">
        <v>0.23391778210612871</v>
      </c>
      <c r="G10" s="195">
        <v>1.0284388702646663</v>
      </c>
      <c r="H10" s="195">
        <v>5.4651977954407335E-2</v>
      </c>
      <c r="I10" s="194">
        <v>11510.51435519</v>
      </c>
      <c r="J10" s="194">
        <v>16199.421112087499</v>
      </c>
      <c r="K10" s="195">
        <v>2.723347252422522E-2</v>
      </c>
      <c r="L10" s="195">
        <v>4.1897448809978202E-4</v>
      </c>
      <c r="M10" s="196">
        <v>4.5122487902778978E-3</v>
      </c>
      <c r="N10" s="149"/>
    </row>
    <row r="11" spans="1:14" ht="20.25" customHeight="1">
      <c r="A11" s="98">
        <v>8</v>
      </c>
      <c r="B11" s="99" t="s">
        <v>25</v>
      </c>
      <c r="C11" s="197"/>
      <c r="D11" s="100"/>
      <c r="E11" s="100"/>
      <c r="F11" s="101">
        <v>0.21006767175721175</v>
      </c>
      <c r="G11" s="101">
        <v>0.11027863047254949</v>
      </c>
      <c r="H11" s="101">
        <v>0.11295372899509565</v>
      </c>
      <c r="I11" s="100">
        <v>10538</v>
      </c>
      <c r="J11" s="100">
        <v>10173</v>
      </c>
      <c r="K11" s="101">
        <v>3.1440925153281276E-3</v>
      </c>
      <c r="L11" s="101">
        <v>0</v>
      </c>
      <c r="M11" s="102">
        <v>8.2796240076627109E-4</v>
      </c>
      <c r="N11" s="149"/>
    </row>
    <row r="12" spans="1:14" ht="20.25" customHeight="1">
      <c r="A12" s="191">
        <v>9</v>
      </c>
      <c r="B12" s="192" t="s">
        <v>339</v>
      </c>
      <c r="C12" s="193"/>
      <c r="D12" s="194"/>
      <c r="E12" s="194"/>
      <c r="F12" s="195">
        <v>0.15880273495564542</v>
      </c>
      <c r="G12" s="195">
        <v>1.2856803788769786</v>
      </c>
      <c r="H12" s="195">
        <v>4.9429746593203476E-2</v>
      </c>
      <c r="I12" s="194">
        <v>31356.487075000001</v>
      </c>
      <c r="J12" s="194">
        <v>48135.656996999998</v>
      </c>
      <c r="K12" s="195">
        <v>4.8484406515218285E-2</v>
      </c>
      <c r="L12" s="195">
        <v>0</v>
      </c>
      <c r="M12" s="196">
        <v>3.2094260769846797E-2</v>
      </c>
      <c r="N12" s="149"/>
    </row>
    <row r="13" spans="1:14" ht="20.25" customHeight="1">
      <c r="A13" s="98">
        <v>10</v>
      </c>
      <c r="B13" s="99" t="s">
        <v>41</v>
      </c>
      <c r="C13" s="197"/>
      <c r="D13" s="100"/>
      <c r="E13" s="100"/>
      <c r="F13" s="101">
        <v>0.12497096262199021</v>
      </c>
      <c r="G13" s="101">
        <v>0.17013637969288595</v>
      </c>
      <c r="H13" s="101">
        <v>0.97083086101369342</v>
      </c>
      <c r="I13" s="100">
        <v>9128</v>
      </c>
      <c r="J13" s="100">
        <v>9122</v>
      </c>
      <c r="K13" s="101">
        <v>9.0992537139119881E-6</v>
      </c>
      <c r="L13" s="101">
        <v>4.7002008782584322E-2</v>
      </c>
      <c r="M13" s="102">
        <v>0.10307565635803045</v>
      </c>
      <c r="N13" s="149"/>
    </row>
    <row r="14" spans="1:14" ht="20.25" customHeight="1">
      <c r="A14" s="191">
        <v>11</v>
      </c>
      <c r="B14" s="192" t="s">
        <v>66</v>
      </c>
      <c r="C14" s="193"/>
      <c r="D14" s="194"/>
      <c r="E14" s="194"/>
      <c r="F14" s="195">
        <v>0.11836069467691041</v>
      </c>
      <c r="G14" s="195">
        <v>4.1201810948003841</v>
      </c>
      <c r="H14" s="195">
        <v>3.5933141263090502</v>
      </c>
      <c r="I14" s="194">
        <v>398</v>
      </c>
      <c r="J14" s="194">
        <v>0</v>
      </c>
      <c r="K14" s="195">
        <v>1.1052933000513228E-2</v>
      </c>
      <c r="L14" s="195">
        <v>8.3796015490132034E-2</v>
      </c>
      <c r="M14" s="196">
        <v>0.78747725470069518</v>
      </c>
      <c r="N14" s="149"/>
    </row>
    <row r="15" spans="1:14" ht="20.25" customHeight="1">
      <c r="A15" s="98">
        <v>12</v>
      </c>
      <c r="B15" s="99" t="s">
        <v>307</v>
      </c>
      <c r="C15" s="197">
        <v>28946</v>
      </c>
      <c r="D15" s="100">
        <v>21390</v>
      </c>
      <c r="E15" s="100">
        <v>25168</v>
      </c>
      <c r="F15" s="101">
        <v>9.9935230197488484E-2</v>
      </c>
      <c r="G15" s="101">
        <v>1.7571408836215578</v>
      </c>
      <c r="H15" s="101">
        <v>1.0874580397508584</v>
      </c>
      <c r="I15" s="100">
        <v>637251</v>
      </c>
      <c r="J15" s="100">
        <v>610001</v>
      </c>
      <c r="K15" s="101">
        <v>2.9939310899084622E-3</v>
      </c>
      <c r="L15" s="101">
        <v>0.13161219435010496</v>
      </c>
      <c r="M15" s="102">
        <v>0.13492917919817679</v>
      </c>
      <c r="N15" s="149"/>
    </row>
    <row r="16" spans="1:14" ht="20.25" customHeight="1">
      <c r="A16" s="191">
        <v>13</v>
      </c>
      <c r="B16" s="192" t="s">
        <v>34</v>
      </c>
      <c r="C16" s="193">
        <v>3010.0915890000001</v>
      </c>
      <c r="D16" s="194">
        <v>3010.0915890000001</v>
      </c>
      <c r="E16" s="194">
        <v>3010.0915890000001</v>
      </c>
      <c r="F16" s="195">
        <v>9.8963619776041345E-2</v>
      </c>
      <c r="G16" s="195">
        <v>0.31445901184102498</v>
      </c>
      <c r="H16" s="195">
        <v>1.2077647588401852</v>
      </c>
      <c r="I16" s="194">
        <v>6832.0423582499998</v>
      </c>
      <c r="J16" s="194">
        <v>6815</v>
      </c>
      <c r="K16" s="195">
        <v>2.2091102618434994E-3</v>
      </c>
      <c r="L16" s="195">
        <v>1.0630690404116846E-2</v>
      </c>
      <c r="M16" s="196">
        <v>0.29677923883759649</v>
      </c>
      <c r="N16" s="149"/>
    </row>
    <row r="17" spans="1:14" ht="20.25" customHeight="1">
      <c r="A17" s="98">
        <v>14</v>
      </c>
      <c r="B17" s="99" t="s">
        <v>46</v>
      </c>
      <c r="C17" s="197"/>
      <c r="D17" s="100"/>
      <c r="E17" s="100"/>
      <c r="F17" s="101">
        <v>6.359233017941622E-2</v>
      </c>
      <c r="G17" s="101">
        <v>0.16888333482103007</v>
      </c>
      <c r="H17" s="101">
        <v>0.15299473355351245</v>
      </c>
      <c r="I17" s="100">
        <v>0</v>
      </c>
      <c r="J17" s="100">
        <v>0</v>
      </c>
      <c r="K17" s="101">
        <v>0</v>
      </c>
      <c r="L17" s="101">
        <v>0</v>
      </c>
      <c r="M17" s="102">
        <v>1.9703982037300095E-2</v>
      </c>
      <c r="N17" s="149"/>
    </row>
    <row r="18" spans="1:14" ht="20.25" customHeight="1">
      <c r="A18" s="191">
        <v>15</v>
      </c>
      <c r="B18" s="192" t="s">
        <v>48</v>
      </c>
      <c r="C18" s="193"/>
      <c r="D18" s="194"/>
      <c r="E18" s="194"/>
      <c r="F18" s="195">
        <v>5.3342119324268203E-2</v>
      </c>
      <c r="G18" s="195">
        <v>0.61873947926458694</v>
      </c>
      <c r="H18" s="195">
        <v>0.94583870756181276</v>
      </c>
      <c r="I18" s="194">
        <v>1840</v>
      </c>
      <c r="J18" s="194">
        <v>4058</v>
      </c>
      <c r="K18" s="195">
        <v>1.8786240270278958E-2</v>
      </c>
      <c r="L18" s="195">
        <v>2.0407507391695589E-3</v>
      </c>
      <c r="M18" s="196">
        <v>7.2229721043835973E-2</v>
      </c>
      <c r="N18" s="149"/>
    </row>
    <row r="19" spans="1:14" ht="20.25" customHeight="1">
      <c r="A19" s="98">
        <v>16</v>
      </c>
      <c r="B19" s="99" t="s">
        <v>52</v>
      </c>
      <c r="C19" s="197"/>
      <c r="D19" s="100"/>
      <c r="E19" s="100"/>
      <c r="F19" s="101">
        <v>1.4072768893141886E-2</v>
      </c>
      <c r="G19" s="101">
        <v>0.75043038939128703</v>
      </c>
      <c r="H19" s="101">
        <v>1.3698137851590491</v>
      </c>
      <c r="I19" s="100">
        <v>0</v>
      </c>
      <c r="J19" s="100">
        <v>0</v>
      </c>
      <c r="K19" s="101">
        <v>0</v>
      </c>
      <c r="L19" s="101">
        <v>9.2535130103284721E-3</v>
      </c>
      <c r="M19" s="102">
        <v>0.22285728534066226</v>
      </c>
      <c r="N19" s="149"/>
    </row>
    <row r="20" spans="1:14" ht="20.25" customHeight="1">
      <c r="A20" s="191">
        <v>17</v>
      </c>
      <c r="B20" s="192" t="s">
        <v>32</v>
      </c>
      <c r="C20" s="193"/>
      <c r="D20" s="194"/>
      <c r="E20" s="194"/>
      <c r="F20" s="195">
        <v>9.8107863359242937E-3</v>
      </c>
      <c r="G20" s="195">
        <v>0.59992238871707271</v>
      </c>
      <c r="H20" s="195">
        <v>1.341839216361228</v>
      </c>
      <c r="I20" s="194">
        <v>0</v>
      </c>
      <c r="J20" s="194">
        <v>0</v>
      </c>
      <c r="K20" s="195">
        <v>0</v>
      </c>
      <c r="L20" s="195">
        <v>0.13380804011245584</v>
      </c>
      <c r="M20" s="196">
        <v>0.1483247763298064</v>
      </c>
      <c r="N20" s="149"/>
    </row>
    <row r="21" spans="1:14" ht="20.25" customHeight="1">
      <c r="A21" s="98">
        <v>18</v>
      </c>
      <c r="B21" s="99" t="s">
        <v>29</v>
      </c>
      <c r="C21" s="197"/>
      <c r="D21" s="100"/>
      <c r="E21" s="100"/>
      <c r="F21" s="101">
        <v>8.4893367306754491E-3</v>
      </c>
      <c r="G21" s="101">
        <v>0.11217758407146457</v>
      </c>
      <c r="H21" s="101">
        <v>0.94190034871217265</v>
      </c>
      <c r="I21" s="100">
        <v>0</v>
      </c>
      <c r="J21" s="100">
        <v>0</v>
      </c>
      <c r="K21" s="101">
        <v>0</v>
      </c>
      <c r="L21" s="101">
        <v>3.629458914930933E-3</v>
      </c>
      <c r="M21" s="102">
        <v>0.11237842617152961</v>
      </c>
      <c r="N21" s="149"/>
    </row>
    <row r="22" spans="1:14" ht="20.25">
      <c r="A22" s="191">
        <v>19</v>
      </c>
      <c r="B22" s="192" t="s">
        <v>56</v>
      </c>
      <c r="C22" s="193"/>
      <c r="D22" s="194"/>
      <c r="E22" s="194"/>
      <c r="F22" s="195">
        <v>4.6544678987517673E-3</v>
      </c>
      <c r="G22" s="195">
        <v>3.1198469435188312E-2</v>
      </c>
      <c r="H22" s="195">
        <v>1.0271029363553181</v>
      </c>
      <c r="I22" s="194">
        <v>0</v>
      </c>
      <c r="J22" s="194">
        <v>0</v>
      </c>
      <c r="K22" s="195">
        <v>0</v>
      </c>
      <c r="L22" s="195">
        <v>0</v>
      </c>
      <c r="M22" s="196">
        <v>2.9397328821513084E-2</v>
      </c>
      <c r="N22" s="149"/>
    </row>
    <row r="23" spans="1:14" ht="20.25" customHeight="1">
      <c r="A23" s="98">
        <v>20</v>
      </c>
      <c r="B23" s="99" t="s">
        <v>50</v>
      </c>
      <c r="C23" s="197"/>
      <c r="D23" s="100"/>
      <c r="E23" s="100"/>
      <c r="F23" s="101">
        <v>3.4272786151772921E-3</v>
      </c>
      <c r="G23" s="101">
        <v>9.440827860923548E-2</v>
      </c>
      <c r="H23" s="101">
        <v>1.1678942452352601</v>
      </c>
      <c r="I23" s="100">
        <v>0</v>
      </c>
      <c r="J23" s="100">
        <v>0</v>
      </c>
      <c r="K23" s="101">
        <v>0</v>
      </c>
      <c r="L23" s="101">
        <v>0</v>
      </c>
      <c r="M23" s="102">
        <v>3.8125553368964019E-2</v>
      </c>
      <c r="N23" s="149"/>
    </row>
    <row r="24" spans="1:14" ht="20.25">
      <c r="A24" s="191">
        <v>21</v>
      </c>
      <c r="B24" s="192" t="s">
        <v>58</v>
      </c>
      <c r="C24" s="193"/>
      <c r="D24" s="194"/>
      <c r="E24" s="194"/>
      <c r="F24" s="195">
        <v>3.2822200896176837E-3</v>
      </c>
      <c r="G24" s="195">
        <v>1.6258321272446923</v>
      </c>
      <c r="H24" s="195">
        <v>1.1164512461766127</v>
      </c>
      <c r="I24" s="194">
        <v>3201</v>
      </c>
      <c r="J24" s="194">
        <v>2953</v>
      </c>
      <c r="K24" s="195">
        <v>0</v>
      </c>
      <c r="L24" s="195">
        <v>0.14233707210487984</v>
      </c>
      <c r="M24" s="196">
        <v>0.10763583394027676</v>
      </c>
      <c r="N24" s="149"/>
    </row>
    <row r="25" spans="1:14" ht="20.25" customHeight="1">
      <c r="A25" s="98">
        <v>22</v>
      </c>
      <c r="B25" s="99" t="s">
        <v>54</v>
      </c>
      <c r="C25" s="197"/>
      <c r="D25" s="100"/>
      <c r="E25" s="100"/>
      <c r="F25" s="101">
        <v>2.9488829428282507E-3</v>
      </c>
      <c r="G25" s="101">
        <v>0.68735116331064072</v>
      </c>
      <c r="H25" s="101">
        <v>1.6250064098488095</v>
      </c>
      <c r="I25" s="100">
        <v>0</v>
      </c>
      <c r="J25" s="100">
        <v>0</v>
      </c>
      <c r="K25" s="101">
        <v>0</v>
      </c>
      <c r="L25" s="101">
        <v>2.5269951872075754E-2</v>
      </c>
      <c r="M25" s="102">
        <v>0.32038383229298106</v>
      </c>
      <c r="N25" s="149"/>
    </row>
    <row r="26" spans="1:14" ht="20.25">
      <c r="A26" s="191">
        <v>23</v>
      </c>
      <c r="B26" s="192" t="s">
        <v>341</v>
      </c>
      <c r="C26" s="193"/>
      <c r="D26" s="194"/>
      <c r="E26" s="194"/>
      <c r="F26" s="195">
        <v>1.3125809036565591E-3</v>
      </c>
      <c r="G26" s="195">
        <v>1.7652964465765135</v>
      </c>
      <c r="H26" s="195">
        <v>0.57071054899273299</v>
      </c>
      <c r="I26" s="194">
        <v>1462</v>
      </c>
      <c r="J26" s="194">
        <v>0</v>
      </c>
      <c r="K26" s="195">
        <v>5.4018169099809515E-4</v>
      </c>
      <c r="L26" s="195">
        <v>0.15525190728513102</v>
      </c>
      <c r="M26" s="196">
        <v>0.14004239821855327</v>
      </c>
      <c r="N26" s="149"/>
    </row>
    <row r="27" spans="1:14" ht="20.25" customHeight="1">
      <c r="A27" s="98">
        <v>24</v>
      </c>
      <c r="B27" s="99" t="s">
        <v>308</v>
      </c>
      <c r="C27" s="197">
        <v>0</v>
      </c>
      <c r="D27" s="100">
        <v>0</v>
      </c>
      <c r="E27" s="100">
        <v>0</v>
      </c>
      <c r="F27" s="101">
        <v>6.8392538070812458E-4</v>
      </c>
      <c r="G27" s="101">
        <v>1.6515175882408761</v>
      </c>
      <c r="H27" s="101">
        <v>1.7511125317777034</v>
      </c>
      <c r="I27" s="100">
        <v>0</v>
      </c>
      <c r="J27" s="100">
        <v>0</v>
      </c>
      <c r="K27" s="101">
        <v>0</v>
      </c>
      <c r="L27" s="101">
        <v>7.0771033054643454E-2</v>
      </c>
      <c r="M27" s="102">
        <v>0.25126751305319167</v>
      </c>
      <c r="N27" s="149"/>
    </row>
    <row r="28" spans="1:14" ht="20.25" customHeight="1">
      <c r="A28" s="191">
        <v>25</v>
      </c>
      <c r="B28" s="192" t="s">
        <v>21</v>
      </c>
      <c r="C28" s="193"/>
      <c r="D28" s="194"/>
      <c r="E28" s="194"/>
      <c r="F28" s="195">
        <v>0</v>
      </c>
      <c r="G28" s="195">
        <v>2.2955972339077975</v>
      </c>
      <c r="H28" s="195">
        <v>1.8902231365064064</v>
      </c>
      <c r="I28" s="194">
        <v>0</v>
      </c>
      <c r="J28" s="194">
        <v>0</v>
      </c>
      <c r="K28" s="195">
        <v>0</v>
      </c>
      <c r="L28" s="195">
        <v>0.17807798700716293</v>
      </c>
      <c r="M28" s="196">
        <v>0.1493055783874605</v>
      </c>
      <c r="N28" s="149"/>
    </row>
    <row r="29" spans="1:14" ht="20.25" customHeight="1">
      <c r="A29" s="307" t="s">
        <v>311</v>
      </c>
      <c r="B29" s="308"/>
      <c r="C29" s="136">
        <v>31956.091589</v>
      </c>
      <c r="D29" s="136">
        <v>24400.091589</v>
      </c>
      <c r="E29" s="136">
        <v>28178.091589</v>
      </c>
      <c r="F29" s="137">
        <v>7.0364997087115161E-2</v>
      </c>
      <c r="G29" s="137">
        <v>1.5665821059904366</v>
      </c>
      <c r="H29" s="137">
        <v>1.1986298600514136</v>
      </c>
      <c r="I29" s="139">
        <v>875146.22763793461</v>
      </c>
      <c r="J29" s="139">
        <v>842315.13875466143</v>
      </c>
      <c r="K29" s="137">
        <v>3.8906549422113973E-3</v>
      </c>
      <c r="L29" s="137">
        <v>0.11830682723314452</v>
      </c>
      <c r="M29" s="137">
        <v>0.13949167257077272</v>
      </c>
      <c r="N29" s="149"/>
    </row>
    <row r="30" spans="1:14" ht="20.25" customHeight="1">
      <c r="A30" s="191">
        <v>26</v>
      </c>
      <c r="B30" s="198" t="s">
        <v>78</v>
      </c>
      <c r="C30" s="193"/>
      <c r="D30" s="194"/>
      <c r="E30" s="194"/>
      <c r="F30" s="195">
        <v>2.2019835849049789</v>
      </c>
      <c r="G30" s="195">
        <v>0.19502854252474891</v>
      </c>
      <c r="H30" s="195">
        <v>0.51759520196545994</v>
      </c>
      <c r="I30" s="194">
        <v>13397</v>
      </c>
      <c r="J30" s="194">
        <v>12789</v>
      </c>
      <c r="K30" s="195">
        <v>1.7117623709976184E-2</v>
      </c>
      <c r="L30" s="199">
        <v>2.5138925641704155E-3</v>
      </c>
      <c r="M30" s="200">
        <v>1.8391108758930935E-2</v>
      </c>
      <c r="N30" s="149"/>
    </row>
    <row r="31" spans="1:14" ht="20.25" customHeight="1">
      <c r="A31" s="98">
        <v>27</v>
      </c>
      <c r="B31" s="99" t="s">
        <v>80</v>
      </c>
      <c r="C31" s="197"/>
      <c r="D31" s="100"/>
      <c r="E31" s="100"/>
      <c r="F31" s="101">
        <v>2.1745716009435379</v>
      </c>
      <c r="G31" s="101">
        <v>0.37067545304777594</v>
      </c>
      <c r="H31" s="101">
        <v>9.8397483899955063E-2</v>
      </c>
      <c r="I31" s="100">
        <v>7035</v>
      </c>
      <c r="J31" s="100">
        <v>6504</v>
      </c>
      <c r="K31" s="101">
        <v>2.9477101845522897E-2</v>
      </c>
      <c r="L31" s="101">
        <v>0</v>
      </c>
      <c r="M31" s="102">
        <v>4.2150831624515831E-3</v>
      </c>
      <c r="N31" s="149"/>
    </row>
    <row r="32" spans="1:14" ht="20.25" customHeight="1">
      <c r="A32" s="191">
        <v>28</v>
      </c>
      <c r="B32" s="198" t="s">
        <v>344</v>
      </c>
      <c r="C32" s="193"/>
      <c r="D32" s="194"/>
      <c r="E32" s="194"/>
      <c r="F32" s="195">
        <v>1.7036443886351278</v>
      </c>
      <c r="G32" s="195">
        <v>0.45442402213159322</v>
      </c>
      <c r="H32" s="195">
        <v>8.8685551930396955E-3</v>
      </c>
      <c r="I32" s="194">
        <v>2997.3961175999998</v>
      </c>
      <c r="J32" s="194">
        <v>5925.6873813274005</v>
      </c>
      <c r="K32" s="195">
        <v>0.64373628094575797</v>
      </c>
      <c r="L32" s="199">
        <v>3.460740237509361E-3</v>
      </c>
      <c r="M32" s="200">
        <v>0</v>
      </c>
      <c r="N32" s="149"/>
    </row>
    <row r="33" spans="1:14" ht="20.25" customHeight="1">
      <c r="A33" s="98">
        <v>29</v>
      </c>
      <c r="B33" s="206" t="s">
        <v>75</v>
      </c>
      <c r="C33" s="197"/>
      <c r="D33" s="100"/>
      <c r="E33" s="100"/>
      <c r="F33" s="101">
        <v>0.33558780579744285</v>
      </c>
      <c r="G33" s="101">
        <v>3.1628532974427992E-4</v>
      </c>
      <c r="H33" s="101">
        <v>2.1084118438761776</v>
      </c>
      <c r="I33" s="100">
        <v>21465</v>
      </c>
      <c r="J33" s="100">
        <v>24833</v>
      </c>
      <c r="K33" s="101">
        <v>5.5934791308555949E-2</v>
      </c>
      <c r="L33" s="207">
        <v>0</v>
      </c>
      <c r="M33" s="208">
        <v>3.7682281584720608E-3</v>
      </c>
      <c r="N33" s="149"/>
    </row>
    <row r="34" spans="1:14" ht="20.25" customHeight="1">
      <c r="A34" s="307" t="s">
        <v>313</v>
      </c>
      <c r="B34" s="308"/>
      <c r="C34" s="136"/>
      <c r="D34" s="136"/>
      <c r="E34" s="136"/>
      <c r="F34" s="137">
        <v>0.85749745070704897</v>
      </c>
      <c r="G34" s="137">
        <v>9.4918875319627949E-2</v>
      </c>
      <c r="H34" s="137">
        <v>1.5506146549674731</v>
      </c>
      <c r="I34" s="139">
        <v>44894.396117600001</v>
      </c>
      <c r="J34" s="139">
        <v>50051.6873813274</v>
      </c>
      <c r="K34" s="137">
        <v>9.7150936007221828E-2</v>
      </c>
      <c r="L34" s="137">
        <v>6.3848298842573937E-4</v>
      </c>
      <c r="M34" s="137">
        <v>5.5353651901995215E-3</v>
      </c>
      <c r="N34" s="149"/>
    </row>
    <row r="35" spans="1:14" ht="20.25" customHeight="1">
      <c r="A35" s="191">
        <v>30</v>
      </c>
      <c r="B35" s="192" t="s">
        <v>96</v>
      </c>
      <c r="C35" s="193"/>
      <c r="D35" s="194"/>
      <c r="E35" s="194"/>
      <c r="F35" s="195">
        <v>4.0475370677467026</v>
      </c>
      <c r="G35" s="195">
        <v>4.8612300839472331E-3</v>
      </c>
      <c r="H35" s="195">
        <v>0.1568870995374336</v>
      </c>
      <c r="I35" s="194">
        <v>54559</v>
      </c>
      <c r="J35" s="194">
        <v>53869</v>
      </c>
      <c r="K35" s="195">
        <v>0.23375639009497964</v>
      </c>
      <c r="L35" s="195">
        <v>9.9978576019424414E-4</v>
      </c>
      <c r="M35" s="196">
        <v>3.0707705491680353E-3</v>
      </c>
      <c r="N35" s="149"/>
    </row>
    <row r="36" spans="1:14" ht="20.25" customHeight="1">
      <c r="A36" s="98">
        <v>31</v>
      </c>
      <c r="B36" s="206" t="s">
        <v>94</v>
      </c>
      <c r="C36" s="197"/>
      <c r="D36" s="100"/>
      <c r="E36" s="100"/>
      <c r="F36" s="101">
        <v>3.245473812754561</v>
      </c>
      <c r="G36" s="101">
        <v>2.2904913415862319E-3</v>
      </c>
      <c r="H36" s="101">
        <v>0.233487518159051</v>
      </c>
      <c r="I36" s="100">
        <v>137689</v>
      </c>
      <c r="J36" s="100">
        <v>127486</v>
      </c>
      <c r="K36" s="101">
        <v>7.8563879852893898E-2</v>
      </c>
      <c r="L36" s="207">
        <v>0</v>
      </c>
      <c r="M36" s="208">
        <v>2.3524430120680328E-3</v>
      </c>
      <c r="N36" s="149"/>
    </row>
    <row r="37" spans="1:14" ht="20.25" customHeight="1">
      <c r="A37" s="191">
        <v>32</v>
      </c>
      <c r="B37" s="192" t="s">
        <v>91</v>
      </c>
      <c r="C37" s="193">
        <v>423584</v>
      </c>
      <c r="D37" s="194">
        <v>331498</v>
      </c>
      <c r="E37" s="194">
        <v>377541</v>
      </c>
      <c r="F37" s="195">
        <v>1.0282302695122607</v>
      </c>
      <c r="G37" s="195">
        <v>0.56759973502645655</v>
      </c>
      <c r="H37" s="195">
        <v>0.99193596783731275</v>
      </c>
      <c r="I37" s="194">
        <v>148149.90024326998</v>
      </c>
      <c r="J37" s="194">
        <v>140577.77176586998</v>
      </c>
      <c r="K37" s="195">
        <v>2.7056279277289538E-2</v>
      </c>
      <c r="L37" s="195">
        <v>4.5580472042932772E-2</v>
      </c>
      <c r="M37" s="196">
        <v>3.760730836833049E-2</v>
      </c>
      <c r="N37" s="149"/>
    </row>
    <row r="38" spans="1:14" ht="20.25" customHeight="1">
      <c r="A38" s="98">
        <v>33</v>
      </c>
      <c r="B38" s="206" t="s">
        <v>85</v>
      </c>
      <c r="C38" s="197"/>
      <c r="D38" s="100"/>
      <c r="E38" s="100"/>
      <c r="F38" s="101">
        <v>1.0069325705175511</v>
      </c>
      <c r="G38" s="101">
        <v>0.24790313005625791</v>
      </c>
      <c r="H38" s="101">
        <v>0.92164841469336245</v>
      </c>
      <c r="I38" s="100">
        <v>180365.64279821303</v>
      </c>
      <c r="J38" s="100">
        <v>167173.99145206599</v>
      </c>
      <c r="K38" s="101">
        <v>2.0447530042123904E-2</v>
      </c>
      <c r="L38" s="207">
        <v>1.3094871074025382E-2</v>
      </c>
      <c r="M38" s="208">
        <v>1.8396715945373079E-2</v>
      </c>
      <c r="N38" s="149"/>
    </row>
    <row r="39" spans="1:14" ht="20.25" customHeight="1">
      <c r="A39" s="191">
        <v>34</v>
      </c>
      <c r="B39" s="192" t="s">
        <v>314</v>
      </c>
      <c r="C39" s="193">
        <v>721175.19925900002</v>
      </c>
      <c r="D39" s="194">
        <v>753332.73595799995</v>
      </c>
      <c r="E39" s="194">
        <v>737253.96760850004</v>
      </c>
      <c r="F39" s="195">
        <v>0.53676687387746203</v>
      </c>
      <c r="G39" s="195">
        <v>0.48115348619560133</v>
      </c>
      <c r="H39" s="195">
        <v>1.7675788063130131</v>
      </c>
      <c r="I39" s="194">
        <v>519110</v>
      </c>
      <c r="J39" s="194">
        <v>490788</v>
      </c>
      <c r="K39" s="195">
        <v>7.9656640628857633E-2</v>
      </c>
      <c r="L39" s="195">
        <v>0</v>
      </c>
      <c r="M39" s="196">
        <v>1.337505517607715E-2</v>
      </c>
      <c r="N39" s="149"/>
    </row>
    <row r="40" spans="1:14" ht="20.25">
      <c r="A40" s="247" t="s">
        <v>315</v>
      </c>
      <c r="B40" s="248"/>
      <c r="C40" s="136">
        <v>1328502.9998879998</v>
      </c>
      <c r="D40" s="136">
        <v>1209067.1873089999</v>
      </c>
      <c r="E40" s="136">
        <v>1268785.0935985001</v>
      </c>
      <c r="F40" s="137">
        <v>1.2033802479930937</v>
      </c>
      <c r="G40" s="137">
        <v>0.37040808783206763</v>
      </c>
      <c r="H40" s="138">
        <v>1.2439649132865642</v>
      </c>
      <c r="I40" s="136">
        <v>1039873.543041483</v>
      </c>
      <c r="J40" s="136">
        <v>979894.76321793604</v>
      </c>
      <c r="K40" s="137">
        <v>7.0516487406592748E-2</v>
      </c>
      <c r="L40" s="137">
        <v>8.6346140466080114E-3</v>
      </c>
      <c r="M40" s="137">
        <v>1.571364593120117E-2</v>
      </c>
      <c r="N40" s="149"/>
    </row>
    <row r="41" spans="1:14" ht="20.25" customHeight="1">
      <c r="A41" s="191">
        <v>35</v>
      </c>
      <c r="B41" s="192" t="s">
        <v>103</v>
      </c>
      <c r="C41" s="193">
        <v>82869</v>
      </c>
      <c r="D41" s="194">
        <v>75769</v>
      </c>
      <c r="E41" s="194">
        <v>79319</v>
      </c>
      <c r="F41" s="195">
        <v>0.28443149931005446</v>
      </c>
      <c r="G41" s="195">
        <v>9.7995649835114721E-3</v>
      </c>
      <c r="H41" s="195">
        <v>0.14533292794162359</v>
      </c>
      <c r="I41" s="194">
        <v>48634</v>
      </c>
      <c r="J41" s="194">
        <v>48711</v>
      </c>
      <c r="K41" s="195">
        <v>8.385666732516792E-3</v>
      </c>
      <c r="L41" s="195">
        <v>0</v>
      </c>
      <c r="M41" s="196">
        <v>5.3338601343342555E-4</v>
      </c>
      <c r="N41" s="149"/>
    </row>
    <row r="42" spans="1:14" ht="20.25">
      <c r="A42" s="247" t="s">
        <v>327</v>
      </c>
      <c r="B42" s="248"/>
      <c r="C42" s="136">
        <v>1328502.9998879998</v>
      </c>
      <c r="D42" s="136">
        <v>1209067.1873089999</v>
      </c>
      <c r="E42" s="136">
        <v>1268785.0935985001</v>
      </c>
      <c r="F42" s="137">
        <v>0.28443149931005446</v>
      </c>
      <c r="G42" s="137">
        <v>9.7995649835114721E-3</v>
      </c>
      <c r="H42" s="137">
        <v>0.14533292794162359</v>
      </c>
      <c r="I42" s="139">
        <v>48634</v>
      </c>
      <c r="J42" s="139">
        <v>48711</v>
      </c>
      <c r="K42" s="137">
        <v>8.385666732516792E-3</v>
      </c>
      <c r="L42" s="137">
        <v>0</v>
      </c>
      <c r="M42" s="137">
        <v>5.3338601343342555E-4</v>
      </c>
      <c r="N42" s="149"/>
    </row>
    <row r="43" spans="1:14" ht="20.25" customHeight="1">
      <c r="A43" s="191">
        <v>36</v>
      </c>
      <c r="B43" s="198" t="s">
        <v>123</v>
      </c>
      <c r="C43" s="193"/>
      <c r="D43" s="194"/>
      <c r="E43" s="194"/>
      <c r="F43" s="195">
        <v>20.819912467197124</v>
      </c>
      <c r="G43" s="195">
        <v>0.72289527720739222</v>
      </c>
      <c r="H43" s="195">
        <v>0.54753593429158109</v>
      </c>
      <c r="I43" s="194">
        <v>7541</v>
      </c>
      <c r="J43" s="194">
        <v>10747</v>
      </c>
      <c r="K43" s="195">
        <v>2.2695250931606639</v>
      </c>
      <c r="L43" s="199">
        <v>2.1044111695669769E-2</v>
      </c>
      <c r="M43" s="200">
        <v>4.8725212464589232E-2</v>
      </c>
      <c r="N43" s="149"/>
    </row>
    <row r="44" spans="1:14" ht="20.25" customHeight="1">
      <c r="A44" s="98">
        <v>37</v>
      </c>
      <c r="B44" s="206" t="s">
        <v>149</v>
      </c>
      <c r="C44" s="197"/>
      <c r="D44" s="100"/>
      <c r="E44" s="100"/>
      <c r="F44" s="101">
        <v>14.783193205493317</v>
      </c>
      <c r="G44" s="101">
        <v>0.34255635038466731</v>
      </c>
      <c r="H44" s="101">
        <v>0.23268997165609395</v>
      </c>
      <c r="I44" s="100">
        <v>10264</v>
      </c>
      <c r="J44" s="100">
        <v>9430</v>
      </c>
      <c r="K44" s="101">
        <v>0.63926304444674675</v>
      </c>
      <c r="L44" s="207">
        <v>0</v>
      </c>
      <c r="M44" s="208">
        <v>0</v>
      </c>
      <c r="N44" s="149"/>
    </row>
    <row r="45" spans="1:14" ht="20.25" customHeight="1">
      <c r="A45" s="191">
        <v>38</v>
      </c>
      <c r="B45" s="198" t="s">
        <v>211</v>
      </c>
      <c r="C45" s="193"/>
      <c r="D45" s="194"/>
      <c r="E45" s="194"/>
      <c r="F45" s="195">
        <v>12.152988580896686</v>
      </c>
      <c r="G45" s="195">
        <v>0.49723846653671216</v>
      </c>
      <c r="H45" s="195">
        <v>1.3819038336582197</v>
      </c>
      <c r="I45" s="194">
        <v>5963</v>
      </c>
      <c r="J45" s="194">
        <v>6006</v>
      </c>
      <c r="K45" s="195">
        <v>0.65299787714339552</v>
      </c>
      <c r="L45" s="199">
        <v>0</v>
      </c>
      <c r="M45" s="200">
        <v>0</v>
      </c>
      <c r="N45" s="149"/>
    </row>
    <row r="46" spans="1:14" ht="20.25" customHeight="1">
      <c r="A46" s="98">
        <v>39</v>
      </c>
      <c r="B46" s="206" t="s">
        <v>191</v>
      </c>
      <c r="C46" s="197"/>
      <c r="D46" s="100"/>
      <c r="E46" s="100"/>
      <c r="F46" s="101">
        <v>11.412850934506862</v>
      </c>
      <c r="G46" s="101">
        <v>0.15016408930882735</v>
      </c>
      <c r="H46" s="101">
        <v>0.17749914677711623</v>
      </c>
      <c r="I46" s="100">
        <v>9811.1434141573009</v>
      </c>
      <c r="J46" s="100">
        <v>10504.7424350252</v>
      </c>
      <c r="K46" s="101">
        <v>0.48637401438596495</v>
      </c>
      <c r="L46" s="207">
        <v>0</v>
      </c>
      <c r="M46" s="208">
        <v>3.4929221052631579E-3</v>
      </c>
      <c r="N46" s="149"/>
    </row>
    <row r="47" spans="1:14" ht="20.25" customHeight="1">
      <c r="A47" s="191">
        <v>40</v>
      </c>
      <c r="B47" s="192" t="s">
        <v>137</v>
      </c>
      <c r="C47" s="193"/>
      <c r="D47" s="194"/>
      <c r="E47" s="194"/>
      <c r="F47" s="195">
        <v>11.386824413751093</v>
      </c>
      <c r="G47" s="195">
        <v>0.57116081469448954</v>
      </c>
      <c r="H47" s="195">
        <v>1.1906784955641634</v>
      </c>
      <c r="I47" s="194">
        <v>15457</v>
      </c>
      <c r="J47" s="194">
        <v>14695</v>
      </c>
      <c r="K47" s="195">
        <v>0.98098008300935924</v>
      </c>
      <c r="L47" s="195">
        <v>0</v>
      </c>
      <c r="M47" s="196">
        <v>0</v>
      </c>
      <c r="N47" s="149"/>
    </row>
    <row r="48" spans="1:14" ht="20.25" customHeight="1">
      <c r="A48" s="98">
        <v>41</v>
      </c>
      <c r="B48" s="99" t="s">
        <v>140</v>
      </c>
      <c r="C48" s="197"/>
      <c r="D48" s="100"/>
      <c r="E48" s="100"/>
      <c r="F48" s="101">
        <v>11.196321675571397</v>
      </c>
      <c r="G48" s="101">
        <v>0.22937691717498346</v>
      </c>
      <c r="H48" s="101">
        <v>0.2345609409127655</v>
      </c>
      <c r="I48" s="100">
        <v>17820.577721180001</v>
      </c>
      <c r="J48" s="100">
        <v>16523.592061596002</v>
      </c>
      <c r="K48" s="101">
        <v>1.0717842113091725</v>
      </c>
      <c r="L48" s="101">
        <v>5.7628522960689411E-2</v>
      </c>
      <c r="M48" s="102">
        <v>0</v>
      </c>
      <c r="N48" s="149"/>
    </row>
    <row r="49" spans="1:14" ht="20.25" customHeight="1">
      <c r="A49" s="191">
        <v>42</v>
      </c>
      <c r="B49" s="198" t="s">
        <v>176</v>
      </c>
      <c r="C49" s="193"/>
      <c r="D49" s="194"/>
      <c r="E49" s="194"/>
      <c r="F49" s="195">
        <v>10.755083105148884</v>
      </c>
      <c r="G49" s="195">
        <v>0.15490960652250974</v>
      </c>
      <c r="H49" s="195">
        <v>0.76985111662531014</v>
      </c>
      <c r="I49" s="194">
        <v>7044</v>
      </c>
      <c r="J49" s="194">
        <v>8418</v>
      </c>
      <c r="K49" s="195">
        <v>0.75776590697674417</v>
      </c>
      <c r="L49" s="199">
        <v>0</v>
      </c>
      <c r="M49" s="200">
        <v>3.2497207271250128E-3</v>
      </c>
      <c r="N49" s="149"/>
    </row>
    <row r="50" spans="1:14" ht="20.25" customHeight="1">
      <c r="A50" s="98">
        <v>43</v>
      </c>
      <c r="B50" s="99" t="s">
        <v>317</v>
      </c>
      <c r="C50" s="197"/>
      <c r="D50" s="100"/>
      <c r="E50" s="100"/>
      <c r="F50" s="101">
        <v>9.5309618989128904</v>
      </c>
      <c r="G50" s="101">
        <v>2.7671890441903147E-2</v>
      </c>
      <c r="H50" s="101">
        <v>0.48002258929831992</v>
      </c>
      <c r="I50" s="100">
        <v>14802</v>
      </c>
      <c r="J50" s="100">
        <v>16272</v>
      </c>
      <c r="K50" s="101">
        <v>0.24993217128867998</v>
      </c>
      <c r="L50" s="101">
        <v>0</v>
      </c>
      <c r="M50" s="102">
        <v>2.2248335291813554E-2</v>
      </c>
      <c r="N50" s="149"/>
    </row>
    <row r="51" spans="1:14" ht="20.25" customHeight="1">
      <c r="A51" s="191">
        <v>44</v>
      </c>
      <c r="B51" s="198" t="s">
        <v>179</v>
      </c>
      <c r="C51" s="193"/>
      <c r="D51" s="194"/>
      <c r="E51" s="194"/>
      <c r="F51" s="195">
        <v>9.4066597344230338</v>
      </c>
      <c r="G51" s="195">
        <v>0.31675954142610779</v>
      </c>
      <c r="H51" s="195">
        <v>0.25323356391992202</v>
      </c>
      <c r="I51" s="194">
        <v>18459.036548346499</v>
      </c>
      <c r="J51" s="194">
        <v>20144.004732452398</v>
      </c>
      <c r="K51" s="195">
        <v>0.12379462366258334</v>
      </c>
      <c r="L51" s="199">
        <v>2.2817594459089263E-2</v>
      </c>
      <c r="M51" s="200">
        <v>1.126962479971055E-2</v>
      </c>
      <c r="N51" s="149"/>
    </row>
    <row r="52" spans="1:14" ht="20.25" customHeight="1">
      <c r="A52" s="98">
        <v>45</v>
      </c>
      <c r="B52" s="99" t="s">
        <v>275</v>
      </c>
      <c r="C52" s="197"/>
      <c r="D52" s="100"/>
      <c r="E52" s="100"/>
      <c r="F52" s="101">
        <v>9.3774260517552381</v>
      </c>
      <c r="G52" s="101">
        <v>1.2300108483418899</v>
      </c>
      <c r="H52" s="101">
        <v>1.4609534003052589</v>
      </c>
      <c r="I52" s="100">
        <v>8899.7735639710008</v>
      </c>
      <c r="J52" s="100">
        <v>7743.5000265668004</v>
      </c>
      <c r="K52" s="101">
        <v>0.11876949222274995</v>
      </c>
      <c r="L52" s="101">
        <v>0</v>
      </c>
      <c r="M52" s="102">
        <v>0</v>
      </c>
      <c r="N52" s="149"/>
    </row>
    <row r="53" spans="1:14" ht="20.25" customHeight="1">
      <c r="A53" s="191">
        <v>46</v>
      </c>
      <c r="B53" s="198" t="s">
        <v>217</v>
      </c>
      <c r="C53" s="193"/>
      <c r="D53" s="194"/>
      <c r="E53" s="194"/>
      <c r="F53" s="195">
        <v>8.0060871353252381</v>
      </c>
      <c r="G53" s="195">
        <v>0.42334976554045928</v>
      </c>
      <c r="H53" s="195">
        <v>0.18756763255981723</v>
      </c>
      <c r="I53" s="194">
        <v>8531</v>
      </c>
      <c r="J53" s="194">
        <v>12060</v>
      </c>
      <c r="K53" s="195">
        <v>0.35454182656656319</v>
      </c>
      <c r="L53" s="199">
        <v>1.4092777451556078E-2</v>
      </c>
      <c r="M53" s="200">
        <v>0</v>
      </c>
      <c r="N53" s="149"/>
    </row>
    <row r="54" spans="1:14" ht="20.25" customHeight="1">
      <c r="A54" s="98">
        <v>47</v>
      </c>
      <c r="B54" s="99" t="s">
        <v>162</v>
      </c>
      <c r="C54" s="197"/>
      <c r="D54" s="100"/>
      <c r="E54" s="100"/>
      <c r="F54" s="101">
        <v>7.8387059211670289</v>
      </c>
      <c r="G54" s="101">
        <v>0.22818038254472495</v>
      </c>
      <c r="H54" s="101">
        <v>9.5470475923758583E-2</v>
      </c>
      <c r="I54" s="100">
        <v>19295.598949338601</v>
      </c>
      <c r="J54" s="100">
        <v>18323.037644302298</v>
      </c>
      <c r="K54" s="101">
        <v>0.46497039342507651</v>
      </c>
      <c r="L54" s="101">
        <v>0</v>
      </c>
      <c r="M54" s="102">
        <v>4.1721921967380227E-2</v>
      </c>
      <c r="N54" s="149"/>
    </row>
    <row r="55" spans="1:14" ht="20.25" customHeight="1">
      <c r="A55" s="191">
        <v>48</v>
      </c>
      <c r="B55" s="198" t="s">
        <v>228</v>
      </c>
      <c r="C55" s="193"/>
      <c r="D55" s="194"/>
      <c r="E55" s="194"/>
      <c r="F55" s="195">
        <v>7.6486999219609215</v>
      </c>
      <c r="G55" s="195">
        <v>1.4454531650871651</v>
      </c>
      <c r="H55" s="195">
        <v>8.1690500058500065E-2</v>
      </c>
      <c r="I55" s="194">
        <v>16342.5963413797</v>
      </c>
      <c r="J55" s="194">
        <v>17899.6798069824</v>
      </c>
      <c r="K55" s="195">
        <v>0.18061230077884022</v>
      </c>
      <c r="L55" s="199">
        <v>2.6920215916101174E-3</v>
      </c>
      <c r="M55" s="200">
        <v>4.3701849321406541E-2</v>
      </c>
      <c r="N55" s="149"/>
    </row>
    <row r="56" spans="1:14" ht="20.25" customHeight="1">
      <c r="A56" s="98">
        <v>49</v>
      </c>
      <c r="B56" s="206" t="s">
        <v>215</v>
      </c>
      <c r="C56" s="197"/>
      <c r="D56" s="100"/>
      <c r="E56" s="100"/>
      <c r="F56" s="101">
        <v>7.1139077482318571</v>
      </c>
      <c r="G56" s="101">
        <v>1.9987699876998768E-3</v>
      </c>
      <c r="H56" s="101">
        <v>1.107011070110701E-2</v>
      </c>
      <c r="I56" s="100">
        <v>6974</v>
      </c>
      <c r="J56" s="100">
        <v>6622</v>
      </c>
      <c r="K56" s="101">
        <v>0.23554160532687651</v>
      </c>
      <c r="L56" s="207">
        <v>0</v>
      </c>
      <c r="M56" s="208">
        <v>0</v>
      </c>
      <c r="N56" s="149"/>
    </row>
    <row r="57" spans="1:14" ht="20.25" customHeight="1">
      <c r="A57" s="191">
        <v>50</v>
      </c>
      <c r="B57" s="192" t="s">
        <v>111</v>
      </c>
      <c r="C57" s="193"/>
      <c r="D57" s="194"/>
      <c r="E57" s="194"/>
      <c r="F57" s="195">
        <v>5.87357967433248</v>
      </c>
      <c r="G57" s="195">
        <v>0.16258229700073154</v>
      </c>
      <c r="H57" s="195">
        <v>0.10680321872713973</v>
      </c>
      <c r="I57" s="194">
        <v>28492</v>
      </c>
      <c r="J57" s="194">
        <v>32365</v>
      </c>
      <c r="K57" s="195">
        <v>0.49160454942753418</v>
      </c>
      <c r="L57" s="195">
        <v>0</v>
      </c>
      <c r="M57" s="196">
        <v>2.2689192962859536E-3</v>
      </c>
      <c r="N57" s="149"/>
    </row>
    <row r="58" spans="1:14" ht="20.25" customHeight="1">
      <c r="A58" s="98">
        <v>51</v>
      </c>
      <c r="B58" s="206" t="s">
        <v>226</v>
      </c>
      <c r="C58" s="197"/>
      <c r="D58" s="100"/>
      <c r="E58" s="100"/>
      <c r="F58" s="101">
        <v>5.6283880274767801</v>
      </c>
      <c r="G58" s="101">
        <v>1.8546537925696594E-2</v>
      </c>
      <c r="H58" s="101">
        <v>7.2015405572755417E-2</v>
      </c>
      <c r="I58" s="100">
        <v>6398.5408677337</v>
      </c>
      <c r="J58" s="100">
        <v>5507.6604055143007</v>
      </c>
      <c r="K58" s="101">
        <v>0.42210667115511552</v>
      </c>
      <c r="L58" s="207">
        <v>0</v>
      </c>
      <c r="M58" s="208">
        <v>0</v>
      </c>
      <c r="N58" s="149"/>
    </row>
    <row r="59" spans="1:14" ht="20.25" customHeight="1">
      <c r="A59" s="191">
        <v>52</v>
      </c>
      <c r="B59" s="192" t="s">
        <v>319</v>
      </c>
      <c r="C59" s="193"/>
      <c r="D59" s="194"/>
      <c r="E59" s="194"/>
      <c r="F59" s="195">
        <v>5.6164011436312711</v>
      </c>
      <c r="G59" s="195">
        <v>6.4092260594252312E-2</v>
      </c>
      <c r="H59" s="195">
        <v>0.35663609279103747</v>
      </c>
      <c r="I59" s="194">
        <v>6845.6411013293</v>
      </c>
      <c r="J59" s="194">
        <v>6583.3184338361998</v>
      </c>
      <c r="K59" s="195">
        <v>0.48359555588647507</v>
      </c>
      <c r="L59" s="195">
        <v>0</v>
      </c>
      <c r="M59" s="196">
        <v>0.14695690341041812</v>
      </c>
      <c r="N59" s="149"/>
    </row>
    <row r="60" spans="1:14" ht="20.25" customHeight="1">
      <c r="A60" s="98">
        <v>53</v>
      </c>
      <c r="B60" s="206" t="s">
        <v>146</v>
      </c>
      <c r="C60" s="197"/>
      <c r="D60" s="100"/>
      <c r="E60" s="100"/>
      <c r="F60" s="101">
        <v>5.1270200270593298</v>
      </c>
      <c r="G60" s="101">
        <v>0.73571735908591096</v>
      </c>
      <c r="H60" s="101">
        <v>0.67944733948462976</v>
      </c>
      <c r="I60" s="100">
        <v>31695</v>
      </c>
      <c r="J60" s="100">
        <v>26824</v>
      </c>
      <c r="K60" s="101">
        <v>0.32323447324128202</v>
      </c>
      <c r="L60" s="207">
        <v>0</v>
      </c>
      <c r="M60" s="208">
        <v>8.7448767049653972E-2</v>
      </c>
      <c r="N60" s="149"/>
    </row>
    <row r="61" spans="1:14" ht="20.25" customHeight="1">
      <c r="A61" s="191">
        <v>54</v>
      </c>
      <c r="B61" s="192" t="s">
        <v>308</v>
      </c>
      <c r="C61" s="193"/>
      <c r="D61" s="194"/>
      <c r="E61" s="194"/>
      <c r="F61" s="195">
        <v>5.1118951611876984</v>
      </c>
      <c r="G61" s="195">
        <v>1.9800487800636266</v>
      </c>
      <c r="H61" s="195">
        <v>1.8337841357370096E-2</v>
      </c>
      <c r="I61" s="194">
        <v>22198.7567159518</v>
      </c>
      <c r="J61" s="194">
        <v>23105.724743999999</v>
      </c>
      <c r="K61" s="195">
        <v>1.25039705093326</v>
      </c>
      <c r="L61" s="195">
        <v>0.49101815510710101</v>
      </c>
      <c r="M61" s="196">
        <v>1.1910313657965426E-2</v>
      </c>
      <c r="N61" s="149"/>
    </row>
    <row r="62" spans="1:14" ht="20.25" customHeight="1">
      <c r="A62" s="98">
        <v>55</v>
      </c>
      <c r="B62" s="99" t="s">
        <v>174</v>
      </c>
      <c r="C62" s="197"/>
      <c r="D62" s="100"/>
      <c r="E62" s="100"/>
      <c r="F62" s="101">
        <v>5.0353980783766223</v>
      </c>
      <c r="G62" s="101">
        <v>0.53922077922077927</v>
      </c>
      <c r="H62" s="101">
        <v>0.28649350649350647</v>
      </c>
      <c r="I62" s="100">
        <v>11277</v>
      </c>
      <c r="J62" s="100">
        <v>1989</v>
      </c>
      <c r="K62" s="101">
        <v>0.70042011473087817</v>
      </c>
      <c r="L62" s="101">
        <v>0</v>
      </c>
      <c r="M62" s="102">
        <v>0</v>
      </c>
      <c r="N62" s="149"/>
    </row>
    <row r="63" spans="1:14" ht="20.25" customHeight="1">
      <c r="A63" s="191">
        <v>56</v>
      </c>
      <c r="B63" s="198" t="s">
        <v>318</v>
      </c>
      <c r="C63" s="193"/>
      <c r="D63" s="194"/>
      <c r="E63" s="194"/>
      <c r="F63" s="195">
        <v>4.9549050199226023</v>
      </c>
      <c r="G63" s="195">
        <v>9.6426469256127273E-2</v>
      </c>
      <c r="H63" s="195">
        <v>0.11215710047298265</v>
      </c>
      <c r="I63" s="194">
        <v>7210.9847525560999</v>
      </c>
      <c r="J63" s="194">
        <v>6950.2978639190997</v>
      </c>
      <c r="K63" s="195">
        <v>0.18705593422977385</v>
      </c>
      <c r="L63" s="199">
        <v>0</v>
      </c>
      <c r="M63" s="200">
        <v>0</v>
      </c>
      <c r="N63" s="149"/>
    </row>
    <row r="64" spans="1:14" ht="20.25" customHeight="1">
      <c r="A64" s="98">
        <v>57</v>
      </c>
      <c r="B64" s="99" t="s">
        <v>201</v>
      </c>
      <c r="C64" s="197"/>
      <c r="D64" s="100"/>
      <c r="E64" s="100"/>
      <c r="F64" s="101">
        <v>4.9213397101013987</v>
      </c>
      <c r="G64" s="101">
        <v>1.6362150992359075</v>
      </c>
      <c r="H64" s="101">
        <v>0.84665289057619297</v>
      </c>
      <c r="I64" s="100">
        <v>36562</v>
      </c>
      <c r="J64" s="100">
        <v>35947</v>
      </c>
      <c r="K64" s="101">
        <v>0.31881665188553554</v>
      </c>
      <c r="L64" s="101">
        <v>9.3465793894456348E-2</v>
      </c>
      <c r="M64" s="102">
        <v>3.8029311243700396E-2</v>
      </c>
      <c r="N64" s="149"/>
    </row>
    <row r="65" spans="1:14" ht="20.25" customHeight="1">
      <c r="A65" s="191">
        <v>58</v>
      </c>
      <c r="B65" s="192" t="s">
        <v>171</v>
      </c>
      <c r="C65" s="193"/>
      <c r="D65" s="194"/>
      <c r="E65" s="194"/>
      <c r="F65" s="195">
        <v>4.9185300886298746</v>
      </c>
      <c r="G65" s="195">
        <v>5.4700247193648063E-2</v>
      </c>
      <c r="H65" s="195">
        <v>0.49676367528454646</v>
      </c>
      <c r="I65" s="194">
        <v>21355.801580826599</v>
      </c>
      <c r="J65" s="194">
        <v>24600.373126217601</v>
      </c>
      <c r="K65" s="195">
        <v>0.17865763853724434</v>
      </c>
      <c r="L65" s="195">
        <v>0</v>
      </c>
      <c r="M65" s="196">
        <v>3.0606715167888843E-3</v>
      </c>
      <c r="N65" s="149"/>
    </row>
    <row r="66" spans="1:14" ht="20.25" customHeight="1">
      <c r="A66" s="98">
        <v>59</v>
      </c>
      <c r="B66" s="206" t="s">
        <v>182</v>
      </c>
      <c r="C66" s="197"/>
      <c r="D66" s="100"/>
      <c r="E66" s="100"/>
      <c r="F66" s="101">
        <v>4.9086254312749</v>
      </c>
      <c r="G66" s="101">
        <v>0.23970783532536521</v>
      </c>
      <c r="H66" s="101">
        <v>0.52602921646746348</v>
      </c>
      <c r="I66" s="100">
        <v>7325</v>
      </c>
      <c r="J66" s="100">
        <v>7188</v>
      </c>
      <c r="K66" s="101">
        <v>0.61541234364881692</v>
      </c>
      <c r="L66" s="207">
        <v>0</v>
      </c>
      <c r="M66" s="208">
        <v>1.0211706102117061E-2</v>
      </c>
      <c r="N66" s="149"/>
    </row>
    <row r="67" spans="1:14" ht="20.25" customHeight="1">
      <c r="A67" s="191">
        <v>60</v>
      </c>
      <c r="B67" s="198" t="s">
        <v>198</v>
      </c>
      <c r="C67" s="193"/>
      <c r="D67" s="194"/>
      <c r="E67" s="194"/>
      <c r="F67" s="195">
        <v>4.2642720513452597</v>
      </c>
      <c r="G67" s="195">
        <v>1.1628398365967039</v>
      </c>
      <c r="H67" s="195">
        <v>0.98873080715593742</v>
      </c>
      <c r="I67" s="194">
        <v>10791</v>
      </c>
      <c r="J67" s="194">
        <v>10258</v>
      </c>
      <c r="K67" s="195">
        <v>5.3100143890369246E-2</v>
      </c>
      <c r="L67" s="199">
        <v>0.59221545489151128</v>
      </c>
      <c r="M67" s="200">
        <v>0.60068519223448802</v>
      </c>
      <c r="N67" s="149"/>
    </row>
    <row r="68" spans="1:14" ht="20.25" customHeight="1">
      <c r="A68" s="98">
        <v>61</v>
      </c>
      <c r="B68" s="206" t="s">
        <v>193</v>
      </c>
      <c r="C68" s="197"/>
      <c r="D68" s="100"/>
      <c r="E68" s="100"/>
      <c r="F68" s="101">
        <v>3.9980647115652572</v>
      </c>
      <c r="G68" s="101">
        <v>7.448908499767766E-2</v>
      </c>
      <c r="H68" s="101">
        <v>0.22021597770552717</v>
      </c>
      <c r="I68" s="100">
        <v>21494</v>
      </c>
      <c r="J68" s="100">
        <v>20010</v>
      </c>
      <c r="K68" s="101">
        <v>0.39525485790172643</v>
      </c>
      <c r="L68" s="207">
        <v>2.1981041351834042E-3</v>
      </c>
      <c r="M68" s="208">
        <v>2.0607226267344413E-3</v>
      </c>
      <c r="N68" s="149"/>
    </row>
    <row r="69" spans="1:14" ht="20.25" customHeight="1">
      <c r="A69" s="191">
        <v>62</v>
      </c>
      <c r="B69" s="192" t="s">
        <v>126</v>
      </c>
      <c r="C69" s="193"/>
      <c r="D69" s="194"/>
      <c r="E69" s="194"/>
      <c r="F69" s="195">
        <v>3.8006762875778239</v>
      </c>
      <c r="G69" s="195">
        <v>0.51867773495404679</v>
      </c>
      <c r="H69" s="195">
        <v>1.823302697895049E-2</v>
      </c>
      <c r="I69" s="194">
        <v>6046</v>
      </c>
      <c r="J69" s="194">
        <v>6734</v>
      </c>
      <c r="K69" s="195">
        <v>5.3025081251219984E-2</v>
      </c>
      <c r="L69" s="195">
        <v>0</v>
      </c>
      <c r="M69" s="196">
        <v>0</v>
      </c>
      <c r="N69" s="149"/>
    </row>
    <row r="70" spans="1:14" ht="20.25" customHeight="1">
      <c r="A70" s="98">
        <v>63</v>
      </c>
      <c r="B70" s="99" t="s">
        <v>208</v>
      </c>
      <c r="C70" s="197"/>
      <c r="D70" s="100"/>
      <c r="E70" s="100"/>
      <c r="F70" s="101">
        <v>3.6390792956036164</v>
      </c>
      <c r="G70" s="101">
        <v>0.40861549370678957</v>
      </c>
      <c r="H70" s="101">
        <v>0.7810671866690303</v>
      </c>
      <c r="I70" s="100">
        <v>4369</v>
      </c>
      <c r="J70" s="100">
        <v>4046</v>
      </c>
      <c r="K70" s="101">
        <v>0.10685395349354695</v>
      </c>
      <c r="L70" s="101">
        <v>0</v>
      </c>
      <c r="M70" s="102">
        <v>0</v>
      </c>
      <c r="N70" s="149"/>
    </row>
    <row r="71" spans="1:14" ht="20.25" customHeight="1">
      <c r="A71" s="191">
        <v>64</v>
      </c>
      <c r="B71" s="198" t="s">
        <v>206</v>
      </c>
      <c r="C71" s="193"/>
      <c r="D71" s="194"/>
      <c r="E71" s="194"/>
      <c r="F71" s="195">
        <v>3.2676750453247236</v>
      </c>
      <c r="G71" s="195">
        <v>3.7377374891344843E-2</v>
      </c>
      <c r="H71" s="195">
        <v>0.73562647460573705</v>
      </c>
      <c r="I71" s="194">
        <v>8899</v>
      </c>
      <c r="J71" s="194">
        <v>7387</v>
      </c>
      <c r="K71" s="195">
        <v>7.5520755235263692E-2</v>
      </c>
      <c r="L71" s="199">
        <v>0</v>
      </c>
      <c r="M71" s="200">
        <v>5.1835573940020682E-2</v>
      </c>
      <c r="N71" s="149"/>
    </row>
    <row r="72" spans="1:14" ht="20.25" customHeight="1">
      <c r="A72" s="98">
        <v>65</v>
      </c>
      <c r="B72" s="206" t="s">
        <v>115</v>
      </c>
      <c r="C72" s="197"/>
      <c r="D72" s="100"/>
      <c r="E72" s="100"/>
      <c r="F72" s="101">
        <v>3.1735199507894603</v>
      </c>
      <c r="G72" s="101">
        <v>3.4616725606415301E-2</v>
      </c>
      <c r="H72" s="101">
        <v>5.6233501021068888E-2</v>
      </c>
      <c r="I72" s="100">
        <v>24639</v>
      </c>
      <c r="J72" s="100">
        <v>15493</v>
      </c>
      <c r="K72" s="101">
        <v>0.31655359897241747</v>
      </c>
      <c r="L72" s="207">
        <v>0</v>
      </c>
      <c r="M72" s="208">
        <v>1.3312809418812663E-3</v>
      </c>
      <c r="N72" s="149"/>
    </row>
    <row r="73" spans="1:14" ht="20.25" customHeight="1">
      <c r="A73" s="191">
        <v>66</v>
      </c>
      <c r="B73" s="192" t="s">
        <v>223</v>
      </c>
      <c r="C73" s="193"/>
      <c r="D73" s="194"/>
      <c r="E73" s="194"/>
      <c r="F73" s="195">
        <v>3.0685878731348213</v>
      </c>
      <c r="G73" s="195">
        <v>0.16066948369206391</v>
      </c>
      <c r="H73" s="195">
        <v>0.72071834147629732</v>
      </c>
      <c r="I73" s="194">
        <v>30073</v>
      </c>
      <c r="J73" s="194">
        <v>28674</v>
      </c>
      <c r="K73" s="195">
        <v>4.4467073949549935E-2</v>
      </c>
      <c r="L73" s="195">
        <v>0</v>
      </c>
      <c r="M73" s="196">
        <v>0</v>
      </c>
      <c r="N73" s="149"/>
    </row>
    <row r="74" spans="1:14" ht="20.25" customHeight="1">
      <c r="A74" s="98">
        <v>67</v>
      </c>
      <c r="B74" s="206" t="s">
        <v>118</v>
      </c>
      <c r="C74" s="197"/>
      <c r="D74" s="100"/>
      <c r="E74" s="100"/>
      <c r="F74" s="101">
        <v>2.7988101233957039</v>
      </c>
      <c r="G74" s="101">
        <v>6.775195893001891E-2</v>
      </c>
      <c r="H74" s="101">
        <v>0.30707916779248851</v>
      </c>
      <c r="I74" s="100">
        <v>75328</v>
      </c>
      <c r="J74" s="100">
        <v>64321</v>
      </c>
      <c r="K74" s="101">
        <v>0.13525449491353697</v>
      </c>
      <c r="L74" s="207">
        <v>1.5197776469460685E-3</v>
      </c>
      <c r="M74" s="208">
        <v>1.1706395388638635E-2</v>
      </c>
      <c r="N74" s="149"/>
    </row>
    <row r="75" spans="1:14" ht="20.25" customHeight="1">
      <c r="A75" s="191">
        <v>68</v>
      </c>
      <c r="B75" s="192" t="s">
        <v>169</v>
      </c>
      <c r="C75" s="193"/>
      <c r="D75" s="194"/>
      <c r="E75" s="194"/>
      <c r="F75" s="195">
        <v>2.773927333897813</v>
      </c>
      <c r="G75" s="195">
        <v>0.18037545964776466</v>
      </c>
      <c r="H75" s="195">
        <v>1.6990516740855428</v>
      </c>
      <c r="I75" s="194">
        <v>8615</v>
      </c>
      <c r="J75" s="194">
        <v>8362</v>
      </c>
      <c r="K75" s="195">
        <v>0.19352665455624424</v>
      </c>
      <c r="L75" s="195">
        <v>0</v>
      </c>
      <c r="M75" s="196">
        <v>0</v>
      </c>
      <c r="N75" s="149"/>
    </row>
    <row r="76" spans="1:14" ht="20.25" customHeight="1">
      <c r="A76" s="98">
        <v>69</v>
      </c>
      <c r="B76" s="99" t="s">
        <v>196</v>
      </c>
      <c r="C76" s="197"/>
      <c r="D76" s="100"/>
      <c r="E76" s="100"/>
      <c r="F76" s="101">
        <v>2.7526825322459088</v>
      </c>
      <c r="G76" s="101">
        <v>1.7226528854435831E-3</v>
      </c>
      <c r="H76" s="101">
        <v>0.38102928509905254</v>
      </c>
      <c r="I76" s="100">
        <v>9925</v>
      </c>
      <c r="J76" s="100">
        <v>8957</v>
      </c>
      <c r="K76" s="101">
        <v>0.10526310743658056</v>
      </c>
      <c r="L76" s="101">
        <v>0</v>
      </c>
      <c r="M76" s="102">
        <v>0</v>
      </c>
      <c r="N76" s="149"/>
    </row>
    <row r="77" spans="1:14" ht="20.25" customHeight="1">
      <c r="A77" s="191">
        <v>70</v>
      </c>
      <c r="B77" s="198" t="s">
        <v>336</v>
      </c>
      <c r="C77" s="193"/>
      <c r="D77" s="194"/>
      <c r="E77" s="194"/>
      <c r="F77" s="195">
        <v>2.7225402834631072</v>
      </c>
      <c r="G77" s="195">
        <v>1.3752888977382278</v>
      </c>
      <c r="H77" s="195">
        <v>0.24608471182795699</v>
      </c>
      <c r="I77" s="194">
        <v>89445.450281579193</v>
      </c>
      <c r="J77" s="194">
        <v>21852.137832141201</v>
      </c>
      <c r="K77" s="195">
        <v>0.3544465624855464</v>
      </c>
      <c r="L77" s="199">
        <v>3.7848917210119792E-2</v>
      </c>
      <c r="M77" s="200">
        <v>8.3852014014152904E-2</v>
      </c>
      <c r="N77" s="149"/>
    </row>
    <row r="78" spans="1:14" ht="20.25" customHeight="1">
      <c r="A78" s="98">
        <v>71</v>
      </c>
      <c r="B78" s="99" t="s">
        <v>349</v>
      </c>
      <c r="C78" s="197"/>
      <c r="D78" s="100"/>
      <c r="E78" s="100"/>
      <c r="F78" s="101">
        <v>2.5007709803079656</v>
      </c>
      <c r="G78" s="101">
        <v>1.0971276280722535</v>
      </c>
      <c r="H78" s="101">
        <v>0.50419504491165734</v>
      </c>
      <c r="I78" s="100">
        <v>14250</v>
      </c>
      <c r="J78" s="100">
        <v>10789</v>
      </c>
      <c r="K78" s="101">
        <v>0.33418273002350174</v>
      </c>
      <c r="L78" s="101">
        <v>1.3093839180795703E-2</v>
      </c>
      <c r="M78" s="102">
        <v>0.29981534329360415</v>
      </c>
      <c r="N78" s="149"/>
    </row>
    <row r="79" spans="1:14" ht="20.25" customHeight="1">
      <c r="A79" s="191">
        <v>72</v>
      </c>
      <c r="B79" s="192" t="s">
        <v>107</v>
      </c>
      <c r="C79" s="193"/>
      <c r="D79" s="194"/>
      <c r="E79" s="194"/>
      <c r="F79" s="195">
        <v>2.4329983626183007</v>
      </c>
      <c r="G79" s="195">
        <v>5.0484305181649133E-2</v>
      </c>
      <c r="H79" s="195">
        <v>0.33856956509672226</v>
      </c>
      <c r="I79" s="194">
        <v>42876</v>
      </c>
      <c r="J79" s="194">
        <v>43621</v>
      </c>
      <c r="K79" s="195">
        <v>0.14762340049949582</v>
      </c>
      <c r="L79" s="195">
        <v>0</v>
      </c>
      <c r="M79" s="196">
        <v>1.6767113007996624E-2</v>
      </c>
      <c r="N79" s="149"/>
    </row>
    <row r="80" spans="1:14" ht="20.25" customHeight="1">
      <c r="A80" s="98">
        <v>73</v>
      </c>
      <c r="B80" s="206" t="s">
        <v>290</v>
      </c>
      <c r="C80" s="197"/>
      <c r="D80" s="100"/>
      <c r="E80" s="100"/>
      <c r="F80" s="101">
        <v>2.2151761921859974</v>
      </c>
      <c r="G80" s="101">
        <v>0.30366391308124208</v>
      </c>
      <c r="H80" s="101">
        <v>0.27976479101653379</v>
      </c>
      <c r="I80" s="100">
        <v>25885.606691884997</v>
      </c>
      <c r="J80" s="100">
        <v>26428.798048947603</v>
      </c>
      <c r="K80" s="101">
        <v>0.19032425629268823</v>
      </c>
      <c r="L80" s="207">
        <v>0</v>
      </c>
      <c r="M80" s="208">
        <v>5.4019146371329834E-3</v>
      </c>
      <c r="N80" s="149"/>
    </row>
    <row r="81" spans="1:14" ht="20.25" customHeight="1">
      <c r="A81" s="191">
        <v>74</v>
      </c>
      <c r="B81" s="198" t="s">
        <v>152</v>
      </c>
      <c r="C81" s="193"/>
      <c r="D81" s="194"/>
      <c r="E81" s="194"/>
      <c r="F81" s="195">
        <v>2.209663865311196</v>
      </c>
      <c r="G81" s="195">
        <v>5.1496049010032853E-3</v>
      </c>
      <c r="H81" s="195">
        <v>0.21726005504750068</v>
      </c>
      <c r="I81" s="194">
        <v>12947</v>
      </c>
      <c r="J81" s="194">
        <v>10049</v>
      </c>
      <c r="K81" s="195">
        <v>0.20154053788985307</v>
      </c>
      <c r="L81" s="199">
        <v>0</v>
      </c>
      <c r="M81" s="200">
        <v>0.1842082653148896</v>
      </c>
      <c r="N81" s="149"/>
    </row>
    <row r="82" spans="1:14" ht="20.25" customHeight="1">
      <c r="A82" s="98">
        <v>75</v>
      </c>
      <c r="B82" s="99" t="s">
        <v>154</v>
      </c>
      <c r="C82" s="197"/>
      <c r="D82" s="100"/>
      <c r="E82" s="100"/>
      <c r="F82" s="101">
        <v>2.2035978668388805</v>
      </c>
      <c r="G82" s="101">
        <v>0.10035662033650329</v>
      </c>
      <c r="H82" s="101">
        <v>0.79658924652523777</v>
      </c>
      <c r="I82" s="100">
        <v>22258</v>
      </c>
      <c r="J82" s="100">
        <v>21120</v>
      </c>
      <c r="K82" s="101">
        <v>0.13974804110188019</v>
      </c>
      <c r="L82" s="101">
        <v>3.4105815478793181E-3</v>
      </c>
      <c r="M82" s="102">
        <v>3.3537385220813294E-2</v>
      </c>
      <c r="N82" s="149"/>
    </row>
    <row r="83" spans="1:14" ht="20.25" customHeight="1">
      <c r="A83" s="191">
        <v>76</v>
      </c>
      <c r="B83" s="192" t="s">
        <v>204</v>
      </c>
      <c r="C83" s="193"/>
      <c r="D83" s="194"/>
      <c r="E83" s="194"/>
      <c r="F83" s="195">
        <v>2.1788578542698018</v>
      </c>
      <c r="G83" s="195">
        <v>0.75649752475247523</v>
      </c>
      <c r="H83" s="195">
        <v>0.69701423267326734</v>
      </c>
      <c r="I83" s="194">
        <v>37542</v>
      </c>
      <c r="J83" s="194">
        <v>38366</v>
      </c>
      <c r="K83" s="195">
        <v>0.13617839164576015</v>
      </c>
      <c r="L83" s="195">
        <v>0.16688409433015555</v>
      </c>
      <c r="M83" s="196">
        <v>3.4696437531359758E-2</v>
      </c>
      <c r="N83" s="149"/>
    </row>
    <row r="84" spans="1:14" ht="20.25" customHeight="1">
      <c r="A84" s="98">
        <v>77</v>
      </c>
      <c r="B84" s="99" t="s">
        <v>164</v>
      </c>
      <c r="C84" s="197"/>
      <c r="D84" s="100"/>
      <c r="E84" s="100"/>
      <c r="F84" s="101">
        <v>2.1747922080207553</v>
      </c>
      <c r="G84" s="101">
        <v>3.9731472243060761E-3</v>
      </c>
      <c r="H84" s="101">
        <v>0.13285187209302327</v>
      </c>
      <c r="I84" s="100">
        <v>10804.089836524799</v>
      </c>
      <c r="J84" s="100">
        <v>15310.523877799998</v>
      </c>
      <c r="K84" s="101">
        <v>0.12724798188056485</v>
      </c>
      <c r="L84" s="101">
        <v>0</v>
      </c>
      <c r="M84" s="102">
        <v>0</v>
      </c>
      <c r="N84" s="149"/>
    </row>
    <row r="85" spans="1:14" ht="20.25" customHeight="1">
      <c r="A85" s="191">
        <v>78</v>
      </c>
      <c r="B85" s="198" t="s">
        <v>129</v>
      </c>
      <c r="C85" s="193"/>
      <c r="D85" s="194"/>
      <c r="E85" s="194"/>
      <c r="F85" s="195">
        <v>2.1509887044148512</v>
      </c>
      <c r="G85" s="195">
        <v>0.17139716170297822</v>
      </c>
      <c r="H85" s="195">
        <v>0.73663302018788723</v>
      </c>
      <c r="I85" s="194">
        <v>52461</v>
      </c>
      <c r="J85" s="194">
        <v>52405</v>
      </c>
      <c r="K85" s="195">
        <v>8.4836572211397954E-2</v>
      </c>
      <c r="L85" s="199">
        <v>0</v>
      </c>
      <c r="M85" s="200">
        <v>2.4456080532553985E-2</v>
      </c>
      <c r="N85" s="149"/>
    </row>
    <row r="86" spans="1:14" ht="20.25" customHeight="1">
      <c r="A86" s="98">
        <v>79</v>
      </c>
      <c r="B86" s="99" t="s">
        <v>134</v>
      </c>
      <c r="C86" s="197"/>
      <c r="D86" s="100"/>
      <c r="E86" s="100"/>
      <c r="F86" s="101">
        <v>2.1481225346766837</v>
      </c>
      <c r="G86" s="101">
        <v>2.0845094888609023E-3</v>
      </c>
      <c r="H86" s="101">
        <v>0.1425283363008642</v>
      </c>
      <c r="I86" s="100">
        <v>20967</v>
      </c>
      <c r="J86" s="100">
        <v>19354</v>
      </c>
      <c r="K86" s="101">
        <v>5.4700053964717485E-2</v>
      </c>
      <c r="L86" s="101">
        <v>0</v>
      </c>
      <c r="M86" s="102">
        <v>2.6662770736696007E-3</v>
      </c>
      <c r="N86" s="149"/>
    </row>
    <row r="87" spans="1:14" ht="20.25" customHeight="1">
      <c r="A87" s="191">
        <v>80</v>
      </c>
      <c r="B87" s="198" t="s">
        <v>113</v>
      </c>
      <c r="C87" s="193"/>
      <c r="D87" s="194"/>
      <c r="E87" s="194"/>
      <c r="F87" s="195">
        <v>1.9698066173127868</v>
      </c>
      <c r="G87" s="195">
        <v>1.0635770644031104</v>
      </c>
      <c r="H87" s="195">
        <v>0.81778562679807443</v>
      </c>
      <c r="I87" s="194">
        <v>67541</v>
      </c>
      <c r="J87" s="194">
        <v>59813</v>
      </c>
      <c r="K87" s="195">
        <v>0.23912021245135562</v>
      </c>
      <c r="L87" s="199">
        <v>5.113691184510983E-3</v>
      </c>
      <c r="M87" s="200">
        <v>7.4052037436078855E-2</v>
      </c>
      <c r="N87" s="149"/>
    </row>
    <row r="88" spans="1:14" ht="20.25" customHeight="1">
      <c r="A88" s="98">
        <v>81</v>
      </c>
      <c r="B88" s="99" t="s">
        <v>334</v>
      </c>
      <c r="C88" s="197"/>
      <c r="D88" s="100"/>
      <c r="E88" s="100"/>
      <c r="F88" s="101">
        <v>1.7848565768469657</v>
      </c>
      <c r="G88" s="101">
        <v>1.763067046284081</v>
      </c>
      <c r="H88" s="101">
        <v>0.59410556992084429</v>
      </c>
      <c r="I88" s="100">
        <v>11424.6989862911</v>
      </c>
      <c r="J88" s="100">
        <v>14608.753011430901</v>
      </c>
      <c r="K88" s="101">
        <v>0.13468654498922414</v>
      </c>
      <c r="L88" s="101">
        <v>0.1135377398976293</v>
      </c>
      <c r="M88" s="102">
        <v>8.5867316675646552E-2</v>
      </c>
      <c r="N88" s="149"/>
    </row>
    <row r="89" spans="1:14" ht="20.25" customHeight="1">
      <c r="A89" s="191">
        <v>82</v>
      </c>
      <c r="B89" s="198" t="s">
        <v>220</v>
      </c>
      <c r="C89" s="193"/>
      <c r="D89" s="194"/>
      <c r="E89" s="194"/>
      <c r="F89" s="195">
        <v>1.7641768371878668</v>
      </c>
      <c r="G89" s="195">
        <v>0</v>
      </c>
      <c r="H89" s="195">
        <v>1.3239483827719122E-2</v>
      </c>
      <c r="I89" s="194">
        <v>2889</v>
      </c>
      <c r="J89" s="194">
        <v>4117</v>
      </c>
      <c r="K89" s="195">
        <v>0.18979763904176108</v>
      </c>
      <c r="L89" s="199">
        <v>0</v>
      </c>
      <c r="M89" s="200">
        <v>0</v>
      </c>
      <c r="N89" s="149"/>
    </row>
    <row r="90" spans="1:14" ht="20.25" customHeight="1">
      <c r="A90" s="98">
        <v>83</v>
      </c>
      <c r="B90" s="206" t="s">
        <v>184</v>
      </c>
      <c r="C90" s="197"/>
      <c r="D90" s="100"/>
      <c r="E90" s="100"/>
      <c r="F90" s="101">
        <v>1.5272812948880976</v>
      </c>
      <c r="G90" s="101">
        <v>5.6586978636826045E-3</v>
      </c>
      <c r="H90" s="101">
        <v>0.37232960325534081</v>
      </c>
      <c r="I90" s="100">
        <v>6133</v>
      </c>
      <c r="J90" s="100">
        <v>7411</v>
      </c>
      <c r="K90" s="101">
        <v>0.16671181702810123</v>
      </c>
      <c r="L90" s="207">
        <v>0</v>
      </c>
      <c r="M90" s="208">
        <v>3.4098040582944009E-2</v>
      </c>
      <c r="N90" s="149"/>
    </row>
    <row r="91" spans="1:14" ht="20.25" customHeight="1">
      <c r="A91" s="191">
        <v>84</v>
      </c>
      <c r="B91" s="192" t="s">
        <v>131</v>
      </c>
      <c r="C91" s="193"/>
      <c r="D91" s="194"/>
      <c r="E91" s="194"/>
      <c r="F91" s="195">
        <v>1.4646207362747761</v>
      </c>
      <c r="G91" s="195">
        <v>3.1604670105891935E-2</v>
      </c>
      <c r="H91" s="195">
        <v>7.7382568558240564E-2</v>
      </c>
      <c r="I91" s="194">
        <v>21570</v>
      </c>
      <c r="J91" s="194">
        <v>18142</v>
      </c>
      <c r="K91" s="195">
        <v>5.6644969795951287E-2</v>
      </c>
      <c r="L91" s="195">
        <v>1.9356399709654004E-3</v>
      </c>
      <c r="M91" s="196">
        <v>5.645616581982418E-3</v>
      </c>
      <c r="N91" s="149"/>
    </row>
    <row r="92" spans="1:14" ht="20.25" customHeight="1">
      <c r="A92" s="98">
        <v>85</v>
      </c>
      <c r="B92" s="99" t="s">
        <v>160</v>
      </c>
      <c r="C92" s="197"/>
      <c r="D92" s="100"/>
      <c r="E92" s="100"/>
      <c r="F92" s="101">
        <v>1.3877245862863217</v>
      </c>
      <c r="G92" s="101">
        <v>5.9532246633593196E-2</v>
      </c>
      <c r="H92" s="101">
        <v>0.36481218993621545</v>
      </c>
      <c r="I92" s="100">
        <v>9692</v>
      </c>
      <c r="J92" s="100">
        <v>9612</v>
      </c>
      <c r="K92" s="101">
        <v>2.1553443079063296E-2</v>
      </c>
      <c r="L92" s="101">
        <v>0</v>
      </c>
      <c r="M92" s="102">
        <v>3.6324290903470127E-2</v>
      </c>
      <c r="N92" s="149"/>
    </row>
    <row r="93" spans="1:14" ht="20.25" customHeight="1">
      <c r="A93" s="191">
        <v>86</v>
      </c>
      <c r="B93" s="192" t="s">
        <v>121</v>
      </c>
      <c r="C93" s="193"/>
      <c r="D93" s="194"/>
      <c r="E93" s="194"/>
      <c r="F93" s="195">
        <v>1.1880900325272323</v>
      </c>
      <c r="G93" s="195">
        <v>0.3127864407257942</v>
      </c>
      <c r="H93" s="195">
        <v>0.95340200867797431</v>
      </c>
      <c r="I93" s="194">
        <v>68306.646825628297</v>
      </c>
      <c r="J93" s="194">
        <v>64126.183539720703</v>
      </c>
      <c r="K93" s="195">
        <v>1.72052140914692E-2</v>
      </c>
      <c r="L93" s="195">
        <v>0</v>
      </c>
      <c r="M93" s="196">
        <v>6.4339163321671888E-2</v>
      </c>
      <c r="N93" s="149"/>
    </row>
    <row r="94" spans="1:14" ht="20.25" customHeight="1">
      <c r="A94" s="98">
        <v>87</v>
      </c>
      <c r="B94" s="206" t="s">
        <v>143</v>
      </c>
      <c r="C94" s="197"/>
      <c r="D94" s="100"/>
      <c r="E94" s="100"/>
      <c r="F94" s="101">
        <v>1.0916943353853807</v>
      </c>
      <c r="G94" s="101">
        <v>0.6493444596809258</v>
      </c>
      <c r="H94" s="101">
        <v>0.24638783905816247</v>
      </c>
      <c r="I94" s="100">
        <v>447959</v>
      </c>
      <c r="J94" s="100">
        <v>447097</v>
      </c>
      <c r="K94" s="101">
        <v>5.6303098550827671E-2</v>
      </c>
      <c r="L94" s="207">
        <v>1.9838138234213737E-2</v>
      </c>
      <c r="M94" s="208">
        <v>2.1032550093017192E-2</v>
      </c>
      <c r="N94" s="149"/>
    </row>
    <row r="95" spans="1:14" ht="20.25" customHeight="1">
      <c r="A95" s="191">
        <v>88</v>
      </c>
      <c r="B95" s="192" t="s">
        <v>356</v>
      </c>
      <c r="C95" s="193"/>
      <c r="D95" s="194"/>
      <c r="E95" s="194"/>
      <c r="F95" s="195">
        <v>0</v>
      </c>
      <c r="G95" s="195">
        <v>0.91934156378600818</v>
      </c>
      <c r="H95" s="195">
        <v>0</v>
      </c>
      <c r="I95" s="194">
        <v>0</v>
      </c>
      <c r="J95" s="194">
        <v>0</v>
      </c>
      <c r="K95" s="195">
        <v>0</v>
      </c>
      <c r="L95" s="195">
        <v>0</v>
      </c>
      <c r="M95" s="196">
        <v>0</v>
      </c>
      <c r="N95" s="149"/>
    </row>
    <row r="96" spans="1:14" ht="20.25">
      <c r="A96" s="140" t="s">
        <v>320</v>
      </c>
      <c r="B96" s="141"/>
      <c r="C96" s="136">
        <v>2041720.9964330001</v>
      </c>
      <c r="D96" s="136">
        <v>1719886.520912</v>
      </c>
      <c r="E96" s="136">
        <v>1880803.7586725</v>
      </c>
      <c r="F96" s="137">
        <v>3.1184329825716088</v>
      </c>
      <c r="G96" s="137">
        <v>0.61098499343389001</v>
      </c>
      <c r="H96" s="137">
        <v>0.42653454519739392</v>
      </c>
      <c r="I96" s="136">
        <v>1511695.944178679</v>
      </c>
      <c r="J96" s="136">
        <v>1404913.3275904527</v>
      </c>
      <c r="K96" s="137">
        <v>0.23437435294632916</v>
      </c>
      <c r="L96" s="137">
        <v>2.4473296526674668E-2</v>
      </c>
      <c r="M96" s="137">
        <v>7.993998485330428E-2</v>
      </c>
      <c r="N96" s="149"/>
    </row>
    <row r="97" spans="1:14" ht="20.25">
      <c r="A97" s="142" t="s">
        <v>321</v>
      </c>
      <c r="B97" s="143"/>
      <c r="C97" s="136">
        <v>3402180.0879100002</v>
      </c>
      <c r="D97" s="136">
        <v>2953353.7998099998</v>
      </c>
      <c r="E97" s="136">
        <v>3177766.94386</v>
      </c>
      <c r="F97" s="137">
        <v>0.35233279089875796</v>
      </c>
      <c r="G97" s="137">
        <v>1.4324219700521632</v>
      </c>
      <c r="H97" s="137">
        <v>1.1422884219137699</v>
      </c>
      <c r="I97" s="139">
        <v>3520244.1109756967</v>
      </c>
      <c r="J97" s="139">
        <v>3325885.9169443781</v>
      </c>
      <c r="K97" s="137">
        <v>2.4500793936259962E-2</v>
      </c>
      <c r="L97" s="137">
        <v>0.10567043681817119</v>
      </c>
      <c r="M97" s="137">
        <v>0.12868010476945363</v>
      </c>
      <c r="N97" s="149"/>
    </row>
    <row r="98" spans="1:14" ht="21" thickBot="1">
      <c r="A98" s="144" t="s">
        <v>328</v>
      </c>
      <c r="B98" s="145"/>
      <c r="C98" s="201"/>
      <c r="D98" s="201"/>
      <c r="E98" s="201"/>
      <c r="F98" s="146">
        <v>0.16759495098406546</v>
      </c>
      <c r="G98" s="146" t="s">
        <v>71</v>
      </c>
      <c r="H98" s="146" t="s">
        <v>71</v>
      </c>
      <c r="I98" s="147"/>
      <c r="J98" s="147"/>
      <c r="K98" s="146">
        <v>2.2418527964254791E-2</v>
      </c>
      <c r="L98" s="148" t="s">
        <v>71</v>
      </c>
      <c r="M98" s="148" t="s">
        <v>71</v>
      </c>
      <c r="N98" s="149"/>
    </row>
    <row r="99" spans="1:14" ht="6.75" customHeight="1">
      <c r="A99" s="103"/>
      <c r="B99" s="103"/>
      <c r="C99" s="202"/>
      <c r="D99" s="202"/>
      <c r="E99" s="202"/>
      <c r="F99" s="104"/>
      <c r="G99" s="104"/>
      <c r="H99" s="104"/>
      <c r="I99" s="105"/>
      <c r="J99" s="105"/>
      <c r="K99" s="104"/>
      <c r="L99" s="150"/>
      <c r="M99" s="150"/>
    </row>
    <row r="100" spans="1:14" s="211" customFormat="1" ht="30.75" customHeight="1">
      <c r="A100" s="203" t="s">
        <v>329</v>
      </c>
      <c r="B100" s="305" t="s">
        <v>330</v>
      </c>
      <c r="C100" s="305"/>
      <c r="D100" s="305"/>
      <c r="E100" s="305"/>
      <c r="F100" s="305"/>
      <c r="G100" s="305"/>
      <c r="H100" s="305"/>
      <c r="I100" s="305"/>
      <c r="J100" s="305"/>
      <c r="K100" s="305"/>
      <c r="L100" s="305"/>
      <c r="M100" s="305"/>
      <c r="N100" s="210"/>
    </row>
    <row r="101" spans="1:14" s="211" customFormat="1" ht="14.25" customHeight="1">
      <c r="A101" s="313" t="s">
        <v>331</v>
      </c>
      <c r="B101" s="306" t="s">
        <v>332</v>
      </c>
      <c r="C101" s="306"/>
      <c r="D101" s="306"/>
      <c r="E101" s="306"/>
      <c r="F101" s="306"/>
      <c r="G101" s="306"/>
      <c r="H101" s="306"/>
      <c r="I101" s="306"/>
      <c r="J101" s="306"/>
      <c r="K101" s="306"/>
      <c r="L101" s="306"/>
      <c r="M101" s="306"/>
      <c r="N101" s="210"/>
    </row>
    <row r="102" spans="1:14" s="211" customFormat="1" ht="16.5" customHeight="1">
      <c r="A102" s="313"/>
      <c r="B102" s="306"/>
      <c r="C102" s="306"/>
      <c r="D102" s="306"/>
      <c r="E102" s="306"/>
      <c r="F102" s="306"/>
      <c r="G102" s="306"/>
      <c r="H102" s="306"/>
      <c r="I102" s="306"/>
      <c r="J102" s="306"/>
      <c r="K102" s="306"/>
      <c r="L102" s="306"/>
      <c r="M102" s="306"/>
      <c r="N102" s="210"/>
    </row>
    <row r="103" spans="1:14" s="211" customFormat="1" ht="19.5" customHeight="1">
      <c r="A103" s="300" t="s">
        <v>370</v>
      </c>
      <c r="B103" s="300"/>
      <c r="C103" s="300"/>
      <c r="D103" s="300"/>
      <c r="E103" s="300"/>
      <c r="F103" s="300"/>
      <c r="G103" s="300"/>
      <c r="H103" s="204"/>
      <c r="I103" s="205"/>
      <c r="J103" s="205"/>
      <c r="K103" s="106"/>
      <c r="L103" s="106"/>
      <c r="M103" s="106"/>
      <c r="N103" s="210"/>
    </row>
    <row r="104" spans="1:14" s="211" customFormat="1" ht="19.5" customHeight="1">
      <c r="A104" s="300" t="s">
        <v>371</v>
      </c>
      <c r="B104" s="300"/>
      <c r="C104" s="300"/>
      <c r="D104" s="300"/>
      <c r="E104" s="300"/>
      <c r="F104" s="300"/>
      <c r="G104" s="300"/>
      <c r="H104" s="204"/>
      <c r="I104" s="205"/>
      <c r="J104" s="205"/>
      <c r="K104" s="106"/>
      <c r="L104" s="106"/>
      <c r="M104" s="106"/>
      <c r="N104" s="210"/>
    </row>
    <row r="105" spans="1:14" ht="14.25" customHeight="1"/>
    <row r="106" spans="1:14" ht="14.25" customHeight="1"/>
    <row r="107" spans="1:14" ht="14.25" customHeight="1">
      <c r="B107" s="301"/>
      <c r="C107" s="301"/>
      <c r="D107" s="301"/>
      <c r="E107" s="301"/>
      <c r="F107" s="301"/>
    </row>
    <row r="108" spans="1:14" ht="14.25" customHeight="1">
      <c r="B108" s="301"/>
      <c r="C108" s="301"/>
      <c r="D108" s="301"/>
      <c r="E108" s="301"/>
      <c r="F108" s="301"/>
    </row>
    <row r="109" spans="1:14" ht="14.25" customHeight="1">
      <c r="B109" s="301"/>
      <c r="C109" s="301"/>
      <c r="D109" s="301"/>
      <c r="E109" s="301"/>
      <c r="F109" s="301"/>
    </row>
    <row r="110" spans="1:14" ht="14.25" customHeight="1">
      <c r="B110" s="301"/>
      <c r="C110" s="301"/>
      <c r="D110" s="301"/>
      <c r="E110" s="301"/>
      <c r="F110" s="301"/>
    </row>
  </sheetData>
  <sortState ref="B4:M29">
    <sortCondition descending="1" ref="F4:F29"/>
  </sortState>
  <mergeCells count="14">
    <mergeCell ref="A104:G104"/>
    <mergeCell ref="B107:F110"/>
    <mergeCell ref="L1:M1"/>
    <mergeCell ref="F2:H2"/>
    <mergeCell ref="I2:M2"/>
    <mergeCell ref="B100:M100"/>
    <mergeCell ref="B101:M102"/>
    <mergeCell ref="A29:B29"/>
    <mergeCell ref="A2:A3"/>
    <mergeCell ref="B2:B3"/>
    <mergeCell ref="A34:B34"/>
    <mergeCell ref="A101:A102"/>
    <mergeCell ref="A1:K1"/>
    <mergeCell ref="A103:G103"/>
  </mergeCells>
  <printOptions horizontalCentered="1"/>
  <pageMargins left="0" right="0" top="0" bottom="0" header="0" footer="0"/>
  <pageSetup paperSize="9" scale="64"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Sheet1</vt:lpstr>
      <vt:lpstr>Sheet2</vt:lpstr>
      <vt:lpstr>Sheet3</vt:lpstr>
      <vt:lpstr>Sheet4</vt:lpstr>
      <vt:lpstr>Sheet1!Print_Area</vt:lpstr>
      <vt:lpstr>Sheet2!Print_Area</vt:lpstr>
      <vt:lpstr>Sheet3!Print_Area</vt:lpstr>
      <vt:lpstr>Sheet4!Print_Area</vt:lpstr>
      <vt:lpstr>Sheet1!Print_Titles</vt:lpstr>
      <vt:lpstr>Sheet2!Print_Titles</vt:lpstr>
      <vt:lpstr>Sheet3!Print_Titles</vt:lpstr>
      <vt:lpstr>Sheet4!Print_Titles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2013-03-05T06:02:44Z</dcterms:modified>
</cp:coreProperties>
</file>