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s>
  <definedNames>
    <definedName name="_xlnm._FilterDatabase" localSheetId="1" hidden="1">Sheet2!#REF!</definedName>
    <definedName name="_xlnm._FilterDatabase" localSheetId="2" hidden="1">Sheet3!#REF!</definedName>
    <definedName name="_xlnm._FilterDatabase" localSheetId="3" hidden="1">Sheet4!#REF!</definedName>
    <definedName name="_xlnm.Print_Area" localSheetId="0">Sheet1!$E$2:$X$101</definedName>
    <definedName name="_xlnm.Print_Area" localSheetId="1">Sheet2!$B$2:$J$104</definedName>
    <definedName name="_xlnm.Print_Area" localSheetId="2">Sheet3!$A$1:$P$103</definedName>
    <definedName name="_xlnm.Print_Area" localSheetId="3">Sheet4!$A$1:$M$108</definedName>
    <definedName name="_xlnm.Print_Titles" localSheetId="0">Sheet1!$2:$3</definedName>
    <definedName name="_xlnm.Print_Titles" localSheetId="1">Sheet2!$2:$4</definedName>
    <definedName name="_xlnm.Print_Titles" localSheetId="2">Sheet3!$1:$4</definedName>
    <definedName name="_xlnm.Print_Titles" localSheetId="3">Sheet4!$1:$3</definedName>
  </definedNames>
  <calcPr calcId="125725"/>
</workbook>
</file>

<file path=xl/calcChain.xml><?xml version="1.0" encoding="utf-8"?>
<calcChain xmlns="http://schemas.openxmlformats.org/spreadsheetml/2006/main">
  <c r="M36" i="3"/>
  <c r="M35"/>
  <c r="M34"/>
  <c r="M33"/>
  <c r="M32"/>
  <c r="M31"/>
  <c r="P36"/>
  <c r="N43" i="1"/>
  <c r="N36"/>
  <c r="N29"/>
  <c r="Y100"/>
  <c r="W100"/>
  <c r="U100"/>
  <c r="K100"/>
  <c r="K43"/>
  <c r="W36"/>
  <c r="W101" s="1"/>
  <c r="U36"/>
  <c r="Y36" s="1"/>
  <c r="Y101" s="1"/>
  <c r="K29"/>
  <c r="U29"/>
  <c r="U101" s="1"/>
  <c r="N100" i="4"/>
  <c r="N43"/>
  <c r="N36"/>
  <c r="N29"/>
  <c r="N101" s="1"/>
  <c r="D46" i="3"/>
  <c r="E46"/>
  <c r="F46"/>
  <c r="G46"/>
  <c r="H46"/>
  <c r="I46"/>
  <c r="J46"/>
  <c r="K46"/>
  <c r="L46"/>
  <c r="M46"/>
  <c r="N46"/>
  <c r="O46"/>
  <c r="P46"/>
  <c r="C46"/>
  <c r="P80"/>
  <c r="M80"/>
  <c r="J80"/>
  <c r="I80"/>
  <c r="F80"/>
  <c r="E80"/>
  <c r="P30"/>
  <c r="O30"/>
  <c r="N30"/>
  <c r="M30"/>
  <c r="L30"/>
  <c r="K30"/>
  <c r="J30"/>
  <c r="I30"/>
  <c r="H30"/>
  <c r="G30"/>
  <c r="F30"/>
  <c r="E30"/>
  <c r="D30"/>
  <c r="C30"/>
  <c r="D101"/>
  <c r="E101"/>
  <c r="F101"/>
  <c r="G101"/>
  <c r="H101"/>
  <c r="I101"/>
  <c r="J101"/>
  <c r="K101"/>
  <c r="L101"/>
  <c r="M101"/>
  <c r="N101"/>
  <c r="O101"/>
  <c r="P101"/>
  <c r="C101"/>
  <c r="D44"/>
  <c r="E44"/>
  <c r="F44"/>
  <c r="G44"/>
  <c r="H44"/>
  <c r="I44"/>
  <c r="J44"/>
  <c r="K44"/>
  <c r="L44"/>
  <c r="M44"/>
  <c r="N44"/>
  <c r="O44"/>
  <c r="P44"/>
  <c r="C44"/>
  <c r="D37"/>
  <c r="E37"/>
  <c r="F37"/>
  <c r="G37"/>
  <c r="H37"/>
  <c r="I37"/>
  <c r="J37"/>
  <c r="K37"/>
  <c r="L37"/>
  <c r="M37"/>
  <c r="N37"/>
  <c r="O37"/>
  <c r="C37"/>
  <c r="D37" i="2"/>
  <c r="X101" i="1"/>
  <c r="X100"/>
  <c r="N100"/>
  <c r="N101" s="1"/>
  <c r="X43"/>
  <c r="X36"/>
  <c r="X29"/>
  <c r="K36"/>
  <c r="K101" s="1"/>
  <c r="P35" i="3"/>
  <c r="P37" s="1"/>
  <c r="D101" i="2"/>
  <c r="D44"/>
  <c r="D30"/>
  <c r="J101" i="1"/>
  <c r="C102" i="3" l="1"/>
  <c r="O102"/>
  <c r="M102"/>
  <c r="K102"/>
  <c r="I102"/>
  <c r="G102"/>
  <c r="E102"/>
  <c r="P102"/>
  <c r="N102"/>
  <c r="L102"/>
  <c r="J102"/>
  <c r="H102"/>
  <c r="F102"/>
  <c r="D102"/>
  <c r="D102" i="2"/>
  <c r="L6" l="1"/>
  <c r="N6"/>
  <c r="K7"/>
  <c r="M7"/>
  <c r="O7"/>
  <c r="L8"/>
  <c r="N8"/>
  <c r="K9"/>
  <c r="M9"/>
  <c r="O9"/>
  <c r="L10"/>
  <c r="N10"/>
  <c r="K11"/>
  <c r="M11"/>
  <c r="O11"/>
  <c r="L12"/>
  <c r="N12"/>
  <c r="K13"/>
  <c r="M13"/>
  <c r="O13"/>
  <c r="L14"/>
  <c r="N14"/>
  <c r="K15"/>
  <c r="M15"/>
  <c r="O15"/>
  <c r="L16"/>
  <c r="N16"/>
  <c r="K17"/>
  <c r="M17"/>
  <c r="O17"/>
  <c r="L18"/>
  <c r="N18"/>
  <c r="K19"/>
  <c r="M19"/>
  <c r="O19"/>
  <c r="L20"/>
  <c r="N20"/>
  <c r="K21"/>
  <c r="M21"/>
  <c r="O21"/>
  <c r="L22"/>
  <c r="N22"/>
  <c r="K23"/>
  <c r="M23"/>
  <c r="O23"/>
  <c r="L24"/>
  <c r="N24"/>
  <c r="K25"/>
  <c r="M25"/>
  <c r="O25"/>
  <c r="L26"/>
  <c r="N26"/>
  <c r="K27"/>
  <c r="M27"/>
  <c r="O27"/>
  <c r="L28"/>
  <c r="N28"/>
  <c r="K29"/>
  <c r="M29"/>
  <c r="O29"/>
  <c r="L31"/>
  <c r="N31"/>
  <c r="K32"/>
  <c r="M32"/>
  <c r="O32"/>
  <c r="L33"/>
  <c r="N33"/>
  <c r="K34"/>
  <c r="M34"/>
  <c r="O34"/>
  <c r="L35"/>
  <c r="N35"/>
  <c r="K36"/>
  <c r="M36"/>
  <c r="O36"/>
  <c r="L38"/>
  <c r="N38"/>
  <c r="K39"/>
  <c r="M39"/>
  <c r="O39"/>
  <c r="L40"/>
  <c r="N40"/>
  <c r="K41"/>
  <c r="M41"/>
  <c r="O41"/>
  <c r="L42"/>
  <c r="N42"/>
  <c r="K43"/>
  <c r="M43"/>
  <c r="O43"/>
  <c r="L45"/>
  <c r="N45"/>
  <c r="K47"/>
  <c r="M47"/>
  <c r="O47"/>
  <c r="L48"/>
  <c r="N48"/>
  <c r="K49"/>
  <c r="M49"/>
  <c r="O49"/>
  <c r="L50"/>
  <c r="N50"/>
  <c r="K51"/>
  <c r="M51"/>
  <c r="O51"/>
  <c r="L52"/>
  <c r="N52"/>
  <c r="K53"/>
  <c r="M53"/>
  <c r="O53"/>
  <c r="L54"/>
  <c r="N54"/>
  <c r="K55"/>
  <c r="M55"/>
  <c r="O55"/>
  <c r="L56"/>
  <c r="N56"/>
  <c r="K57"/>
  <c r="M57"/>
  <c r="O57"/>
  <c r="L58"/>
  <c r="N58"/>
  <c r="K59"/>
  <c r="M59"/>
  <c r="O59"/>
  <c r="L60"/>
  <c r="N60"/>
  <c r="K61"/>
  <c r="M61"/>
  <c r="O61"/>
  <c r="L62"/>
  <c r="N62"/>
  <c r="K63"/>
  <c r="M63"/>
  <c r="O63"/>
  <c r="L64"/>
  <c r="N64"/>
  <c r="K65"/>
  <c r="M65"/>
  <c r="O65"/>
  <c r="L66"/>
  <c r="N66"/>
  <c r="K67"/>
  <c r="M67"/>
  <c r="O67"/>
  <c r="L68"/>
  <c r="N68"/>
  <c r="K69"/>
  <c r="M69"/>
  <c r="O69"/>
  <c r="L70"/>
  <c r="N70"/>
  <c r="K71"/>
  <c r="M71"/>
  <c r="O71"/>
  <c r="L72"/>
  <c r="N72"/>
  <c r="K73"/>
  <c r="M73"/>
  <c r="O73"/>
  <c r="L74"/>
  <c r="N74"/>
  <c r="K75"/>
  <c r="M75"/>
  <c r="O75"/>
  <c r="L76"/>
  <c r="N76"/>
  <c r="K77"/>
  <c r="M77"/>
  <c r="O77"/>
  <c r="L78"/>
  <c r="N78"/>
  <c r="K79"/>
  <c r="M79"/>
  <c r="O79"/>
  <c r="L80"/>
  <c r="N80"/>
  <c r="K81"/>
  <c r="M81"/>
  <c r="O81"/>
  <c r="L82"/>
  <c r="N82"/>
  <c r="K83"/>
  <c r="M83"/>
  <c r="O83"/>
  <c r="L84"/>
  <c r="N84"/>
  <c r="K85"/>
  <c r="M85"/>
  <c r="O85"/>
  <c r="L86"/>
  <c r="N86"/>
  <c r="K87"/>
  <c r="M87"/>
  <c r="O87"/>
  <c r="L88"/>
  <c r="N88"/>
  <c r="K89"/>
  <c r="M89"/>
  <c r="O89"/>
  <c r="L90"/>
  <c r="N90"/>
  <c r="K91"/>
  <c r="M91"/>
  <c r="O91"/>
  <c r="L92"/>
  <c r="N92"/>
  <c r="K93"/>
  <c r="M93"/>
  <c r="O93"/>
  <c r="L94"/>
  <c r="N94"/>
  <c r="K95"/>
  <c r="M95"/>
  <c r="O95"/>
  <c r="L96"/>
  <c r="N96"/>
  <c r="K97"/>
  <c r="M97"/>
  <c r="O97"/>
  <c r="L98"/>
  <c r="N98"/>
  <c r="K99"/>
  <c r="M99"/>
  <c r="O99"/>
  <c r="L100"/>
  <c r="N100"/>
  <c r="L5"/>
  <c r="N5"/>
  <c r="K5"/>
  <c r="K6"/>
  <c r="M6"/>
  <c r="O6"/>
  <c r="L7"/>
  <c r="N7"/>
  <c r="K8"/>
  <c r="M8"/>
  <c r="O8"/>
  <c r="L9"/>
  <c r="N9"/>
  <c r="K10"/>
  <c r="M10"/>
  <c r="O10"/>
  <c r="L11"/>
  <c r="N11"/>
  <c r="K12"/>
  <c r="M12"/>
  <c r="O12"/>
  <c r="L13"/>
  <c r="N13"/>
  <c r="K14"/>
  <c r="M14"/>
  <c r="O14"/>
  <c r="L15"/>
  <c r="N15"/>
  <c r="K16"/>
  <c r="M16"/>
  <c r="O16"/>
  <c r="L17"/>
  <c r="N17"/>
  <c r="K18"/>
  <c r="M18"/>
  <c r="O18"/>
  <c r="L19"/>
  <c r="N19"/>
  <c r="K20"/>
  <c r="M20"/>
  <c r="O20"/>
  <c r="L21"/>
  <c r="N21"/>
  <c r="K22"/>
  <c r="M22"/>
  <c r="O22"/>
  <c r="L23"/>
  <c r="N23"/>
  <c r="K24"/>
  <c r="M24"/>
  <c r="O24"/>
  <c r="L25"/>
  <c r="N25"/>
  <c r="K26"/>
  <c r="M26"/>
  <c r="O26"/>
  <c r="L27"/>
  <c r="N27"/>
  <c r="K28"/>
  <c r="M28"/>
  <c r="O28"/>
  <c r="L29"/>
  <c r="N29"/>
  <c r="K31"/>
  <c r="M31"/>
  <c r="O31"/>
  <c r="L32"/>
  <c r="N32"/>
  <c r="K33"/>
  <c r="M33"/>
  <c r="O33"/>
  <c r="L34"/>
  <c r="N34"/>
  <c r="K35"/>
  <c r="M35"/>
  <c r="O35"/>
  <c r="L36"/>
  <c r="N36"/>
  <c r="K38"/>
  <c r="M38"/>
  <c r="O38"/>
  <c r="L39"/>
  <c r="N39"/>
  <c r="K40"/>
  <c r="M40"/>
  <c r="O40"/>
  <c r="L41"/>
  <c r="N41"/>
  <c r="K42"/>
  <c r="M42"/>
  <c r="O42"/>
  <c r="L43"/>
  <c r="N43"/>
  <c r="K45"/>
  <c r="M45"/>
  <c r="O45"/>
  <c r="L47"/>
  <c r="N47"/>
  <c r="K48"/>
  <c r="M48"/>
  <c r="O48"/>
  <c r="L49"/>
  <c r="N49"/>
  <c r="K50"/>
  <c r="M50"/>
  <c r="O50"/>
  <c r="L51"/>
  <c r="N51"/>
  <c r="K52"/>
  <c r="M52"/>
  <c r="O52"/>
  <c r="L53"/>
  <c r="N53"/>
  <c r="K54"/>
  <c r="M54"/>
  <c r="O54"/>
  <c r="L55"/>
  <c r="N55"/>
  <c r="K56"/>
  <c r="M56"/>
  <c r="O56"/>
  <c r="L57"/>
  <c r="N57"/>
  <c r="K58"/>
  <c r="M58"/>
  <c r="O58"/>
  <c r="L59"/>
  <c r="N59"/>
  <c r="K60"/>
  <c r="M60"/>
  <c r="O60"/>
  <c r="L61"/>
  <c r="N61"/>
  <c r="K62"/>
  <c r="M62"/>
  <c r="O62"/>
  <c r="L63"/>
  <c r="N63"/>
  <c r="K64"/>
  <c r="M64"/>
  <c r="O64"/>
  <c r="L65"/>
  <c r="N65"/>
  <c r="K66"/>
  <c r="M66"/>
  <c r="O66"/>
  <c r="L67"/>
  <c r="N67"/>
  <c r="K68"/>
  <c r="M68"/>
  <c r="O68"/>
  <c r="L69"/>
  <c r="N69"/>
  <c r="K70"/>
  <c r="M70"/>
  <c r="O70"/>
  <c r="L71"/>
  <c r="N71"/>
  <c r="K72"/>
  <c r="M72"/>
  <c r="O72"/>
  <c r="L73"/>
  <c r="N73"/>
  <c r="K74"/>
  <c r="M74"/>
  <c r="O74"/>
  <c r="L75"/>
  <c r="N75"/>
  <c r="K76"/>
  <c r="M76"/>
  <c r="O76"/>
  <c r="L77"/>
  <c r="N77"/>
  <c r="K78"/>
  <c r="M78"/>
  <c r="O78"/>
  <c r="L79"/>
  <c r="N79"/>
  <c r="K80"/>
  <c r="M80"/>
  <c r="O80"/>
  <c r="L81"/>
  <c r="N81"/>
  <c r="K82"/>
  <c r="M82"/>
  <c r="O82"/>
  <c r="L83"/>
  <c r="N83"/>
  <c r="K84"/>
  <c r="M84"/>
  <c r="O84"/>
  <c r="L85"/>
  <c r="N85"/>
  <c r="K86"/>
  <c r="M86"/>
  <c r="O86"/>
  <c r="L87"/>
  <c r="N87"/>
  <c r="K88"/>
  <c r="M88"/>
  <c r="O88"/>
  <c r="L89"/>
  <c r="N89"/>
  <c r="K90"/>
  <c r="M90"/>
  <c r="O90"/>
  <c r="L91"/>
  <c r="N91"/>
  <c r="K92"/>
  <c r="M92"/>
  <c r="O92"/>
  <c r="L93"/>
  <c r="N93"/>
  <c r="K94"/>
  <c r="M94"/>
  <c r="O94"/>
  <c r="L95"/>
  <c r="N95"/>
  <c r="K96"/>
  <c r="M96"/>
  <c r="O96"/>
  <c r="L97"/>
  <c r="N97"/>
  <c r="K98"/>
  <c r="M98"/>
  <c r="O98"/>
  <c r="L99"/>
  <c r="N99"/>
  <c r="K100"/>
  <c r="M100"/>
  <c r="O100"/>
  <c r="M5"/>
  <c r="M102" s="1"/>
  <c r="O5"/>
  <c r="O102" s="1"/>
  <c r="N102" l="1"/>
  <c r="K102"/>
  <c r="L102"/>
</calcChain>
</file>

<file path=xl/sharedStrings.xml><?xml version="1.0" encoding="utf-8"?>
<sst xmlns="http://schemas.openxmlformats.org/spreadsheetml/2006/main" count="851" uniqueCount="390">
  <si>
    <t>رديف</t>
  </si>
  <si>
    <t>نام صندوق سرمایه گذاری</t>
  </si>
  <si>
    <t>نام مدیر</t>
  </si>
  <si>
    <t>نوع صندوق</t>
  </si>
  <si>
    <t>نرخ سود - تضمین شده یا پیش بینی شده</t>
  </si>
  <si>
    <t>ارزش صندوق در پایان سال 1390(میلیون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</si>
  <si>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</si>
  <si>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</si>
  <si>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</si>
  <si>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</si>
  <si>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</si>
  <si>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</si>
  <si>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</si>
  <si>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</si>
  <si>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</si>
  <si>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</si>
  <si>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</si>
  <si>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</si>
  <si>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</si>
  <si>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</si>
  <si>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</si>
  <si>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</si>
  <si>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</si>
  <si>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</si>
  <si>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</si>
  <si>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</si>
  <si>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</si>
  <si>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</si>
  <si>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</si>
  <si>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</si>
  <si>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</si>
  <si>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</si>
  <si>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</si>
  <si>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</si>
  <si>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</si>
  <si>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</si>
  <si>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</si>
  <si>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</si>
  <si>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</si>
  <si>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</si>
  <si>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</si>
  <si>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</si>
  <si>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</si>
  <si>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</si>
  <si>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</si>
  <si>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</si>
  <si>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</si>
  <si>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</si>
  <si>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</si>
  <si>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</si>
  <si>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</si>
  <si>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</si>
  <si>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</si>
  <si>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</si>
  <si>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</si>
  <si>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</si>
  <si>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</si>
  <si>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</si>
  <si>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</si>
  <si>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</si>
  <si>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</si>
  <si>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</si>
  <si>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</si>
  <si>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</si>
  <si>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</si>
  <si>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</si>
  <si>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</si>
  <si>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</si>
  <si>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</si>
  <si>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</si>
  <si>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</si>
  <si>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</si>
  <si>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</si>
  <si>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</si>
  <si>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</si>
  <si>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</si>
  <si>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</si>
  <si>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</si>
  <si>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</si>
  <si>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</si>
  <si>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</si>
  <si>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</si>
  <si>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مهر ايرانيان</t>
  </si>
  <si>
    <t>1388/01/07</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</si>
  <si>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</si>
  <si>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</si>
  <si>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</si>
  <si>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</si>
  <si>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</si>
  <si>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</si>
  <si>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</si>
  <si>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</si>
  <si>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</si>
  <si>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</si>
  <si>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</si>
  <si>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</si>
  <si>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</si>
  <si>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</si>
  <si>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</si>
  <si>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</si>
  <si>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</si>
  <si>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</si>
  <si>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</si>
  <si>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</si>
  <si>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</si>
  <si>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</si>
  <si>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</si>
  <si>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</si>
  <si>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</si>
  <si>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</si>
  <si>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</si>
  <si>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</si>
  <si>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</si>
  <si>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</si>
  <si>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</si>
  <si>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</si>
  <si>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</si>
  <si>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</si>
  <si>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</si>
  <si>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</si>
  <si>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</si>
  <si>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</si>
  <si>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آرين</t>
  </si>
  <si>
    <t>کارگزاری آراد ایرانیان(گلچین)</t>
  </si>
  <si>
    <t>1387/03/18</t>
  </si>
  <si>
    <t>کاسپين مهر ايرانيان</t>
  </si>
  <si>
    <t>کارگزاری کاسپین مهر ایرانیان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</si>
  <si>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</si>
  <si>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</si>
  <si>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</si>
  <si>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</si>
  <si>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</si>
  <si>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</si>
  <si>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</si>
  <si>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</si>
  <si>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</si>
  <si>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</si>
  <si>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</si>
  <si>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</si>
  <si>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</si>
  <si>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</si>
  <si>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</si>
  <si>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</si>
  <si>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</si>
  <si>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</si>
  <si>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</si>
  <si>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</si>
  <si>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</si>
  <si>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</si>
  <si>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</si>
  <si>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</si>
  <si>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</si>
  <si>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</si>
  <si>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</si>
  <si>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</si>
  <si>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</si>
  <si>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</si>
  <si>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</si>
  <si>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</si>
  <si>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</si>
  <si>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</si>
  <si>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</si>
  <si>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</si>
  <si>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</si>
  <si>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</si>
  <si>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</si>
  <si>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</si>
  <si>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</si>
  <si>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</si>
  <si>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</si>
  <si>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</si>
  <si>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</si>
  <si>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</si>
  <si>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بورس 24</t>
  </si>
  <si>
    <t>1389/02/12</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</si>
  <si>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</si>
  <si>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</si>
  <si>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</si>
  <si>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</si>
  <si>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</si>
  <si>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</si>
  <si>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</si>
  <si>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</si>
  <si>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</si>
  <si>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</si>
  <si>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</si>
  <si>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</si>
  <si>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</si>
  <si>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</si>
  <si>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</si>
  <si>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</si>
  <si>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</si>
  <si>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</si>
  <si>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</si>
  <si>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</si>
  <si>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</si>
  <si>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</si>
  <si>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</si>
  <si>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</si>
  <si>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</si>
  <si>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</si>
  <si>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</si>
  <si>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</si>
  <si>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</si>
  <si>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</si>
  <si>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</si>
  <si>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</si>
  <si>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اميد سهم</t>
  </si>
  <si>
    <t>کارگزاری امید سهم</t>
  </si>
  <si>
    <t>1389/12/23</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</si>
  <si>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</si>
  <si>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</si>
  <si>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</si>
  <si>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</si>
  <si>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</si>
  <si>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</si>
  <si>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</si>
  <si>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</si>
  <si>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</si>
  <si>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</si>
  <si>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</si>
  <si>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</si>
  <si>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</si>
  <si>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</si>
  <si>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</si>
  <si>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</si>
  <si>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</si>
  <si>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</si>
  <si>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</si>
  <si>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</si>
  <si>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</si>
  <si>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</si>
  <si>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سرمایه گذاری ملت ایران زمین</t>
  </si>
  <si>
    <t>یکم دانا</t>
  </si>
  <si>
    <t>کارگزاری توسعه اندیشه دانا</t>
  </si>
  <si>
    <t>آسمان یکم</t>
  </si>
  <si>
    <t>شرکت سبدگردان آسمان</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</si>
  <si>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</si>
  <si>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</si>
  <si>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</si>
  <si>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</si>
  <si>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</si>
  <si>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</si>
  <si>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</si>
  <si>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</si>
  <si>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</si>
  <si>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</si>
  <si>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</si>
  <si>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</si>
  <si>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</si>
  <si>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</si>
  <si>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شرکت تامین سرمایه آرمان</t>
  </si>
  <si>
    <t>1391/08/01</t>
  </si>
  <si>
    <t>÷</t>
  </si>
  <si>
    <t>نیکان پارس</t>
  </si>
  <si>
    <t>شرکت کارگزاری پارس نمودگر</t>
  </si>
  <si>
    <t>کوثر</t>
  </si>
  <si>
    <t>شرکت کارگزاری بانک صنعت و معدن</t>
  </si>
  <si>
    <t>1391/12/08</t>
  </si>
  <si>
    <t>توسعه بازار سرمایه</t>
  </si>
  <si>
    <t>شرکت تامین سرمایه امین</t>
  </si>
  <si>
    <t>امید توسعه</t>
  </si>
  <si>
    <t>شرکت کارگزاری مفید</t>
  </si>
  <si>
    <t>1391/12/12</t>
  </si>
  <si>
    <t>پارس گستر</t>
  </si>
  <si>
    <t>شرکت کارگزاری پارس گستر خبره</t>
  </si>
  <si>
    <t>1391/12/23</t>
  </si>
  <si>
    <t>1391/11/25</t>
  </si>
  <si>
    <t>ردیف</t>
  </si>
  <si>
    <t xml:space="preserve">نام </t>
  </si>
  <si>
    <t>ارزش صندوق</t>
  </si>
  <si>
    <t>ترکیب داراییهای صندوق(%)</t>
  </si>
  <si>
    <t>سایر( ماه قبل)</t>
  </si>
  <si>
    <t>(میلیون ریال)</t>
  </si>
  <si>
    <t>سهام</t>
  </si>
  <si>
    <t>اوراق مشارکت</t>
  </si>
  <si>
    <t>نقد*</t>
  </si>
  <si>
    <t>سایر**</t>
  </si>
  <si>
    <t xml:space="preserve"> امین صبار (امین گلوبال)</t>
  </si>
  <si>
    <t xml:space="preserve"> یکم ایرانیان</t>
  </si>
  <si>
    <t xml:space="preserve"> مهر ایرانیان</t>
  </si>
  <si>
    <t>کل صندوقهای سرمایه گذاری در اوراق بهادار با درآمد ثابت</t>
  </si>
  <si>
    <t>تجربه ایرانیان</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</si>
  <si>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</si>
  <si>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</si>
  <si>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</si>
  <si>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</si>
  <si>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</si>
  <si>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</si>
  <si>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</si>
  <si>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</si>
  <si>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</si>
  <si>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</si>
  <si>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</si>
  <si>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</si>
  <si>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</si>
  <si>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</si>
  <si>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</si>
  <si>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</si>
  <si>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</si>
  <si>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</si>
  <si>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</si>
  <si>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</si>
  <si>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</si>
  <si>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</si>
  <si>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</si>
  <si>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</si>
  <si>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</si>
  <si>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</si>
  <si>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</si>
  <si>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</si>
  <si>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</si>
  <si>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</si>
  <si>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</si>
  <si>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</si>
  <si>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</si>
  <si>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</si>
  <si>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</si>
  <si>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امید سهم</t>
  </si>
  <si>
    <t xml:space="preserve"> کارگزاری بانک تجارت</t>
  </si>
  <si>
    <t>بیمه دی</t>
  </si>
  <si>
    <t xml:space="preserve"> امین کارآفرین</t>
  </si>
  <si>
    <t>آرین( گلچین)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</si>
  <si>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</si>
  <si>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</si>
  <si>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</si>
  <si>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</si>
  <si>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</si>
  <si>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</si>
  <si>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</si>
  <si>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</si>
  <si>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</si>
  <si>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ارزش صندوق در پایان اسفند سال 1391 (میلیون ريال)</t>
  </si>
  <si>
    <t>وضعیت صندوقهای سرمایه گذاری در پایان سال 1390 و پایان اسفند ماه سال 1391(پیوست 1)</t>
  </si>
  <si>
    <t>ترکیب داراییهای صندوقهای سرمایه گذاری در اسفند ماه 1391 (پیوست 2)</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</si>
  <si>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</si>
  <si>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</si>
  <si>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</si>
  <si>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</si>
  <si>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</si>
  <si>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</si>
  <si>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</si>
  <si>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</si>
  <si>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</si>
  <si>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</si>
  <si>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کشاورزي درآمد ثابت</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</si>
  <si>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</si>
  <si>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</si>
  <si>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</si>
  <si>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</si>
  <si>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</si>
  <si>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</si>
  <si>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</si>
  <si>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کارآفرينان برتر</t>
  </si>
  <si>
    <t>صباتامین</t>
  </si>
  <si>
    <t>ایساتیس پویا</t>
  </si>
  <si>
    <t>کل صندوق های سرمایه گذاری در اندازه کوچک</t>
  </si>
  <si>
    <t>کل صندوق های سرمایه گذاری</t>
  </si>
  <si>
    <t>حجم معاملات و صدور و ابطال صندوق های سرمایه گذاری تا تاریخ 1391/12/30(پیوست 3)</t>
  </si>
  <si>
    <t>از ابتدای فروردین ماه سال91*</t>
  </si>
  <si>
    <t>اسفندماه 1391</t>
  </si>
  <si>
    <t xml:space="preserve">  *تاریخ گزارشگری: منتهی به 91/12/30 </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</si>
  <si>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</si>
  <si>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</si>
  <si>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</si>
  <si>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</si>
  <si>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</si>
  <si>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</si>
  <si>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</si>
  <si>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</si>
  <si>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</si>
  <si>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</si>
  <si>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</si>
  <si>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</si>
  <si>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.3.75</t>
  </si>
  <si>
    <t>.4.81</t>
  </si>
  <si>
    <t>از فروردین ماه سال91</t>
  </si>
  <si>
    <t>ماه گذشته(اسفند ماه91)</t>
  </si>
  <si>
    <t>گواهی سپرده  و سپرده بانکی</t>
  </si>
  <si>
    <t>نسبت فعالیت معاملاتی و سرمایه گذاران صندوق های سرمایه گذاری تا پایان اسفند ماه سال 1391 (پیوست 4)</t>
  </si>
  <si>
    <t>توضیح2: ارزش ریالی معاملات بورس اوراق بهادار تهران در اسفند ماه شامل (خرد و بلوک)، مبلغ  30.672 میلیارد ریال بوده است.</t>
  </si>
  <si>
    <t xml:space="preserve">ترکیب داراییهای هر 5 نوع صندوق های سرمایه گذاری در جدول، نشان می دهند که به طور کلی صندوق ها حدنصاب های مربوط به دارایی ها را رعایت نموده اند. </t>
  </si>
  <si>
    <t>ارزش صندوق های سرمایه گذاری نسبت به پایان سال گذشته، 35 درصد افزایش یافته که بیشترین رشد را صندوق های سرمایه گذاری در اوراق بهادار با درآمد ثابت داشته اند. از این میان تنها صندوق های سرمایه گذاری در سهام (در اندازۀ بزرگ) به دلیل خروج 4 صندوق از این طبقه با کاهش ارزش مواجه بوده اند.</t>
  </si>
  <si>
    <t>توضیح1: ارزش ریالی معاملات صندوق ها دراسفند ماه شامل خرید و فروش، مبلغ 1.350میلیارد ریال بوده است.</t>
  </si>
  <si>
    <t>توضیح3: ارزش سهام در صندوق های سرمایه گذاری در اوراق بهادار با درآمد ثابت نسبت به سال گذشته 300 درصد افزایش یافته است که ناشی از اضافه شدن 8 صندوق سرمایه گذاری به این طبقه و خرید و نگهداری سهام توسط صندوق سرمایه گذاری یکم کارگزاری بانک کشاورزی بوده است.</t>
  </si>
  <si>
    <t>* بازدهی بالای صندوق سرمایه گذاری بانک ایران زمین ناشی از سرمایه گذاری این صندوق در سهام شرکت آلومینیوم ایران بوده که این شرکت در آبان ماه 268 افزایش سرمایه داشته و در این تاریخ 22 درصد از خالص ارزش دارایی های این صندوق مربوط به سهام شرکت فوق بوده است. در روز بازگشایی نماد شرکت آلومینیوم ایران پس از افزایش سرمایه، ارزش ابطال واحدهی سرمایه گذاری صندوق بانک ایران زمین 9 درصد افزایش را به همراه داشته که 7/5 درصد از این بازده ناشی از افزایش سرمایه شرکت مزبور بوده است.</t>
  </si>
  <si>
    <t>توضیح4:</t>
  </si>
  <si>
    <t>در برخی از صندوق ها که نسبت های فعالیت معاملاتی و فعالیت های صدور و ابطال سرمایه گذاران رقم صفر را نشان می دهند که در واقع این صندوق صدور و ابطال داشته اند و اندکی بیشتر از رقم صفر است مه به دلیل فرمت صندوق رند شده اند.</t>
  </si>
  <si>
    <t>فزونی فروش نسبت به خرید، اکثراً مربوط به فزونی ابطال نسبت به صدور صندوقهای سرمایه گذاری در سهام (در اندازۀ بزرگ) (صندوق سپهر اول بانک صادرات) می باشد که نسبت به فروش اوراق بهادار اقدام نموده اند.</t>
  </si>
  <si>
    <r>
      <t>ارزش معاملات سهام و حق تقدم سهام صندوق ها در بازار بورس اوراق بهادار تهران و بازار اول فرابورس ایران</t>
    </r>
    <r>
      <rPr>
        <b/>
        <sz val="10"/>
        <color theme="1"/>
        <rFont val="B Nazanin"/>
        <charset val="178"/>
      </rPr>
      <t>(میلیون ریال)</t>
    </r>
  </si>
</sst>
</file>

<file path=xl/styles.xml><?xml version="1.0" encoding="utf-8"?>
<styleSheet xmlns="http://schemas.openxmlformats.org/spreadsheetml/2006/main">
  <numFmts count="1">
    <numFmt numFmtId="164" formatCode="#,##0_-;\(#,##0\)"/>
  </numFmts>
  <fonts count="50">
    <font>
      <sz val="11"/>
      <color theme="1"/>
      <name val="Arial"/>
      <family val="2"/>
      <scheme val="minor"/>
    </font>
    <font>
      <sz val="11"/>
      <color theme="1"/>
      <name val="Arial"/>
      <family val="2"/>
      <charset val="178"/>
      <scheme val="minor"/>
    </font>
    <font>
      <sz val="11"/>
      <color theme="1"/>
      <name val="Arial"/>
      <family val="2"/>
      <scheme val="minor"/>
    </font>
    <font>
      <sz val="11"/>
      <color theme="1"/>
      <name val="B Zar"/>
      <charset val="178"/>
    </font>
    <font>
      <sz val="12"/>
      <name val="B Zar"/>
      <charset val="178"/>
    </font>
    <font>
      <sz val="18"/>
      <name val="B Zar"/>
      <charset val="178"/>
    </font>
    <font>
      <sz val="28"/>
      <name val="B Zar"/>
      <charset val="178"/>
    </font>
    <font>
      <b/>
      <sz val="22"/>
      <name val="B Nazanin"/>
      <charset val="178"/>
    </font>
    <font>
      <sz val="16"/>
      <name val="B Zar"/>
      <charset val="178"/>
    </font>
    <font>
      <b/>
      <sz val="16"/>
      <name val="B Nazanin"/>
      <charset val="178"/>
    </font>
    <font>
      <sz val="20"/>
      <name val="B Nazanin"/>
      <charset val="178"/>
    </font>
    <font>
      <sz val="18"/>
      <name val="B Nazanin"/>
      <charset val="178"/>
    </font>
    <font>
      <sz val="26"/>
      <name val="B Nazanin"/>
      <charset val="178"/>
    </font>
    <font>
      <sz val="25"/>
      <name val="B Nazanin"/>
      <charset val="178"/>
    </font>
    <font>
      <sz val="25"/>
      <color theme="1"/>
      <name val="B Nazanin"/>
      <charset val="178"/>
    </font>
    <font>
      <sz val="25"/>
      <color rgb="FFFF0000"/>
      <name val="B Nazanin"/>
      <charset val="178"/>
    </font>
    <font>
      <sz val="11"/>
      <color theme="1"/>
      <name val="B Nazanin"/>
      <charset val="178"/>
    </font>
    <font>
      <sz val="11"/>
      <name val="Arial"/>
      <family val="2"/>
      <charset val="178"/>
      <scheme val="minor"/>
    </font>
    <font>
      <sz val="10"/>
      <name val="Arial"/>
      <family val="2"/>
    </font>
    <font>
      <sz val="13"/>
      <name val="B Zar"/>
      <charset val="178"/>
    </font>
    <font>
      <sz val="25"/>
      <color theme="1"/>
      <name val="B Zar"/>
      <charset val="178"/>
    </font>
    <font>
      <b/>
      <sz val="25"/>
      <name val="B Nazanin"/>
      <charset val="178"/>
    </font>
    <font>
      <sz val="25"/>
      <name val="B Zar"/>
      <charset val="178"/>
    </font>
    <font>
      <b/>
      <sz val="11"/>
      <color theme="1"/>
      <name val="B Zar"/>
      <charset val="178"/>
    </font>
    <font>
      <b/>
      <sz val="20"/>
      <name val="B Nazanin"/>
      <charset val="178"/>
    </font>
    <font>
      <b/>
      <sz val="18"/>
      <name val="B Nazanin"/>
      <charset val="178"/>
    </font>
    <font>
      <b/>
      <sz val="26"/>
      <name val="B Nazanin"/>
      <charset val="178"/>
    </font>
    <font>
      <b/>
      <sz val="14"/>
      <color theme="1"/>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0"/>
      <color indexed="8"/>
      <name val="B Nazanin"/>
      <charset val="178"/>
    </font>
    <font>
      <sz val="11"/>
      <color theme="1"/>
      <name val="B Lotus"/>
      <charset val="178"/>
    </font>
    <font>
      <b/>
      <sz val="16"/>
      <color indexed="8"/>
      <name val="B Nazanin"/>
      <charset val="178"/>
    </font>
    <font>
      <sz val="15"/>
      <color indexed="8"/>
      <name val="B Nazanin"/>
      <charset val="178"/>
    </font>
    <font>
      <sz val="10"/>
      <name val="B Nazanin"/>
      <charset val="178"/>
    </font>
    <font>
      <sz val="12"/>
      <color theme="1"/>
      <name val="B Nazanin"/>
      <charset val="178"/>
    </font>
    <font>
      <b/>
      <sz val="14"/>
      <color theme="1"/>
      <name val="B Lotus"/>
      <charset val="178"/>
    </font>
    <font>
      <sz val="11"/>
      <color indexed="8"/>
      <name val="B Nazanin"/>
      <charset val="178"/>
    </font>
    <font>
      <sz val="13"/>
      <color theme="1"/>
      <name val="B Nazanin"/>
      <charset val="178"/>
    </font>
    <font>
      <sz val="13"/>
      <name val="B Nazanin"/>
      <charset val="178"/>
    </font>
    <font>
      <sz val="13"/>
      <name val="Arial"/>
      <family val="2"/>
      <scheme val="minor"/>
    </font>
    <font>
      <sz val="9"/>
      <name val="B Zar"/>
      <charset val="178"/>
    </font>
    <font>
      <sz val="9"/>
      <color theme="1"/>
      <name val="B Zar"/>
      <charset val="178"/>
    </font>
    <font>
      <b/>
      <sz val="11"/>
      <color theme="1"/>
      <name val="B Nazanin"/>
      <charset val="178"/>
    </font>
    <font>
      <sz val="9"/>
      <color theme="1"/>
      <name val="B Nazanin"/>
      <charset val="178"/>
    </font>
    <font>
      <b/>
      <sz val="10"/>
      <color theme="1"/>
      <name val="B Nazanin"/>
      <charset val="178"/>
    </font>
    <font>
      <sz val="19"/>
      <name val="B Zar"/>
      <charset val="178"/>
    </font>
  </fonts>
  <fills count="8">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3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s>
  <cellStyleXfs count="4">
    <xf numFmtId="0" fontId="0" fillId="0" borderId="0"/>
    <xf numFmtId="0" fontId="1" fillId="0" borderId="0"/>
    <xf numFmtId="0" fontId="2" fillId="0" borderId="0"/>
    <xf numFmtId="0" fontId="18" fillId="0" borderId="0"/>
  </cellStyleXfs>
  <cellXfs count="370">
    <xf numFmtId="0" fontId="0" fillId="0" borderId="0" xfId="0"/>
    <xf numFmtId="0" fontId="3" fillId="0" borderId="0" xfId="0" applyFont="1" applyAlignment="1">
      <alignment readingOrder="2"/>
    </xf>
    <xf numFmtId="0" fontId="4" fillId="0" borderId="0" xfId="0" applyFont="1" applyAlignment="1">
      <alignment horizontal="right" readingOrder="2"/>
    </xf>
    <xf numFmtId="0" fontId="5" fillId="0" borderId="0" xfId="0" applyFont="1" applyAlignment="1">
      <alignment horizontal="right" readingOrder="2"/>
    </xf>
    <xf numFmtId="0" fontId="5" fillId="0" borderId="0" xfId="0" applyFont="1" applyAlignment="1">
      <alignment horizontal="center" readingOrder="2"/>
    </xf>
    <xf numFmtId="1" fontId="3" fillId="0" borderId="0" xfId="0" applyNumberFormat="1" applyFont="1" applyAlignment="1">
      <alignment readingOrder="2"/>
    </xf>
    <xf numFmtId="0" fontId="3" fillId="0" borderId="0" xfId="0" applyFont="1" applyAlignment="1">
      <alignment horizontal="center" vertical="center" readingOrder="2"/>
    </xf>
    <xf numFmtId="0" fontId="6" fillId="0" borderId="0" xfId="0" applyFont="1" applyAlignment="1">
      <alignment readingOrder="2"/>
    </xf>
    <xf numFmtId="0" fontId="7" fillId="0" borderId="0" xfId="0" applyFont="1" applyAlignment="1">
      <alignment readingOrder="2"/>
    </xf>
    <xf numFmtId="0" fontId="9" fillId="2" borderId="2" xfId="0" applyFont="1" applyFill="1" applyBorder="1" applyAlignment="1">
      <alignment horizontal="center" vertical="center" readingOrder="2"/>
    </xf>
    <xf numFmtId="0" fontId="11" fillId="3" borderId="2" xfId="0" applyFont="1" applyFill="1" applyBorder="1" applyAlignment="1">
      <alignment horizontal="center" vertical="center" wrapText="1" readingOrder="2"/>
    </xf>
    <xf numFmtId="0" fontId="12" fillId="3" borderId="2" xfId="0" applyFont="1" applyFill="1" applyBorder="1" applyAlignment="1">
      <alignment horizontal="center" vertical="center" readingOrder="2"/>
    </xf>
    <xf numFmtId="1" fontId="13" fillId="3" borderId="2" xfId="0" applyNumberFormat="1" applyFont="1" applyFill="1" applyBorder="1" applyAlignment="1">
      <alignment horizontal="center" vertical="center" readingOrder="2"/>
    </xf>
    <xf numFmtId="3" fontId="14" fillId="3" borderId="2" xfId="0" applyNumberFormat="1" applyFont="1" applyFill="1" applyBorder="1" applyAlignment="1">
      <alignment horizontal="center" vertical="center" readingOrder="2"/>
    </xf>
    <xf numFmtId="3" fontId="13" fillId="3" borderId="2" xfId="0" applyNumberFormat="1" applyFont="1" applyFill="1" applyBorder="1" applyAlignment="1">
      <alignment horizontal="center" vertical="center"/>
    </xf>
    <xf numFmtId="2" fontId="13" fillId="3" borderId="2" xfId="0" applyNumberFormat="1" applyFont="1" applyFill="1" applyBorder="1" applyAlignment="1">
      <alignment horizontal="center" vertical="center" readingOrder="1"/>
    </xf>
    <xf numFmtId="0" fontId="13" fillId="3" borderId="2" xfId="0" applyFont="1" applyFill="1" applyBorder="1" applyAlignment="1">
      <alignment horizontal="center" vertical="center" readingOrder="2"/>
    </xf>
    <xf numFmtId="3" fontId="13" fillId="3" borderId="2" xfId="0" applyNumberFormat="1" applyFont="1" applyFill="1" applyBorder="1" applyAlignment="1">
      <alignment horizontal="center" vertical="center" readingOrder="2"/>
    </xf>
    <xf numFmtId="0" fontId="12" fillId="0" borderId="2" xfId="0" applyFont="1" applyFill="1" applyBorder="1" applyAlignment="1">
      <alignment horizontal="center" vertical="center" readingOrder="2"/>
    </xf>
    <xf numFmtId="1" fontId="13" fillId="0" borderId="2" xfId="0" applyNumberFormat="1" applyFont="1" applyFill="1" applyBorder="1" applyAlignment="1">
      <alignment horizontal="center" vertical="center" readingOrder="2"/>
    </xf>
    <xf numFmtId="0" fontId="11" fillId="5" borderId="2" xfId="0" applyNumberFormat="1" applyFont="1" applyFill="1" applyBorder="1" applyAlignment="1">
      <alignment horizontal="center" vertical="center" readingOrder="2"/>
    </xf>
    <xf numFmtId="0" fontId="12" fillId="5" borderId="5" xfId="0" applyNumberFormat="1" applyFont="1" applyFill="1" applyBorder="1" applyAlignment="1">
      <alignment horizontal="center" vertical="center" readingOrder="2"/>
    </xf>
    <xf numFmtId="0" fontId="13" fillId="5" borderId="5" xfId="0" applyFont="1" applyFill="1" applyBorder="1" applyAlignment="1">
      <alignment horizontal="center" vertical="center" readingOrder="2"/>
    </xf>
    <xf numFmtId="1" fontId="13" fillId="5" borderId="5" xfId="0" applyNumberFormat="1" applyFont="1" applyFill="1" applyBorder="1" applyAlignment="1">
      <alignment horizontal="center" vertical="center" readingOrder="2"/>
    </xf>
    <xf numFmtId="3" fontId="15" fillId="5" borderId="5" xfId="0" applyNumberFormat="1" applyFont="1" applyFill="1" applyBorder="1" applyAlignment="1">
      <alignment horizontal="center" vertical="center" readingOrder="2"/>
    </xf>
    <xf numFmtId="2" fontId="13" fillId="5" borderId="5" xfId="0" applyNumberFormat="1" applyFont="1" applyFill="1" applyBorder="1" applyAlignment="1">
      <alignment horizontal="center" vertical="center" wrapText="1"/>
    </xf>
    <xf numFmtId="2" fontId="13" fillId="5" borderId="5" xfId="0" applyNumberFormat="1" applyFont="1" applyFill="1" applyBorder="1" applyAlignment="1">
      <alignment horizontal="center" vertical="center" wrapText="1" readingOrder="1"/>
    </xf>
    <xf numFmtId="3" fontId="13" fillId="5" borderId="5" xfId="0" applyNumberFormat="1" applyFont="1" applyFill="1" applyBorder="1" applyAlignment="1">
      <alignment horizontal="center" vertical="center" wrapText="1" readingOrder="2"/>
    </xf>
    <xf numFmtId="0" fontId="10" fillId="3" borderId="2" xfId="0" applyNumberFormat="1" applyFont="1" applyFill="1" applyBorder="1" applyAlignment="1">
      <alignment horizontal="center" vertical="center" readingOrder="2"/>
    </xf>
    <xf numFmtId="0" fontId="10" fillId="5" borderId="2" xfId="0" applyFont="1" applyFill="1" applyBorder="1" applyAlignment="1">
      <alignment horizontal="center" vertical="center" readingOrder="2"/>
    </xf>
    <xf numFmtId="0" fontId="11" fillId="5" borderId="2" xfId="0" applyFont="1" applyFill="1" applyBorder="1" applyAlignment="1">
      <alignment horizontal="center" vertical="center" readingOrder="2"/>
    </xf>
    <xf numFmtId="0" fontId="12" fillId="5" borderId="2" xfId="0" applyFont="1" applyFill="1" applyBorder="1" applyAlignment="1">
      <alignment horizontal="center" vertical="center" readingOrder="2"/>
    </xf>
    <xf numFmtId="0" fontId="13" fillId="5" borderId="2" xfId="0" applyFont="1" applyFill="1" applyBorder="1" applyAlignment="1">
      <alignment horizontal="center" vertical="center" readingOrder="2"/>
    </xf>
    <xf numFmtId="3" fontId="15"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wrapText="1"/>
    </xf>
    <xf numFmtId="2" fontId="13" fillId="5" borderId="2" xfId="0" applyNumberFormat="1" applyFont="1" applyFill="1" applyBorder="1" applyAlignment="1">
      <alignment horizontal="center" vertical="center" wrapText="1" readingOrder="1"/>
    </xf>
    <xf numFmtId="2" fontId="13" fillId="5" borderId="2" xfId="0" applyNumberFormat="1" applyFont="1" applyFill="1" applyBorder="1" applyAlignment="1">
      <alignment horizontal="center" vertical="center" readingOrder="1"/>
    </xf>
    <xf numFmtId="3" fontId="13"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wrapText="1" readingOrder="2"/>
    </xf>
    <xf numFmtId="1" fontId="13"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xf>
    <xf numFmtId="0" fontId="10" fillId="3" borderId="2" xfId="0" applyFont="1" applyFill="1" applyBorder="1" applyAlignment="1">
      <alignment vertical="center" readingOrder="2"/>
    </xf>
    <xf numFmtId="0" fontId="11" fillId="3" borderId="2" xfId="0" applyFont="1" applyFill="1" applyBorder="1" applyAlignment="1">
      <alignment vertical="center" wrapText="1" readingOrder="2"/>
    </xf>
    <xf numFmtId="0" fontId="16" fillId="0" borderId="0" xfId="0" applyFont="1" applyAlignment="1">
      <alignment horizontal="center" vertical="center" readingOrder="2"/>
    </xf>
    <xf numFmtId="2" fontId="0" fillId="0" borderId="0" xfId="0" applyNumberFormat="1"/>
    <xf numFmtId="2" fontId="16" fillId="0" borderId="0" xfId="0" applyNumberFormat="1" applyFont="1"/>
    <xf numFmtId="0" fontId="17" fillId="0" borderId="0" xfId="0" applyFont="1"/>
    <xf numFmtId="0" fontId="16" fillId="0" borderId="9" xfId="0" applyFont="1" applyFill="1" applyBorder="1"/>
    <xf numFmtId="0" fontId="16" fillId="0" borderId="0" xfId="0" applyFont="1" applyFill="1"/>
    <xf numFmtId="0" fontId="16" fillId="0" borderId="0" xfId="0" applyFont="1"/>
    <xf numFmtId="0" fontId="16" fillId="0" borderId="0" xfId="0" applyFont="1" applyAlignment="1">
      <alignment horizontal="center"/>
    </xf>
    <xf numFmtId="3" fontId="0" fillId="0" borderId="0" xfId="0" applyNumberFormat="1"/>
    <xf numFmtId="9" fontId="0" fillId="0" borderId="0" xfId="0" applyNumberFormat="1"/>
    <xf numFmtId="0" fontId="10" fillId="3" borderId="2" xfId="0" applyNumberFormat="1" applyFont="1" applyFill="1" applyBorder="1" applyAlignment="1">
      <alignment horizontal="center" readingOrder="2"/>
    </xf>
    <xf numFmtId="0" fontId="10" fillId="3" borderId="2" xfId="0" applyFont="1" applyFill="1" applyBorder="1" applyAlignment="1">
      <alignment horizontal="right" readingOrder="2"/>
    </xf>
    <xf numFmtId="0" fontId="10" fillId="0" borderId="2" xfId="0" applyNumberFormat="1" applyFont="1" applyFill="1" applyBorder="1" applyAlignment="1">
      <alignment horizontal="center" readingOrder="2"/>
    </xf>
    <xf numFmtId="0" fontId="9" fillId="2" borderId="2" xfId="0" applyFont="1" applyFill="1" applyBorder="1" applyAlignment="1">
      <alignment horizontal="center" vertical="center" wrapText="1" readingOrder="2"/>
    </xf>
    <xf numFmtId="2" fontId="9" fillId="2" borderId="2" xfId="0" applyNumberFormat="1" applyFont="1" applyFill="1" applyBorder="1" applyAlignment="1">
      <alignment horizontal="center" vertical="center" wrapText="1" readingOrder="2"/>
    </xf>
    <xf numFmtId="3" fontId="9" fillId="2" borderId="2" xfId="0" applyNumberFormat="1" applyFont="1" applyFill="1" applyBorder="1" applyAlignment="1">
      <alignment horizontal="center" vertical="center" wrapText="1" readingOrder="2"/>
    </xf>
    <xf numFmtId="0" fontId="3" fillId="0" borderId="0" xfId="0" applyFont="1" applyFill="1" applyAlignment="1">
      <alignment readingOrder="2"/>
    </xf>
    <xf numFmtId="0" fontId="10" fillId="0" borderId="2" xfId="0" applyNumberFormat="1" applyFont="1" applyFill="1" applyBorder="1" applyAlignment="1">
      <alignment horizontal="center" vertical="center" readingOrder="2"/>
    </xf>
    <xf numFmtId="0" fontId="10" fillId="0" borderId="2" xfId="0" applyFont="1" applyFill="1" applyBorder="1" applyAlignment="1">
      <alignment vertical="center" readingOrder="2"/>
    </xf>
    <xf numFmtId="0" fontId="11" fillId="0" borderId="2" xfId="0" applyFont="1" applyFill="1" applyBorder="1" applyAlignment="1">
      <alignment horizontal="center" vertical="center" wrapText="1" readingOrder="2"/>
    </xf>
    <xf numFmtId="3" fontId="14" fillId="0" borderId="2" xfId="0" applyNumberFormat="1" applyFont="1" applyFill="1" applyBorder="1" applyAlignment="1">
      <alignment horizontal="center" vertical="center" readingOrder="2"/>
    </xf>
    <xf numFmtId="3" fontId="13" fillId="0" borderId="2" xfId="0" applyNumberFormat="1" applyFont="1" applyFill="1" applyBorder="1" applyAlignment="1">
      <alignment horizontal="center" vertical="center"/>
    </xf>
    <xf numFmtId="2" fontId="13" fillId="0" borderId="2" xfId="0" applyNumberFormat="1" applyFont="1" applyFill="1" applyBorder="1" applyAlignment="1">
      <alignment horizontal="center" vertical="center" readingOrder="1"/>
    </xf>
    <xf numFmtId="0" fontId="13" fillId="0" borderId="2" xfId="0" applyFont="1" applyFill="1" applyBorder="1" applyAlignment="1">
      <alignment horizontal="center" vertical="center" readingOrder="2"/>
    </xf>
    <xf numFmtId="3" fontId="13" fillId="0" borderId="2" xfId="0" applyNumberFormat="1" applyFont="1" applyFill="1" applyBorder="1" applyAlignment="1">
      <alignment horizontal="center" vertical="center" readingOrder="2"/>
    </xf>
    <xf numFmtId="0" fontId="10" fillId="0" borderId="2" xfId="0" applyFont="1" applyFill="1" applyBorder="1" applyAlignment="1">
      <alignment horizontal="right" readingOrder="2"/>
    </xf>
    <xf numFmtId="0" fontId="12" fillId="0" borderId="2" xfId="0" applyFont="1" applyFill="1" applyBorder="1" applyAlignment="1">
      <alignment horizontal="center" vertical="center" wrapText="1" readingOrder="2"/>
    </xf>
    <xf numFmtId="2" fontId="14" fillId="0" borderId="2" xfId="0" applyNumberFormat="1" applyFont="1" applyFill="1" applyBorder="1" applyAlignment="1">
      <alignment horizontal="center" vertical="center" readingOrder="1"/>
    </xf>
    <xf numFmtId="0" fontId="3" fillId="0" borderId="0" xfId="0" applyFont="1" applyFill="1" applyAlignment="1">
      <alignment vertical="center" readingOrder="2"/>
    </xf>
    <xf numFmtId="3" fontId="19" fillId="0" borderId="0" xfId="0" applyNumberFormat="1" applyFont="1" applyFill="1" applyAlignment="1">
      <alignment readingOrder="2"/>
    </xf>
    <xf numFmtId="0" fontId="13" fillId="0" borderId="2" xfId="0" applyNumberFormat="1" applyFont="1" applyFill="1" applyBorder="1" applyAlignment="1">
      <alignment horizontal="center" vertical="center" readingOrder="2"/>
    </xf>
    <xf numFmtId="0" fontId="10" fillId="3" borderId="3" xfId="0" applyNumberFormat="1" applyFont="1" applyFill="1" applyBorder="1" applyAlignment="1">
      <alignment horizontal="center" readingOrder="2"/>
    </xf>
    <xf numFmtId="0" fontId="10" fillId="0" borderId="2" xfId="0" applyFont="1" applyFill="1" applyBorder="1" applyAlignment="1">
      <alignment horizontal="right" vertical="center" readingOrder="2"/>
    </xf>
    <xf numFmtId="3" fontId="12" fillId="0" borderId="2" xfId="0" applyNumberFormat="1" applyFont="1" applyFill="1" applyBorder="1" applyAlignment="1">
      <alignment horizontal="center" vertical="center" readingOrder="2"/>
    </xf>
    <xf numFmtId="0" fontId="12" fillId="3" borderId="5" xfId="0" applyFont="1" applyFill="1" applyBorder="1" applyAlignment="1">
      <alignment horizontal="center" vertical="center" readingOrder="2"/>
    </xf>
    <xf numFmtId="3" fontId="12" fillId="3" borderId="5" xfId="0" applyNumberFormat="1" applyFont="1" applyFill="1" applyBorder="1" applyAlignment="1">
      <alignment horizontal="center" vertical="center" readingOrder="2"/>
    </xf>
    <xf numFmtId="1" fontId="13" fillId="3" borderId="5" xfId="0" applyNumberFormat="1" applyFont="1" applyFill="1" applyBorder="1" applyAlignment="1">
      <alignment horizontal="center" vertical="center" readingOrder="2"/>
    </xf>
    <xf numFmtId="3" fontId="14" fillId="3" borderId="5" xfId="0" applyNumberFormat="1" applyFont="1" applyFill="1" applyBorder="1" applyAlignment="1">
      <alignment horizontal="center" vertical="center" readingOrder="2"/>
    </xf>
    <xf numFmtId="2" fontId="13" fillId="3" borderId="5" xfId="0" applyNumberFormat="1" applyFont="1" applyFill="1" applyBorder="1" applyAlignment="1">
      <alignment horizontal="center" vertical="center" readingOrder="1"/>
    </xf>
    <xf numFmtId="0" fontId="13" fillId="3" borderId="5" xfId="0" applyFont="1" applyFill="1" applyBorder="1" applyAlignment="1">
      <alignment horizontal="center" vertical="center" readingOrder="2"/>
    </xf>
    <xf numFmtId="3" fontId="13" fillId="3" borderId="5" xfId="0" applyNumberFormat="1" applyFont="1" applyFill="1" applyBorder="1" applyAlignment="1">
      <alignment horizontal="center" vertical="center" readingOrder="2"/>
    </xf>
    <xf numFmtId="3" fontId="12" fillId="3" borderId="2" xfId="0" applyNumberFormat="1" applyFont="1" applyFill="1" applyBorder="1" applyAlignment="1">
      <alignment horizontal="center" vertical="center" readingOrder="2"/>
    </xf>
    <xf numFmtId="3" fontId="19" fillId="0" borderId="0" xfId="0" applyNumberFormat="1" applyFont="1" applyFill="1" applyAlignment="1">
      <alignment vertical="center" readingOrder="2"/>
    </xf>
    <xf numFmtId="0" fontId="11" fillId="0" borderId="2" xfId="0" applyFont="1" applyFill="1" applyBorder="1" applyAlignment="1">
      <alignment vertical="center" wrapText="1" readingOrder="2"/>
    </xf>
    <xf numFmtId="0" fontId="8" fillId="0" borderId="0" xfId="0" applyFont="1" applyAlignment="1">
      <alignment readingOrder="2"/>
    </xf>
    <xf numFmtId="0" fontId="3" fillId="4" borderId="0" xfId="0" applyFont="1" applyFill="1" applyAlignment="1">
      <alignment readingOrder="2"/>
    </xf>
    <xf numFmtId="0" fontId="11" fillId="3" borderId="10" xfId="0" applyFont="1" applyFill="1" applyBorder="1" applyAlignment="1">
      <alignment horizontal="center" vertical="center" wrapText="1" readingOrder="2"/>
    </xf>
    <xf numFmtId="0" fontId="10" fillId="5" borderId="5" xfId="0" applyFont="1" applyFill="1" applyBorder="1" applyAlignment="1">
      <alignment horizontal="center" vertical="center" readingOrder="2"/>
    </xf>
    <xf numFmtId="0" fontId="10" fillId="3" borderId="2" xfId="0" applyNumberFormat="1" applyFont="1" applyFill="1" applyBorder="1" applyAlignment="1">
      <alignment horizontal="right" vertical="center" readingOrder="2"/>
    </xf>
    <xf numFmtId="0" fontId="11" fillId="0" borderId="2" xfId="0" applyFont="1" applyFill="1" applyBorder="1" applyAlignment="1">
      <alignment horizontal="right" vertical="center" wrapText="1" readingOrder="2"/>
    </xf>
    <xf numFmtId="0" fontId="10" fillId="3" borderId="8" xfId="0" applyFont="1" applyFill="1" applyBorder="1" applyAlignment="1">
      <alignment vertical="center" readingOrder="2"/>
    </xf>
    <xf numFmtId="0" fontId="10" fillId="0" borderId="8" xfId="0" applyFont="1" applyFill="1" applyBorder="1" applyAlignment="1">
      <alignment vertical="center" readingOrder="2"/>
    </xf>
    <xf numFmtId="0" fontId="10" fillId="3" borderId="2" xfId="0" applyFont="1" applyFill="1" applyBorder="1" applyAlignment="1">
      <alignment horizontal="center" readingOrder="2"/>
    </xf>
    <xf numFmtId="0" fontId="10" fillId="0" borderId="2" xfId="0" applyFont="1" applyFill="1" applyBorder="1" applyAlignment="1">
      <alignment horizontal="center" vertical="center" readingOrder="2"/>
    </xf>
    <xf numFmtId="0" fontId="10" fillId="0" borderId="2" xfId="0" applyFont="1" applyFill="1" applyBorder="1" applyAlignment="1">
      <alignment horizontal="center" readingOrder="2"/>
    </xf>
    <xf numFmtId="0" fontId="10" fillId="3" borderId="5" xfId="0" applyFont="1" applyFill="1" applyBorder="1" applyAlignment="1">
      <alignment horizontal="center" readingOrder="2"/>
    </xf>
    <xf numFmtId="0" fontId="10" fillId="3" borderId="2" xfId="0" applyFont="1" applyFill="1" applyBorder="1" applyAlignment="1">
      <alignment horizontal="center" vertical="center" readingOrder="2"/>
    </xf>
    <xf numFmtId="0" fontId="13" fillId="3" borderId="2" xfId="0" applyNumberFormat="1" applyFont="1" applyFill="1" applyBorder="1" applyAlignment="1">
      <alignment horizontal="center" vertical="center" readingOrder="2"/>
    </xf>
    <xf numFmtId="0" fontId="4" fillId="0" borderId="0" xfId="0" applyFont="1" applyAlignment="1">
      <alignment horizontal="center" readingOrder="2"/>
    </xf>
    <xf numFmtId="3" fontId="12" fillId="5" borderId="5" xfId="0" applyNumberFormat="1" applyFont="1" applyFill="1" applyBorder="1" applyAlignment="1">
      <alignment horizontal="center" vertical="center" readingOrder="2"/>
    </xf>
    <xf numFmtId="3" fontId="12" fillId="5" borderId="2" xfId="0" applyNumberFormat="1" applyFont="1" applyFill="1" applyBorder="1" applyAlignment="1">
      <alignment horizontal="center" vertical="center" readingOrder="2"/>
    </xf>
    <xf numFmtId="0" fontId="3" fillId="0" borderId="0" xfId="0" applyFont="1" applyAlignment="1">
      <alignment horizontal="center" readingOrder="2"/>
    </xf>
    <xf numFmtId="0" fontId="20" fillId="0" borderId="0" xfId="0" applyFont="1" applyAlignment="1">
      <alignment readingOrder="2"/>
    </xf>
    <xf numFmtId="2" fontId="20" fillId="0" borderId="0" xfId="0" applyNumberFormat="1" applyFont="1" applyAlignment="1">
      <alignment readingOrder="2"/>
    </xf>
    <xf numFmtId="3" fontId="20" fillId="0" borderId="0" xfId="0" applyNumberFormat="1" applyFont="1" applyAlignment="1">
      <alignment readingOrder="2"/>
    </xf>
    <xf numFmtId="0" fontId="22" fillId="0" borderId="0" xfId="0" applyFont="1" applyAlignment="1">
      <alignment readingOrder="2"/>
    </xf>
    <xf numFmtId="0" fontId="3" fillId="3" borderId="0" xfId="0" applyFont="1" applyFill="1" applyAlignment="1">
      <alignment readingOrder="2"/>
    </xf>
    <xf numFmtId="0" fontId="10" fillId="0" borderId="0" xfId="0" applyNumberFormat="1" applyFont="1" applyFill="1" applyBorder="1" applyAlignment="1">
      <alignment horizontal="center" vertical="center" readingOrder="2"/>
    </xf>
    <xf numFmtId="0" fontId="10" fillId="0" borderId="8" xfId="0" applyNumberFormat="1" applyFont="1" applyFill="1" applyBorder="1" applyAlignment="1">
      <alignment horizontal="right" vertical="center" readingOrder="2"/>
    </xf>
    <xf numFmtId="0" fontId="10" fillId="0" borderId="5" xfId="0" applyNumberFormat="1" applyFont="1" applyFill="1" applyBorder="1" applyAlignment="1">
      <alignment horizontal="center" vertical="center" readingOrder="2"/>
    </xf>
    <xf numFmtId="0" fontId="4" fillId="0" borderId="0" xfId="0" applyFont="1" applyFill="1" applyAlignment="1">
      <alignment horizontal="right" readingOrder="2"/>
    </xf>
    <xf numFmtId="0" fontId="5" fillId="0" borderId="0" xfId="0" applyFont="1" applyFill="1" applyAlignment="1">
      <alignment horizontal="center" readingOrder="2"/>
    </xf>
    <xf numFmtId="0" fontId="5" fillId="0" borderId="0" xfId="0" applyFont="1" applyFill="1" applyAlignment="1">
      <alignment horizontal="right" readingOrder="2"/>
    </xf>
    <xf numFmtId="0" fontId="4" fillId="0" borderId="0" xfId="0" applyFont="1" applyFill="1" applyAlignment="1">
      <alignment horizontal="center" readingOrder="2"/>
    </xf>
    <xf numFmtId="3" fontId="3" fillId="0" borderId="0" xfId="0" applyNumberFormat="1" applyFont="1" applyFill="1" applyAlignment="1">
      <alignment horizontal="center" readingOrder="2"/>
    </xf>
    <xf numFmtId="1" fontId="3" fillId="0" borderId="0" xfId="0" applyNumberFormat="1" applyFont="1" applyFill="1" applyAlignment="1">
      <alignment readingOrder="2"/>
    </xf>
    <xf numFmtId="0" fontId="3" fillId="0" borderId="0" xfId="0" applyFont="1" applyFill="1" applyAlignment="1">
      <alignment horizontal="center" vertical="center" readingOrder="2"/>
    </xf>
    <xf numFmtId="0" fontId="20" fillId="0" borderId="0" xfId="0" applyFont="1" applyFill="1" applyAlignment="1">
      <alignment readingOrder="2"/>
    </xf>
    <xf numFmtId="2" fontId="20" fillId="0" borderId="0" xfId="0" applyNumberFormat="1" applyFont="1" applyFill="1" applyAlignment="1">
      <alignment readingOrder="2"/>
    </xf>
    <xf numFmtId="3" fontId="20" fillId="0" borderId="0" xfId="0" applyNumberFormat="1" applyFont="1" applyFill="1" applyAlignment="1">
      <alignment readingOrder="2"/>
    </xf>
    <xf numFmtId="0" fontId="3" fillId="0" borderId="0" xfId="0" applyFont="1" applyFill="1" applyAlignment="1">
      <alignment horizontal="center" readingOrder="2"/>
    </xf>
    <xf numFmtId="0" fontId="3" fillId="6" borderId="0" xfId="0" applyFont="1" applyFill="1" applyAlignment="1">
      <alignment readingOrder="2"/>
    </xf>
    <xf numFmtId="0" fontId="10" fillId="6" borderId="2" xfId="0" applyFont="1" applyFill="1" applyBorder="1" applyAlignment="1">
      <alignment horizontal="center" vertical="center" readingOrder="2"/>
    </xf>
    <xf numFmtId="0" fontId="11" fillId="6" borderId="2" xfId="0" applyFont="1" applyFill="1" applyBorder="1" applyAlignment="1">
      <alignment horizontal="center" vertical="center" readingOrder="2"/>
    </xf>
    <xf numFmtId="0" fontId="12" fillId="6" borderId="2" xfId="0" applyFont="1" applyFill="1" applyBorder="1" applyAlignment="1">
      <alignment horizontal="center" vertical="center" readingOrder="2"/>
    </xf>
    <xf numFmtId="3" fontId="12" fillId="6" borderId="2" xfId="0" applyNumberFormat="1" applyFont="1" applyFill="1" applyBorder="1" applyAlignment="1">
      <alignment horizontal="center" vertical="center" readingOrder="2"/>
    </xf>
    <xf numFmtId="3" fontId="13" fillId="6" borderId="2" xfId="0" applyNumberFormat="1" applyFont="1" applyFill="1" applyBorder="1" applyAlignment="1">
      <alignment horizontal="center" vertical="center" readingOrder="2"/>
    </xf>
    <xf numFmtId="1" fontId="13" fillId="6" borderId="2" xfId="0" applyNumberFormat="1" applyFont="1" applyFill="1" applyBorder="1" applyAlignment="1">
      <alignment horizontal="center" vertical="center" readingOrder="2"/>
    </xf>
    <xf numFmtId="2" fontId="13" fillId="6" borderId="2" xfId="0" applyNumberFormat="1" applyFont="1" applyFill="1" applyBorder="1" applyAlignment="1">
      <alignment horizontal="center" vertical="center"/>
    </xf>
    <xf numFmtId="2" fontId="13" fillId="6" borderId="2" xfId="0" applyNumberFormat="1" applyFont="1" applyFill="1" applyBorder="1" applyAlignment="1">
      <alignment horizontal="center" vertical="center" readingOrder="1"/>
    </xf>
    <xf numFmtId="2" fontId="13" fillId="6" borderId="2" xfId="0" applyNumberFormat="1" applyFont="1" applyFill="1" applyBorder="1" applyAlignment="1">
      <alignment horizontal="center" vertical="center" wrapText="1" readingOrder="1"/>
    </xf>
    <xf numFmtId="0" fontId="6" fillId="0" borderId="0" xfId="0" applyFont="1" applyFill="1" applyAlignment="1">
      <alignment readingOrder="2"/>
    </xf>
    <xf numFmtId="0" fontId="8" fillId="0" borderId="0" xfId="0" applyFont="1" applyFill="1" applyAlignment="1">
      <alignment readingOrder="2"/>
    </xf>
    <xf numFmtId="3" fontId="8" fillId="0" borderId="0" xfId="0" applyNumberFormat="1" applyFont="1" applyFill="1" applyAlignment="1">
      <alignment readingOrder="2"/>
    </xf>
    <xf numFmtId="0" fontId="23" fillId="0" borderId="0" xfId="0" applyFont="1" applyFill="1" applyAlignment="1">
      <alignment readingOrder="2"/>
    </xf>
    <xf numFmtId="0" fontId="24" fillId="6" borderId="2" xfId="0" applyFont="1" applyFill="1" applyBorder="1" applyAlignment="1">
      <alignment horizontal="center" vertical="center" readingOrder="2"/>
    </xf>
    <xf numFmtId="0" fontId="25" fillId="6" borderId="2" xfId="0" applyFont="1" applyFill="1" applyBorder="1" applyAlignment="1">
      <alignment horizontal="center" vertical="center" readingOrder="2"/>
    </xf>
    <xf numFmtId="0" fontId="26" fillId="6" borderId="2" xfId="0" applyFont="1" applyFill="1" applyBorder="1" applyAlignment="1">
      <alignment horizontal="center" vertical="center" readingOrder="2"/>
    </xf>
    <xf numFmtId="3" fontId="26" fillId="6" borderId="2" xfId="0" applyNumberFormat="1" applyFont="1" applyFill="1" applyBorder="1" applyAlignment="1">
      <alignment horizontal="center" vertical="center" readingOrder="2"/>
    </xf>
    <xf numFmtId="3" fontId="21" fillId="6" borderId="2" xfId="0" applyNumberFormat="1" applyFont="1" applyFill="1" applyBorder="1" applyAlignment="1">
      <alignment horizontal="center" vertical="center" readingOrder="2"/>
    </xf>
    <xf numFmtId="1" fontId="21" fillId="6" borderId="2" xfId="0" applyNumberFormat="1" applyFont="1" applyFill="1" applyBorder="1" applyAlignment="1">
      <alignment horizontal="center" vertical="center" readingOrder="2"/>
    </xf>
    <xf numFmtId="2" fontId="21" fillId="6" borderId="2" xfId="0" applyNumberFormat="1" applyFont="1" applyFill="1" applyBorder="1" applyAlignment="1">
      <alignment horizontal="center" vertical="center" readingOrder="2"/>
    </xf>
    <xf numFmtId="2" fontId="21" fillId="6" borderId="2" xfId="0" applyNumberFormat="1" applyFont="1" applyFill="1" applyBorder="1" applyAlignment="1">
      <alignment horizontal="center" vertical="center" readingOrder="1"/>
    </xf>
    <xf numFmtId="3" fontId="21" fillId="6" borderId="2" xfId="0" applyNumberFormat="1" applyFont="1" applyFill="1" applyBorder="1" applyAlignment="1">
      <alignment horizontal="center" vertical="center" wrapText="1" readingOrder="1"/>
    </xf>
    <xf numFmtId="3" fontId="21" fillId="6" borderId="2" xfId="0" applyNumberFormat="1" applyFont="1" applyFill="1" applyBorder="1" applyAlignment="1">
      <alignment horizontal="center" vertical="center" wrapText="1" readingOrder="2"/>
    </xf>
    <xf numFmtId="0" fontId="23" fillId="6" borderId="0" xfId="0" applyFont="1" applyFill="1" applyAlignment="1">
      <alignment readingOrder="2"/>
    </xf>
    <xf numFmtId="2" fontId="17" fillId="0" borderId="0" xfId="0" applyNumberFormat="1" applyFont="1"/>
    <xf numFmtId="0" fontId="16" fillId="0" borderId="11" xfId="0" applyFont="1" applyBorder="1" applyAlignment="1">
      <alignment horizontal="center" vertical="center" readingOrder="2"/>
    </xf>
    <xf numFmtId="0" fontId="29" fillId="5" borderId="3" xfId="0" applyFont="1" applyFill="1" applyBorder="1" applyAlignment="1">
      <alignment horizontal="center" vertical="center"/>
    </xf>
    <xf numFmtId="0" fontId="16" fillId="7" borderId="24" xfId="0" applyFont="1" applyFill="1" applyBorder="1" applyAlignment="1">
      <alignment horizontal="center" vertical="center" readingOrder="2"/>
    </xf>
    <xf numFmtId="0" fontId="30" fillId="7" borderId="3" xfId="0" applyFont="1" applyFill="1" applyBorder="1" applyAlignment="1">
      <alignment vertical="center"/>
    </xf>
    <xf numFmtId="3" fontId="31" fillId="7" borderId="3" xfId="0" applyNumberFormat="1" applyFont="1" applyFill="1" applyBorder="1" applyAlignment="1">
      <alignment horizontal="center"/>
    </xf>
    <xf numFmtId="2" fontId="31" fillId="7" borderId="3" xfId="0" applyNumberFormat="1" applyFont="1" applyFill="1" applyBorder="1" applyAlignment="1">
      <alignment horizontal="center"/>
    </xf>
    <xf numFmtId="2" fontId="16" fillId="7" borderId="25" xfId="0" applyNumberFormat="1" applyFont="1" applyFill="1" applyBorder="1" applyAlignment="1">
      <alignment horizontal="center"/>
    </xf>
    <xf numFmtId="0" fontId="16" fillId="0" borderId="24" xfId="0" applyFont="1" applyFill="1" applyBorder="1" applyAlignment="1">
      <alignment horizontal="center" vertical="center" readingOrder="2"/>
    </xf>
    <xf numFmtId="0" fontId="30" fillId="0" borderId="3" xfId="0" applyFont="1" applyFill="1" applyBorder="1" applyAlignment="1">
      <alignment vertical="center"/>
    </xf>
    <xf numFmtId="3" fontId="31" fillId="0" borderId="3" xfId="0" applyNumberFormat="1" applyFont="1" applyFill="1" applyBorder="1" applyAlignment="1">
      <alignment horizontal="center"/>
    </xf>
    <xf numFmtId="2" fontId="31" fillId="0" borderId="3" xfId="0" applyNumberFormat="1" applyFont="1" applyFill="1" applyBorder="1" applyAlignment="1">
      <alignment horizontal="center"/>
    </xf>
    <xf numFmtId="2" fontId="16" fillId="0" borderId="25" xfId="0" applyNumberFormat="1" applyFont="1" applyFill="1" applyBorder="1" applyAlignment="1">
      <alignment horizontal="center"/>
    </xf>
    <xf numFmtId="0" fontId="0" fillId="0" borderId="0" xfId="0" applyFill="1"/>
    <xf numFmtId="0" fontId="31" fillId="7" borderId="24" xfId="0" applyFont="1" applyFill="1" applyBorder="1" applyAlignment="1">
      <alignment horizontal="center" vertical="center" readingOrder="2"/>
    </xf>
    <xf numFmtId="0" fontId="32" fillId="7" borderId="3" xfId="0" applyFont="1" applyFill="1" applyBorder="1" applyAlignment="1">
      <alignment vertical="center"/>
    </xf>
    <xf numFmtId="0" fontId="30" fillId="7" borderId="19" xfId="0" applyFont="1" applyFill="1" applyBorder="1" applyAlignment="1">
      <alignment vertical="center"/>
    </xf>
    <xf numFmtId="2" fontId="16" fillId="7" borderId="3" xfId="0" applyNumberFormat="1" applyFont="1" applyFill="1" applyBorder="1" applyAlignment="1">
      <alignment horizontal="center"/>
    </xf>
    <xf numFmtId="3" fontId="31" fillId="5" borderId="3" xfId="0" applyNumberFormat="1" applyFont="1" applyFill="1" applyBorder="1" applyAlignment="1">
      <alignment horizontal="center"/>
    </xf>
    <xf numFmtId="2" fontId="31" fillId="5" borderId="3" xfId="0" applyNumberFormat="1" applyFont="1" applyFill="1" applyBorder="1" applyAlignment="1">
      <alignment horizontal="center"/>
    </xf>
    <xf numFmtId="2" fontId="16" fillId="5" borderId="3" xfId="0" applyNumberFormat="1" applyFont="1" applyFill="1" applyBorder="1" applyAlignment="1">
      <alignment horizontal="center"/>
    </xf>
    <xf numFmtId="2" fontId="16" fillId="0" borderId="3" xfId="0" applyNumberFormat="1" applyFont="1" applyFill="1" applyBorder="1" applyAlignment="1">
      <alignment horizontal="center"/>
    </xf>
    <xf numFmtId="4" fontId="31" fillId="5" borderId="3" xfId="0" applyNumberFormat="1" applyFont="1" applyFill="1" applyBorder="1" applyAlignment="1">
      <alignment horizontal="center"/>
    </xf>
    <xf numFmtId="2" fontId="16" fillId="5" borderId="25" xfId="0" applyNumberFormat="1" applyFont="1" applyFill="1" applyBorder="1" applyAlignment="1">
      <alignment horizontal="center"/>
    </xf>
    <xf numFmtId="0" fontId="30" fillId="0" borderId="19" xfId="0" applyFont="1" applyFill="1" applyBorder="1" applyAlignment="1">
      <alignment vertical="center"/>
    </xf>
    <xf numFmtId="3" fontId="31" fillId="5" borderId="3" xfId="0" applyNumberFormat="1" applyFont="1" applyFill="1" applyBorder="1" applyAlignment="1">
      <alignment horizontal="center" vertical="center"/>
    </xf>
    <xf numFmtId="2" fontId="31" fillId="5" borderId="25" xfId="0" applyNumberFormat="1" applyFont="1" applyFill="1" applyBorder="1" applyAlignment="1">
      <alignment horizontal="center"/>
    </xf>
    <xf numFmtId="0" fontId="35" fillId="0" borderId="0" xfId="1" applyFont="1" applyFill="1" applyBorder="1" applyAlignment="1">
      <alignment horizontal="center" vertical="center"/>
    </xf>
    <xf numFmtId="0" fontId="36" fillId="0" borderId="0" xfId="1" applyFont="1" applyFill="1" applyBorder="1" applyAlignment="1">
      <alignment vertical="center"/>
    </xf>
    <xf numFmtId="0" fontId="28" fillId="6" borderId="3" xfId="2" applyFont="1" applyFill="1" applyBorder="1" applyAlignment="1">
      <alignment horizontal="center" vertical="center"/>
    </xf>
    <xf numFmtId="0" fontId="28" fillId="6" borderId="3" xfId="2" applyFont="1" applyFill="1" applyBorder="1" applyAlignment="1">
      <alignment horizontal="center" vertical="center" wrapText="1"/>
    </xf>
    <xf numFmtId="0" fontId="27" fillId="6" borderId="3" xfId="2" applyFont="1" applyFill="1" applyBorder="1" applyAlignment="1">
      <alignment horizontal="center" vertical="center"/>
    </xf>
    <xf numFmtId="0" fontId="28" fillId="6" borderId="25" xfId="2" applyFont="1" applyFill="1" applyBorder="1" applyAlignment="1">
      <alignment horizontal="center" vertical="center" wrapText="1"/>
    </xf>
    <xf numFmtId="0" fontId="16" fillId="0" borderId="24" xfId="0" applyFont="1" applyFill="1" applyBorder="1" applyAlignment="1">
      <alignment horizontal="center"/>
    </xf>
    <xf numFmtId="0" fontId="30" fillId="0" borderId="3" xfId="2" applyFont="1" applyFill="1" applyBorder="1" applyAlignment="1">
      <alignment vertical="center"/>
    </xf>
    <xf numFmtId="164" fontId="32" fillId="0" borderId="3" xfId="2" applyNumberFormat="1" applyFont="1" applyFill="1" applyBorder="1" applyAlignment="1">
      <alignment horizontal="center" vertical="center"/>
    </xf>
    <xf numFmtId="9" fontId="16" fillId="0" borderId="9" xfId="0" applyNumberFormat="1" applyFont="1" applyFill="1" applyBorder="1"/>
    <xf numFmtId="9" fontId="16" fillId="0" borderId="0" xfId="0" applyNumberFormat="1" applyFont="1" applyFill="1"/>
    <xf numFmtId="164" fontId="32" fillId="7" borderId="3" xfId="2" applyNumberFormat="1" applyFont="1" applyFill="1" applyBorder="1" applyAlignment="1">
      <alignment horizontal="center" vertical="center"/>
    </xf>
    <xf numFmtId="0" fontId="31" fillId="0" borderId="0" xfId="0" applyFont="1" applyFill="1"/>
    <xf numFmtId="0" fontId="16" fillId="7" borderId="24" xfId="0" applyFont="1" applyFill="1" applyBorder="1" applyAlignment="1">
      <alignment horizontal="center"/>
    </xf>
    <xf numFmtId="0" fontId="30" fillId="7" borderId="19" xfId="2" applyFont="1" applyFill="1" applyBorder="1" applyAlignment="1">
      <alignment vertical="center"/>
    </xf>
    <xf numFmtId="0" fontId="32" fillId="0" borderId="3" xfId="2" applyFont="1" applyFill="1" applyBorder="1" applyAlignment="1">
      <alignment vertical="center"/>
    </xf>
    <xf numFmtId="0" fontId="16" fillId="0" borderId="3" xfId="0" applyFont="1" applyFill="1" applyBorder="1" applyAlignment="1">
      <alignment horizontal="center"/>
    </xf>
    <xf numFmtId="0" fontId="32" fillId="0" borderId="19" xfId="2" applyFont="1" applyFill="1" applyBorder="1" applyAlignment="1">
      <alignment vertical="center"/>
    </xf>
    <xf numFmtId="0" fontId="30" fillId="7" borderId="3" xfId="2" applyFont="1" applyFill="1" applyBorder="1" applyAlignment="1">
      <alignment vertical="center"/>
    </xf>
    <xf numFmtId="164" fontId="32" fillId="6" borderId="3" xfId="2" applyNumberFormat="1" applyFont="1" applyFill="1" applyBorder="1" applyAlignment="1">
      <alignment horizontal="center" vertical="center"/>
    </xf>
    <xf numFmtId="0" fontId="30" fillId="0" borderId="19" xfId="2" applyFont="1" applyFill="1" applyBorder="1" applyAlignment="1">
      <alignment vertical="center"/>
    </xf>
    <xf numFmtId="0" fontId="38" fillId="7" borderId="3" xfId="0" applyFont="1" applyFill="1" applyBorder="1"/>
    <xf numFmtId="0" fontId="38" fillId="0" borderId="3" xfId="0" applyFont="1" applyFill="1" applyBorder="1"/>
    <xf numFmtId="0" fontId="38" fillId="0" borderId="19" xfId="0" applyFont="1" applyFill="1" applyBorder="1"/>
    <xf numFmtId="0" fontId="33" fillId="6" borderId="27" xfId="2" applyFont="1" applyFill="1" applyBorder="1" applyAlignment="1">
      <alignment horizontal="right" vertical="center"/>
    </xf>
    <xf numFmtId="0" fontId="33" fillId="6" borderId="19" xfId="2" applyFont="1" applyFill="1" applyBorder="1" applyAlignment="1">
      <alignment horizontal="right" vertical="center"/>
    </xf>
    <xf numFmtId="0" fontId="30" fillId="6" borderId="35" xfId="2" applyFont="1" applyFill="1" applyBorder="1" applyAlignment="1">
      <alignment horizontal="right" vertical="center"/>
    </xf>
    <xf numFmtId="0" fontId="30" fillId="6" borderId="29" xfId="2" applyFont="1" applyFill="1" applyBorder="1" applyAlignment="1">
      <alignment horizontal="right" vertical="center"/>
    </xf>
    <xf numFmtId="0" fontId="16" fillId="0" borderId="0" xfId="0" applyFont="1" applyBorder="1" applyAlignment="1">
      <alignment horizontal="right" readingOrder="2"/>
    </xf>
    <xf numFmtId="0" fontId="16" fillId="0" borderId="0" xfId="0" applyFont="1" applyBorder="1" applyAlignment="1">
      <alignment readingOrder="2"/>
    </xf>
    <xf numFmtId="0" fontId="34" fillId="0" borderId="0" xfId="0" applyFont="1" applyFill="1"/>
    <xf numFmtId="0" fontId="16" fillId="0" borderId="15" xfId="0" applyFont="1" applyFill="1" applyBorder="1" applyAlignment="1">
      <alignment horizontal="center"/>
    </xf>
    <xf numFmtId="0" fontId="28" fillId="5" borderId="12" xfId="2" applyFont="1" applyFill="1" applyBorder="1" applyAlignment="1">
      <alignment vertical="center"/>
    </xf>
    <xf numFmtId="0" fontId="2" fillId="5" borderId="12" xfId="2" applyFill="1" applyBorder="1" applyAlignment="1"/>
    <xf numFmtId="0" fontId="28" fillId="5" borderId="3" xfId="2" applyFont="1" applyFill="1" applyBorder="1" applyAlignment="1">
      <alignment horizontal="center" vertical="center"/>
    </xf>
    <xf numFmtId="0" fontId="28" fillId="5" borderId="3" xfId="2" applyFont="1" applyFill="1" applyBorder="1" applyAlignment="1">
      <alignment horizontal="center" vertical="center" wrapText="1"/>
    </xf>
    <xf numFmtId="9" fontId="28" fillId="5" borderId="3" xfId="2" applyNumberFormat="1" applyFont="1" applyFill="1" applyBorder="1" applyAlignment="1">
      <alignment horizontal="center" vertical="center" wrapText="1"/>
    </xf>
    <xf numFmtId="3" fontId="28" fillId="5" borderId="3" xfId="2" applyNumberFormat="1" applyFont="1" applyFill="1" applyBorder="1" applyAlignment="1">
      <alignment horizontal="center" vertical="center" wrapText="1"/>
    </xf>
    <xf numFmtId="9" fontId="28" fillId="5" borderId="25" xfId="2" applyNumberFormat="1" applyFont="1" applyFill="1" applyBorder="1" applyAlignment="1">
      <alignment horizontal="center" vertical="center" wrapText="1"/>
    </xf>
    <xf numFmtId="0" fontId="16" fillId="7" borderId="24" xfId="2" applyFont="1" applyFill="1" applyBorder="1" applyAlignment="1">
      <alignment horizontal="center"/>
    </xf>
    <xf numFmtId="0" fontId="30" fillId="7" borderId="3" xfId="2" applyFont="1" applyFill="1" applyBorder="1" applyAlignment="1">
      <alignment horizontal="right" vertical="center"/>
    </xf>
    <xf numFmtId="3" fontId="40" fillId="7" borderId="3" xfId="2" applyNumberFormat="1" applyFont="1" applyFill="1" applyBorder="1" applyAlignment="1">
      <alignment horizontal="center" vertical="center"/>
    </xf>
    <xf numFmtId="3" fontId="31" fillId="7" borderId="3" xfId="2" applyNumberFormat="1" applyFont="1" applyFill="1" applyBorder="1" applyAlignment="1">
      <alignment horizontal="center" vertical="center"/>
    </xf>
    <xf numFmtId="9" fontId="41" fillId="7" borderId="3" xfId="0" applyNumberFormat="1" applyFont="1" applyFill="1" applyBorder="1" applyAlignment="1">
      <alignment horizontal="center" vertical="center"/>
    </xf>
    <xf numFmtId="9" fontId="41" fillId="7" borderId="25" xfId="0" applyNumberFormat="1" applyFont="1" applyFill="1" applyBorder="1" applyAlignment="1">
      <alignment horizontal="center" vertical="center"/>
    </xf>
    <xf numFmtId="0" fontId="16" fillId="0" borderId="24" xfId="2" applyFont="1" applyFill="1" applyBorder="1" applyAlignment="1">
      <alignment horizontal="center"/>
    </xf>
    <xf numFmtId="0" fontId="30" fillId="0" borderId="3" xfId="2" applyFont="1" applyFill="1" applyBorder="1" applyAlignment="1">
      <alignment horizontal="right" vertical="center"/>
    </xf>
    <xf numFmtId="3" fontId="40" fillId="0" borderId="3" xfId="2" applyNumberFormat="1" applyFont="1" applyFill="1" applyBorder="1" applyAlignment="1">
      <alignment horizontal="center" vertical="center"/>
    </xf>
    <xf numFmtId="3" fontId="31" fillId="0" borderId="3" xfId="2" applyNumberFormat="1" applyFont="1" applyFill="1" applyBorder="1" applyAlignment="1">
      <alignment horizontal="center" vertical="center"/>
    </xf>
    <xf numFmtId="9" fontId="41" fillId="0" borderId="3" xfId="0" applyNumberFormat="1" applyFont="1" applyFill="1" applyBorder="1" applyAlignment="1">
      <alignment horizontal="center" vertical="center"/>
    </xf>
    <xf numFmtId="9" fontId="41" fillId="0" borderId="25" xfId="0" applyNumberFormat="1" applyFont="1" applyFill="1" applyBorder="1" applyAlignment="1">
      <alignment horizontal="center" vertical="center"/>
    </xf>
    <xf numFmtId="0" fontId="0" fillId="0" borderId="9" xfId="0" applyFill="1" applyBorder="1" applyAlignment="1">
      <alignment horizontal="center"/>
    </xf>
    <xf numFmtId="0" fontId="32" fillId="7" borderId="3" xfId="2" applyFont="1" applyFill="1" applyBorder="1" applyAlignment="1">
      <alignment horizontal="right" vertical="center"/>
    </xf>
    <xf numFmtId="9" fontId="42" fillId="7" borderId="3" xfId="2" applyNumberFormat="1" applyFont="1" applyFill="1" applyBorder="1" applyAlignment="1">
      <alignment horizontal="center" vertical="center"/>
    </xf>
    <xf numFmtId="9" fontId="42" fillId="7" borderId="25" xfId="2" applyNumberFormat="1" applyFont="1" applyFill="1" applyBorder="1" applyAlignment="1">
      <alignment horizontal="center" vertical="center"/>
    </xf>
    <xf numFmtId="3" fontId="31" fillId="5" borderId="3" xfId="2" applyNumberFormat="1" applyFont="1" applyFill="1" applyBorder="1" applyAlignment="1">
      <alignment horizontal="center" vertical="center"/>
    </xf>
    <xf numFmtId="9" fontId="42" fillId="5" borderId="3" xfId="2" applyNumberFormat="1" applyFont="1" applyFill="1" applyBorder="1" applyAlignment="1">
      <alignment horizontal="center" vertical="center"/>
    </xf>
    <xf numFmtId="9" fontId="31" fillId="5" borderId="3" xfId="2" applyNumberFormat="1" applyFont="1" applyFill="1" applyBorder="1" applyAlignment="1">
      <alignment horizontal="center" vertical="center"/>
    </xf>
    <xf numFmtId="3" fontId="42" fillId="5" borderId="3" xfId="2" applyNumberFormat="1" applyFont="1" applyFill="1" applyBorder="1" applyAlignment="1">
      <alignment horizontal="center" vertical="center"/>
    </xf>
    <xf numFmtId="0" fontId="32" fillId="7" borderId="19" xfId="2" applyFont="1" applyFill="1" applyBorder="1" applyAlignment="1">
      <alignment horizontal="right" vertical="center"/>
    </xf>
    <xf numFmtId="0" fontId="37" fillId="5" borderId="24" xfId="2" applyFont="1" applyFill="1" applyBorder="1" applyAlignment="1">
      <alignment vertical="center"/>
    </xf>
    <xf numFmtId="0" fontId="37" fillId="5" borderId="3" xfId="2" applyFont="1" applyFill="1" applyBorder="1" applyAlignment="1">
      <alignment vertical="center"/>
    </xf>
    <xf numFmtId="0" fontId="16" fillId="4" borderId="24" xfId="2" applyFont="1" applyFill="1" applyBorder="1" applyAlignment="1">
      <alignment horizontal="center"/>
    </xf>
    <xf numFmtId="0" fontId="30" fillId="4" borderId="3" xfId="2" applyFont="1" applyFill="1" applyBorder="1" applyAlignment="1">
      <alignment horizontal="right" vertical="center"/>
    </xf>
    <xf numFmtId="3" fontId="40" fillId="4" borderId="3" xfId="2" applyNumberFormat="1" applyFont="1" applyFill="1" applyBorder="1" applyAlignment="1">
      <alignment horizontal="center" vertical="center"/>
    </xf>
    <xf numFmtId="3" fontId="31" fillId="4" borderId="3" xfId="2" applyNumberFormat="1" applyFont="1" applyFill="1" applyBorder="1" applyAlignment="1">
      <alignment horizontal="center" vertical="center"/>
    </xf>
    <xf numFmtId="9" fontId="41" fillId="4" borderId="3" xfId="0" applyNumberFormat="1" applyFont="1" applyFill="1" applyBorder="1" applyAlignment="1">
      <alignment horizontal="center" vertical="center"/>
    </xf>
    <xf numFmtId="9" fontId="41" fillId="0" borderId="3" xfId="0" applyNumberFormat="1" applyFont="1" applyBorder="1" applyAlignment="1">
      <alignment horizontal="center" vertical="center"/>
    </xf>
    <xf numFmtId="9" fontId="41" fillId="0" borderId="25" xfId="0" applyNumberFormat="1" applyFont="1" applyBorder="1" applyAlignment="1">
      <alignment horizontal="center" vertical="center"/>
    </xf>
    <xf numFmtId="0" fontId="33" fillId="5" borderId="24" xfId="2" applyFont="1" applyFill="1" applyBorder="1" applyAlignment="1">
      <alignment vertical="center"/>
    </xf>
    <xf numFmtId="0" fontId="33" fillId="5" borderId="3" xfId="2" applyFont="1" applyFill="1" applyBorder="1" applyAlignment="1">
      <alignment vertical="center"/>
    </xf>
    <xf numFmtId="0" fontId="30" fillId="5" borderId="24" xfId="2" applyFont="1" applyFill="1" applyBorder="1" applyAlignment="1">
      <alignment vertical="center"/>
    </xf>
    <xf numFmtId="0" fontId="30" fillId="5" borderId="3" xfId="2" applyFont="1" applyFill="1" applyBorder="1" applyAlignment="1">
      <alignment vertical="center"/>
    </xf>
    <xf numFmtId="0" fontId="16" fillId="5" borderId="28" xfId="2" applyFont="1" applyFill="1" applyBorder="1" applyAlignment="1"/>
    <xf numFmtId="0" fontId="16" fillId="5" borderId="30" xfId="2" applyFont="1" applyFill="1" applyBorder="1" applyAlignment="1"/>
    <xf numFmtId="0" fontId="2" fillId="5" borderId="30" xfId="2" applyFill="1" applyBorder="1"/>
    <xf numFmtId="9" fontId="42" fillId="5" borderId="30" xfId="2" applyNumberFormat="1" applyFont="1" applyFill="1" applyBorder="1" applyAlignment="1">
      <alignment horizontal="center" vertical="center"/>
    </xf>
    <xf numFmtId="3" fontId="42" fillId="5" borderId="30" xfId="2" applyNumberFormat="1" applyFont="1" applyFill="1" applyBorder="1" applyAlignment="1">
      <alignment horizontal="center" vertical="center"/>
    </xf>
    <xf numFmtId="0" fontId="43" fillId="5" borderId="30" xfId="2" applyFont="1" applyFill="1" applyBorder="1" applyAlignment="1">
      <alignment horizontal="center"/>
    </xf>
    <xf numFmtId="0" fontId="16" fillId="4" borderId="0" xfId="2" applyFont="1" applyFill="1" applyBorder="1" applyAlignment="1"/>
    <xf numFmtId="0" fontId="2" fillId="4" borderId="0" xfId="2" applyFill="1" applyBorder="1"/>
    <xf numFmtId="9" fontId="31" fillId="4" borderId="0" xfId="2" applyNumberFormat="1" applyFont="1" applyFill="1" applyBorder="1" applyAlignment="1">
      <alignment horizontal="center" vertical="center"/>
    </xf>
    <xf numFmtId="3" fontId="31" fillId="4" borderId="0" xfId="2" applyNumberFormat="1" applyFont="1" applyFill="1" applyBorder="1" applyAlignment="1">
      <alignment horizontal="center" vertical="center"/>
    </xf>
    <xf numFmtId="0" fontId="2" fillId="4" borderId="0" xfId="2" applyFont="1" applyFill="1" applyBorder="1" applyAlignment="1">
      <alignment horizontal="center"/>
    </xf>
    <xf numFmtId="0" fontId="23" fillId="0" borderId="0" xfId="0" applyFont="1" applyAlignment="1">
      <alignment vertical="top"/>
    </xf>
    <xf numFmtId="0" fontId="3" fillId="0" borderId="0" xfId="0" applyFont="1"/>
    <xf numFmtId="9" fontId="3" fillId="0" borderId="0" xfId="0" applyNumberFormat="1" applyFont="1" applyAlignment="1">
      <alignment horizontal="right" readingOrder="2"/>
    </xf>
    <xf numFmtId="3" fontId="3" fillId="0" borderId="0" xfId="0" applyNumberFormat="1" applyFont="1" applyAlignment="1">
      <alignment horizontal="right" readingOrder="2"/>
    </xf>
    <xf numFmtId="0" fontId="32" fillId="0" borderId="3" xfId="2" applyFont="1" applyFill="1" applyBorder="1" applyAlignment="1">
      <alignment horizontal="right" vertical="center"/>
    </xf>
    <xf numFmtId="9" fontId="42" fillId="0" borderId="3" xfId="2" applyNumberFormat="1" applyFont="1" applyFill="1" applyBorder="1" applyAlignment="1">
      <alignment horizontal="center" vertical="center"/>
    </xf>
    <xf numFmtId="9" fontId="42" fillId="0" borderId="25" xfId="2" applyNumberFormat="1" applyFont="1" applyFill="1" applyBorder="1" applyAlignment="1">
      <alignment horizontal="center" vertical="center"/>
    </xf>
    <xf numFmtId="3" fontId="0" fillId="0" borderId="0" xfId="0" applyNumberFormat="1" applyFill="1" applyBorder="1"/>
    <xf numFmtId="0" fontId="0" fillId="0" borderId="0" xfId="0" applyFill="1" applyAlignment="1">
      <alignment horizontal="center"/>
    </xf>
    <xf numFmtId="3" fontId="0" fillId="0" borderId="0" xfId="0" applyNumberFormat="1" applyFill="1"/>
    <xf numFmtId="3" fontId="3" fillId="0" borderId="0" xfId="0" applyNumberFormat="1" applyFont="1" applyFill="1"/>
    <xf numFmtId="0" fontId="3" fillId="0" borderId="0" xfId="0" applyFont="1" applyFill="1" applyAlignment="1">
      <alignment horizontal="center"/>
    </xf>
    <xf numFmtId="0" fontId="3" fillId="0" borderId="0" xfId="0" applyFont="1" applyFill="1"/>
    <xf numFmtId="0" fontId="10" fillId="3" borderId="2" xfId="0" applyFont="1" applyFill="1" applyBorder="1" applyAlignment="1">
      <alignment horizontal="right" vertical="center" readingOrder="2"/>
    </xf>
    <xf numFmtId="2" fontId="46" fillId="5" borderId="3" xfId="0" applyNumberFormat="1" applyFont="1" applyFill="1" applyBorder="1" applyAlignment="1">
      <alignment horizontal="center" vertical="center"/>
    </xf>
    <xf numFmtId="2" fontId="46" fillId="5" borderId="3" xfId="0" applyNumberFormat="1" applyFont="1" applyFill="1" applyBorder="1" applyAlignment="1">
      <alignment horizontal="center" vertical="center" wrapText="1"/>
    </xf>
    <xf numFmtId="2" fontId="0" fillId="0" borderId="0" xfId="0" applyNumberFormat="1" applyFill="1"/>
    <xf numFmtId="3" fontId="16" fillId="0" borderId="0" xfId="0" applyNumberFormat="1" applyFont="1"/>
    <xf numFmtId="0" fontId="0" fillId="0" borderId="0" xfId="0" applyFill="1" applyAlignment="1">
      <alignment wrapText="1"/>
    </xf>
    <xf numFmtId="164" fontId="32" fillId="0" borderId="19" xfId="2" applyNumberFormat="1" applyFont="1" applyFill="1" applyBorder="1" applyAlignment="1">
      <alignment horizontal="center" vertical="center"/>
    </xf>
    <xf numFmtId="164" fontId="32" fillId="7" borderId="17" xfId="2" applyNumberFormat="1" applyFont="1" applyFill="1" applyBorder="1" applyAlignment="1">
      <alignment horizontal="center" vertical="center"/>
    </xf>
    <xf numFmtId="0" fontId="44" fillId="0" borderId="0" xfId="0" applyFont="1" applyAlignment="1">
      <alignment readingOrder="2"/>
    </xf>
    <xf numFmtId="0" fontId="0" fillId="0" borderId="0" xfId="0" applyBorder="1" applyAlignment="1">
      <alignment vertical="center"/>
    </xf>
    <xf numFmtId="0" fontId="47" fillId="0" borderId="0" xfId="0" applyFont="1"/>
    <xf numFmtId="0" fontId="47" fillId="0" borderId="0" xfId="0" applyFont="1" applyBorder="1" applyAlignment="1">
      <alignment vertical="center"/>
    </xf>
    <xf numFmtId="0" fontId="16" fillId="0" borderId="0" xfId="0" applyFont="1" applyBorder="1" applyAlignment="1">
      <alignment vertical="center"/>
    </xf>
    <xf numFmtId="9" fontId="16" fillId="0" borderId="0" xfId="0" applyNumberFormat="1" applyFont="1"/>
    <xf numFmtId="0" fontId="16" fillId="0" borderId="0" xfId="0" applyFont="1" applyAlignment="1">
      <alignment wrapText="1"/>
    </xf>
    <xf numFmtId="0" fontId="16" fillId="0" borderId="0" xfId="0" applyFont="1" applyAlignment="1"/>
    <xf numFmtId="0" fontId="7" fillId="0" borderId="1" xfId="0" applyFont="1" applyBorder="1" applyAlignment="1">
      <alignment horizontal="center" vertical="center" readingOrder="2"/>
    </xf>
    <xf numFmtId="0" fontId="10" fillId="6" borderId="7" xfId="0" applyNumberFormat="1" applyFont="1" applyFill="1" applyBorder="1" applyAlignment="1">
      <alignment horizontal="center" vertical="center" wrapText="1" readingOrder="2"/>
    </xf>
    <xf numFmtId="0" fontId="10" fillId="6" borderId="8" xfId="0" applyNumberFormat="1" applyFont="1" applyFill="1" applyBorder="1" applyAlignment="1">
      <alignment horizontal="center" vertical="center" wrapText="1" readingOrder="2"/>
    </xf>
    <xf numFmtId="0" fontId="24" fillId="6" borderId="7" xfId="0" applyNumberFormat="1" applyFont="1" applyFill="1" applyBorder="1" applyAlignment="1">
      <alignment horizontal="center" vertical="center" wrapText="1" readingOrder="2"/>
    </xf>
    <xf numFmtId="0" fontId="24" fillId="6" borderId="8" xfId="0" applyNumberFormat="1" applyFont="1" applyFill="1" applyBorder="1" applyAlignment="1">
      <alignment horizontal="center" vertical="center" wrapText="1" readingOrder="2"/>
    </xf>
    <xf numFmtId="0" fontId="10" fillId="5" borderId="6" xfId="0" applyNumberFormat="1" applyFont="1" applyFill="1" applyBorder="1" applyAlignment="1">
      <alignment horizontal="center" vertical="center" wrapText="1" readingOrder="2"/>
    </xf>
    <xf numFmtId="0" fontId="10" fillId="5" borderId="4" xfId="0" applyNumberFormat="1" applyFont="1" applyFill="1" applyBorder="1" applyAlignment="1">
      <alignment horizontal="center" vertical="center" wrapText="1" readingOrder="2"/>
    </xf>
    <xf numFmtId="0" fontId="10" fillId="5" borderId="7" xfId="0" applyNumberFormat="1" applyFont="1" applyFill="1" applyBorder="1" applyAlignment="1">
      <alignment horizontal="center" vertical="center" wrapText="1" readingOrder="2"/>
    </xf>
    <xf numFmtId="0" fontId="10" fillId="5" borderId="8" xfId="0" applyNumberFormat="1" applyFont="1" applyFill="1" applyBorder="1" applyAlignment="1">
      <alignment horizontal="center" vertical="center" wrapText="1" readingOrder="2"/>
    </xf>
    <xf numFmtId="0" fontId="10" fillId="5" borderId="7" xfId="0" applyFont="1" applyFill="1" applyBorder="1" applyAlignment="1">
      <alignment horizontal="center" vertical="center" readingOrder="2"/>
    </xf>
    <xf numFmtId="0" fontId="10" fillId="5" borderId="8" xfId="0" applyFont="1" applyFill="1" applyBorder="1" applyAlignment="1">
      <alignment horizontal="center" vertical="center" readingOrder="2"/>
    </xf>
    <xf numFmtId="0" fontId="10" fillId="5" borderId="7" xfId="0" applyNumberFormat="1" applyFont="1" applyFill="1" applyBorder="1" applyAlignment="1">
      <alignment horizontal="center" vertical="center" readingOrder="2"/>
    </xf>
    <xf numFmtId="0" fontId="10" fillId="5" borderId="8" xfId="0" applyNumberFormat="1" applyFont="1" applyFill="1" applyBorder="1" applyAlignment="1">
      <alignment horizontal="center" vertical="center" readingOrder="2"/>
    </xf>
    <xf numFmtId="0" fontId="16" fillId="0" borderId="26" xfId="0" applyFont="1" applyBorder="1" applyAlignment="1">
      <alignment horizontal="right" vertical="center" wrapText="1"/>
    </xf>
    <xf numFmtId="0" fontId="16" fillId="0" borderId="18" xfId="0" applyFont="1" applyBorder="1" applyAlignment="1">
      <alignment horizontal="right" vertical="center" wrapText="1"/>
    </xf>
    <xf numFmtId="0" fontId="16" fillId="0" borderId="33" xfId="0" applyFont="1" applyBorder="1" applyAlignment="1">
      <alignment horizontal="right" vertical="center" wrapText="1"/>
    </xf>
    <xf numFmtId="0" fontId="16" fillId="0" borderId="6" xfId="0" applyFont="1" applyBorder="1" applyAlignment="1">
      <alignment horizontal="right" vertical="center" wrapText="1"/>
    </xf>
    <xf numFmtId="0" fontId="16" fillId="0" borderId="1" xfId="0" applyFont="1" applyBorder="1" applyAlignment="1">
      <alignment horizontal="right" vertical="center" wrapText="1"/>
    </xf>
    <xf numFmtId="0" fontId="16" fillId="0" borderId="4" xfId="0" applyFont="1" applyBorder="1" applyAlignment="1">
      <alignment horizontal="right" vertical="center" wrapText="1"/>
    </xf>
    <xf numFmtId="0" fontId="16" fillId="0" borderId="26" xfId="0" applyFont="1" applyBorder="1" applyAlignment="1">
      <alignment horizontal="right" readingOrder="2"/>
    </xf>
    <xf numFmtId="0" fontId="16" fillId="0" borderId="18" xfId="0" applyFont="1" applyBorder="1" applyAlignment="1">
      <alignment horizontal="right" readingOrder="2"/>
    </xf>
    <xf numFmtId="0" fontId="16" fillId="0" borderId="33" xfId="0" applyFont="1" applyBorder="1" applyAlignment="1">
      <alignment horizontal="right" readingOrder="2"/>
    </xf>
    <xf numFmtId="0" fontId="16" fillId="0" borderId="26" xfId="0" applyFont="1" applyBorder="1" applyAlignment="1">
      <alignment horizontal="right" wrapText="1" readingOrder="2"/>
    </xf>
    <xf numFmtId="0" fontId="16" fillId="0" borderId="18" xfId="0" applyFont="1" applyBorder="1" applyAlignment="1">
      <alignment horizontal="right" wrapText="1" readingOrder="2"/>
    </xf>
    <xf numFmtId="0" fontId="16" fillId="0" borderId="33" xfId="0" applyFont="1" applyBorder="1" applyAlignment="1">
      <alignment horizontal="right" wrapText="1" readingOrder="2"/>
    </xf>
    <xf numFmtId="0" fontId="33" fillId="5" borderId="26" xfId="0" applyFont="1" applyFill="1" applyBorder="1" applyAlignment="1">
      <alignment horizontal="center" vertical="center"/>
    </xf>
    <xf numFmtId="0" fontId="33" fillId="5" borderId="19" xfId="0" applyFont="1" applyFill="1" applyBorder="1" applyAlignment="1">
      <alignment horizontal="center"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16" fillId="5" borderId="15" xfId="0" applyFont="1" applyFill="1" applyBorder="1" applyAlignment="1">
      <alignment horizontal="center" vertical="center" readingOrder="2"/>
    </xf>
    <xf numFmtId="0" fontId="16" fillId="5" borderId="21" xfId="0" applyFont="1" applyFill="1" applyBorder="1" applyAlignment="1">
      <alignment horizontal="center" vertical="center" readingOrder="2"/>
    </xf>
    <xf numFmtId="0" fontId="27" fillId="5" borderId="16" xfId="0" applyFont="1" applyFill="1" applyBorder="1" applyAlignment="1">
      <alignment horizontal="center" vertical="center"/>
    </xf>
    <xf numFmtId="0" fontId="27" fillId="5" borderId="22" xfId="0" applyFont="1" applyFill="1" applyBorder="1" applyAlignment="1">
      <alignment horizontal="center" vertical="center"/>
    </xf>
    <xf numFmtId="2" fontId="46" fillId="5" borderId="17" xfId="0" applyNumberFormat="1" applyFont="1" applyFill="1" applyBorder="1" applyAlignment="1">
      <alignment horizontal="center" vertical="center"/>
    </xf>
    <xf numFmtId="2" fontId="46" fillId="5" borderId="18" xfId="0" applyNumberFormat="1" applyFont="1" applyFill="1" applyBorder="1" applyAlignment="1">
      <alignment horizontal="center" vertical="center"/>
    </xf>
    <xf numFmtId="2" fontId="46" fillId="5" borderId="19" xfId="0" applyNumberFormat="1" applyFont="1" applyFill="1" applyBorder="1" applyAlignment="1">
      <alignment horizontal="center" vertical="center"/>
    </xf>
    <xf numFmtId="2" fontId="46" fillId="5" borderId="20" xfId="0" applyNumberFormat="1" applyFont="1" applyFill="1" applyBorder="1" applyAlignment="1">
      <alignment horizontal="center" vertical="center"/>
    </xf>
    <xf numFmtId="2" fontId="46" fillId="5" borderId="23" xfId="0" applyNumberFormat="1" applyFont="1" applyFill="1" applyBorder="1" applyAlignment="1">
      <alignment horizontal="center" vertical="center"/>
    </xf>
    <xf numFmtId="0" fontId="16" fillId="5" borderId="26" xfId="0" applyFont="1" applyFill="1" applyBorder="1" applyAlignment="1">
      <alignment horizontal="center" vertical="center" readingOrder="2"/>
    </xf>
    <xf numFmtId="0" fontId="16" fillId="5" borderId="19" xfId="0" applyFont="1" applyFill="1" applyBorder="1" applyAlignment="1">
      <alignment horizontal="center" vertical="center" readingOrder="2"/>
    </xf>
    <xf numFmtId="0" fontId="33" fillId="5" borderId="27" xfId="0" applyFont="1" applyFill="1" applyBorder="1" applyAlignment="1">
      <alignment horizontal="center" vertical="center"/>
    </xf>
    <xf numFmtId="0" fontId="30" fillId="5" borderId="26" xfId="0" applyFont="1" applyFill="1" applyBorder="1" applyAlignment="1">
      <alignment horizontal="center" vertical="center"/>
    </xf>
    <xf numFmtId="0" fontId="30" fillId="5" borderId="19" xfId="0" applyFont="1" applyFill="1" applyBorder="1" applyAlignment="1">
      <alignment horizontal="center" vertical="center"/>
    </xf>
    <xf numFmtId="0" fontId="37" fillId="6" borderId="27" xfId="2" applyFont="1" applyFill="1" applyBorder="1" applyAlignment="1">
      <alignment horizontal="center" vertical="center"/>
    </xf>
    <xf numFmtId="0" fontId="37" fillId="6" borderId="34" xfId="2" applyFont="1" applyFill="1" applyBorder="1" applyAlignment="1">
      <alignment horizontal="center" vertical="center"/>
    </xf>
    <xf numFmtId="0" fontId="37" fillId="6" borderId="26" xfId="2" applyFont="1" applyFill="1" applyBorder="1" applyAlignment="1">
      <alignment horizontal="center" vertical="center"/>
    </xf>
    <xf numFmtId="0" fontId="37" fillId="6" borderId="19" xfId="2" applyFont="1" applyFill="1" applyBorder="1" applyAlignment="1">
      <alignment horizontal="center" vertical="center"/>
    </xf>
    <xf numFmtId="0" fontId="37" fillId="6" borderId="26" xfId="2" applyFont="1" applyFill="1" applyBorder="1" applyAlignment="1">
      <alignment horizontal="right" vertical="center"/>
    </xf>
    <xf numFmtId="0" fontId="37" fillId="6" borderId="19" xfId="2" applyFont="1" applyFill="1" applyBorder="1" applyAlignment="1">
      <alignment horizontal="right" vertical="center"/>
    </xf>
    <xf numFmtId="0" fontId="16" fillId="5" borderId="26" xfId="0" applyFont="1" applyFill="1" applyBorder="1" applyAlignment="1">
      <alignment horizontal="right" vertical="center" readingOrder="2"/>
    </xf>
    <xf numFmtId="0" fontId="16" fillId="5" borderId="19" xfId="0" applyFont="1" applyFill="1" applyBorder="1" applyAlignment="1">
      <alignment horizontal="right" vertical="center" readingOrder="2"/>
    </xf>
    <xf numFmtId="0" fontId="36" fillId="0" borderId="1" xfId="1" applyFont="1" applyFill="1" applyBorder="1" applyAlignment="1">
      <alignment horizontal="center" vertical="center"/>
    </xf>
    <xf numFmtId="0" fontId="16" fillId="6" borderId="11" xfId="0" applyFont="1" applyFill="1" applyBorder="1" applyAlignment="1">
      <alignment horizontal="center" vertical="center"/>
    </xf>
    <xf numFmtId="0" fontId="16" fillId="6" borderId="24" xfId="0" applyFont="1" applyFill="1" applyBorder="1" applyAlignment="1">
      <alignment horizontal="center" vertical="center"/>
    </xf>
    <xf numFmtId="0" fontId="27" fillId="6" borderId="12" xfId="2" applyFont="1" applyFill="1" applyBorder="1" applyAlignment="1">
      <alignment horizontal="center" vertical="center"/>
    </xf>
    <xf numFmtId="0" fontId="27" fillId="6" borderId="3" xfId="2" applyFont="1" applyFill="1" applyBorder="1" applyAlignment="1">
      <alignment horizontal="center" vertical="center"/>
    </xf>
    <xf numFmtId="0" fontId="28" fillId="6" borderId="31" xfId="2" applyFont="1" applyFill="1" applyBorder="1" applyAlignment="1">
      <alignment horizontal="center" vertical="center"/>
    </xf>
    <xf numFmtId="0" fontId="28" fillId="6" borderId="13" xfId="2" applyFont="1" applyFill="1" applyBorder="1" applyAlignment="1">
      <alignment horizontal="center" vertical="center"/>
    </xf>
    <xf numFmtId="0" fontId="28" fillId="6" borderId="32" xfId="2" applyFont="1" applyFill="1" applyBorder="1" applyAlignment="1">
      <alignment horizontal="center" vertical="center"/>
    </xf>
    <xf numFmtId="0" fontId="28" fillId="6" borderId="14" xfId="2" applyFont="1" applyFill="1" applyBorder="1" applyAlignment="1">
      <alignment horizontal="center" vertical="center"/>
    </xf>
    <xf numFmtId="0" fontId="28" fillId="6" borderId="3" xfId="2" applyFont="1" applyFill="1" applyBorder="1" applyAlignment="1">
      <alignment horizontal="center" vertical="center"/>
    </xf>
    <xf numFmtId="0" fontId="28" fillId="6" borderId="17" xfId="2" applyFont="1" applyFill="1" applyBorder="1" applyAlignment="1">
      <alignment horizontal="center" vertical="center"/>
    </xf>
    <xf numFmtId="0" fontId="28" fillId="6" borderId="18" xfId="2" applyFont="1" applyFill="1" applyBorder="1" applyAlignment="1">
      <alignment horizontal="center" vertical="center"/>
    </xf>
    <xf numFmtId="0" fontId="28" fillId="6" borderId="19" xfId="2" applyFont="1" applyFill="1" applyBorder="1" applyAlignment="1">
      <alignment horizontal="center" vertical="center"/>
    </xf>
    <xf numFmtId="0" fontId="28" fillId="6" borderId="33" xfId="2" applyFont="1" applyFill="1" applyBorder="1" applyAlignment="1">
      <alignment horizontal="center" vertical="center"/>
    </xf>
    <xf numFmtId="0" fontId="44" fillId="0" borderId="0" xfId="0" applyFont="1" applyAlignment="1">
      <alignment horizontal="right" readingOrder="2"/>
    </xf>
    <xf numFmtId="0" fontId="3" fillId="0" borderId="1" xfId="0" applyFont="1" applyBorder="1" applyAlignment="1">
      <alignment horizontal="left" vertical="center"/>
    </xf>
    <xf numFmtId="0" fontId="28" fillId="5" borderId="12" xfId="2" applyFont="1" applyFill="1" applyBorder="1" applyAlignment="1">
      <alignment horizontal="center" vertical="center"/>
    </xf>
    <xf numFmtId="0" fontId="28" fillId="5" borderId="36" xfId="2" applyFont="1" applyFill="1" applyBorder="1" applyAlignment="1">
      <alignment horizontal="center" vertical="center"/>
    </xf>
    <xf numFmtId="0" fontId="45" fillId="0" borderId="0" xfId="0" applyFont="1" applyBorder="1" applyAlignment="1">
      <alignment horizontal="right" vertical="center" wrapText="1" readingOrder="2"/>
    </xf>
    <xf numFmtId="0" fontId="45" fillId="0" borderId="0" xfId="0" applyFont="1" applyAlignment="1">
      <alignment horizontal="right" vertical="top" wrapText="1" readingOrder="2"/>
    </xf>
    <xf numFmtId="0" fontId="37" fillId="5" borderId="26" xfId="2" applyFont="1" applyFill="1" applyBorder="1" applyAlignment="1">
      <alignment horizontal="center" vertical="center"/>
    </xf>
    <xf numFmtId="0" fontId="37" fillId="5" borderId="19" xfId="2" applyFont="1" applyFill="1" applyBorder="1" applyAlignment="1">
      <alignment horizontal="center" vertical="center"/>
    </xf>
    <xf numFmtId="0" fontId="23" fillId="0" borderId="0" xfId="0" applyFont="1" applyAlignment="1">
      <alignment horizontal="left" vertical="top" readingOrder="2"/>
    </xf>
    <xf numFmtId="0" fontId="16" fillId="5" borderId="11" xfId="2" applyFont="1" applyFill="1" applyBorder="1" applyAlignment="1">
      <alignment horizontal="center" vertical="center"/>
    </xf>
    <xf numFmtId="0" fontId="16" fillId="5" borderId="24" xfId="2" applyFont="1" applyFill="1" applyBorder="1" applyAlignment="1">
      <alignment horizontal="center" vertical="center"/>
    </xf>
    <xf numFmtId="0" fontId="27" fillId="5" borderId="12" xfId="2" applyFont="1" applyFill="1" applyBorder="1" applyAlignment="1">
      <alignment horizontal="center" vertical="center"/>
    </xf>
    <xf numFmtId="0" fontId="27" fillId="5" borderId="3" xfId="2" applyFont="1" applyFill="1" applyBorder="1" applyAlignment="1">
      <alignment horizontal="center" vertical="center"/>
    </xf>
    <xf numFmtId="0" fontId="39" fillId="0" borderId="0" xfId="0" applyFont="1" applyBorder="1" applyAlignment="1">
      <alignment horizontal="center"/>
    </xf>
    <xf numFmtId="0" fontId="49" fillId="0" borderId="37" xfId="0" applyFont="1" applyFill="1" applyBorder="1" applyAlignment="1">
      <alignment horizontal="right" vertical="center" wrapText="1" readingOrder="2"/>
    </xf>
  </cellXfs>
  <cellStyles count="4">
    <cellStyle name="Normal" xfId="0" builtinId="0"/>
    <cellStyle name="Normal 2" xfId="3"/>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GB103"/>
  <sheetViews>
    <sheetView rightToLeft="1" tabSelected="1" zoomScale="50" zoomScaleNormal="50" zoomScalePageLayoutView="40" workbookViewId="0">
      <pane xSplit="9" ySplit="3" topLeftCell="U100" activePane="bottomRight" state="frozen"/>
      <selection pane="topRight" activeCell="J1" sqref="J1"/>
      <selection pane="bottomLeft" activeCell="A4" sqref="A4"/>
      <selection pane="bottomRight" activeCell="J104" sqref="J104"/>
    </sheetView>
  </sheetViews>
  <sheetFormatPr defaultRowHeight="42"/>
  <cols>
    <col min="1" max="1" width="6.375" style="59" customWidth="1"/>
    <col min="2" max="2" width="6.125" style="59" hidden="1" customWidth="1"/>
    <col min="3" max="3" width="0.875" style="72" hidden="1" customWidth="1"/>
    <col min="4" max="4" width="8.5" style="72" customWidth="1"/>
    <col min="5" max="5" width="6" style="59" customWidth="1"/>
    <col min="6" max="6" width="32.5" style="113" customWidth="1"/>
    <col min="7" max="7" width="39.5" style="114" customWidth="1"/>
    <col min="8" max="8" width="26.5" style="115" customWidth="1"/>
    <col min="9" max="9" width="10.75" style="114" customWidth="1"/>
    <col min="10" max="10" width="24.25" style="116" customWidth="1"/>
    <col min="11" max="11" width="21.625" style="123" customWidth="1"/>
    <col min="12" max="12" width="19.75" style="59" customWidth="1"/>
    <col min="13" max="13" width="11.625" style="118" customWidth="1"/>
    <col min="14" max="14" width="21.875" style="119" customWidth="1"/>
    <col min="15" max="15" width="21.625" style="120" customWidth="1"/>
    <col min="16" max="16" width="24.75" style="121" customWidth="1"/>
    <col min="17" max="17" width="21.125" style="121" bestFit="1" customWidth="1"/>
    <col min="18" max="18" width="15.25" style="121" customWidth="1"/>
    <col min="19" max="19" width="20.125" style="122" bestFit="1" customWidth="1"/>
    <col min="20" max="20" width="27.875" style="122" bestFit="1" customWidth="1"/>
    <col min="21" max="21" width="17.25" style="122" bestFit="1" customWidth="1"/>
    <col min="22" max="22" width="16.5" style="122" customWidth="1"/>
    <col min="23" max="23" width="15.5" style="120" customWidth="1"/>
    <col min="24" max="24" width="17.625" style="120" bestFit="1" customWidth="1"/>
    <col min="25" max="25" width="19.125" style="120" customWidth="1"/>
    <col min="26" max="26" width="8.75" style="59" customWidth="1"/>
    <col min="27" max="255" width="9" style="59"/>
    <col min="256" max="256" width="6.375" style="59" customWidth="1"/>
    <col min="257" max="258" width="0" style="59" hidden="1" customWidth="1"/>
    <col min="259" max="259" width="8.5" style="59" customWidth="1"/>
    <col min="260" max="260" width="6" style="59" customWidth="1"/>
    <col min="261" max="261" width="32.5" style="59" customWidth="1"/>
    <col min="262" max="262" width="39.5" style="59" customWidth="1"/>
    <col min="263" max="263" width="26.5" style="59" customWidth="1"/>
    <col min="264" max="264" width="10.75" style="59" customWidth="1"/>
    <col min="265" max="265" width="24.25" style="59" customWidth="1"/>
    <col min="266" max="266" width="21.625" style="59" customWidth="1"/>
    <col min="267" max="267" width="19.75" style="59" customWidth="1"/>
    <col min="268" max="268" width="11.625" style="59" customWidth="1"/>
    <col min="269" max="269" width="21.875" style="59" customWidth="1"/>
    <col min="270" max="270" width="21.625" style="59" customWidth="1"/>
    <col min="271" max="271" width="24.75" style="59" customWidth="1"/>
    <col min="272" max="272" width="21.125" style="59" bestFit="1" customWidth="1"/>
    <col min="273" max="274" width="15.25" style="59" customWidth="1"/>
    <col min="275" max="275" width="20.125" style="59" bestFit="1" customWidth="1"/>
    <col min="276" max="276" width="27.875" style="59" bestFit="1" customWidth="1"/>
    <col min="277" max="277" width="17.25" style="59" bestFit="1" customWidth="1"/>
    <col min="278" max="278" width="16.5" style="59" customWidth="1"/>
    <col min="279" max="279" width="15.5" style="59" customWidth="1"/>
    <col min="280" max="280" width="17.625" style="59" bestFit="1" customWidth="1"/>
    <col min="281" max="281" width="19.125" style="59" customWidth="1"/>
    <col min="282" max="511" width="9" style="59"/>
    <col min="512" max="512" width="6.375" style="59" customWidth="1"/>
    <col min="513" max="514" width="0" style="59" hidden="1" customWidth="1"/>
    <col min="515" max="515" width="8.5" style="59" customWidth="1"/>
    <col min="516" max="516" width="6" style="59" customWidth="1"/>
    <col min="517" max="517" width="32.5" style="59" customWidth="1"/>
    <col min="518" max="518" width="39.5" style="59" customWidth="1"/>
    <col min="519" max="519" width="26.5" style="59" customWidth="1"/>
    <col min="520" max="520" width="10.75" style="59" customWidth="1"/>
    <col min="521" max="521" width="24.25" style="59" customWidth="1"/>
    <col min="522" max="522" width="21.625" style="59" customWidth="1"/>
    <col min="523" max="523" width="19.75" style="59" customWidth="1"/>
    <col min="524" max="524" width="11.625" style="59" customWidth="1"/>
    <col min="525" max="525" width="21.875" style="59" customWidth="1"/>
    <col min="526" max="526" width="21.625" style="59" customWidth="1"/>
    <col min="527" max="527" width="24.75" style="59" customWidth="1"/>
    <col min="528" max="528" width="21.125" style="59" bestFit="1" customWidth="1"/>
    <col min="529" max="530" width="15.25" style="59" customWidth="1"/>
    <col min="531" max="531" width="20.125" style="59" bestFit="1" customWidth="1"/>
    <col min="532" max="532" width="27.875" style="59" bestFit="1" customWidth="1"/>
    <col min="533" max="533" width="17.25" style="59" bestFit="1" customWidth="1"/>
    <col min="534" max="534" width="16.5" style="59" customWidth="1"/>
    <col min="535" max="535" width="15.5" style="59" customWidth="1"/>
    <col min="536" max="536" width="17.625" style="59" bestFit="1" customWidth="1"/>
    <col min="537" max="537" width="19.125" style="59" customWidth="1"/>
    <col min="538" max="767" width="9" style="59"/>
    <col min="768" max="768" width="6.375" style="59" customWidth="1"/>
    <col min="769" max="770" width="0" style="59" hidden="1" customWidth="1"/>
    <col min="771" max="771" width="8.5" style="59" customWidth="1"/>
    <col min="772" max="772" width="6" style="59" customWidth="1"/>
    <col min="773" max="773" width="32.5" style="59" customWidth="1"/>
    <col min="774" max="774" width="39.5" style="59" customWidth="1"/>
    <col min="775" max="775" width="26.5" style="59" customWidth="1"/>
    <col min="776" max="776" width="10.75" style="59" customWidth="1"/>
    <col min="777" max="777" width="24.25" style="59" customWidth="1"/>
    <col min="778" max="778" width="21.625" style="59" customWidth="1"/>
    <col min="779" max="779" width="19.75" style="59" customWidth="1"/>
    <col min="780" max="780" width="11.625" style="59" customWidth="1"/>
    <col min="781" max="781" width="21.875" style="59" customWidth="1"/>
    <col min="782" max="782" width="21.625" style="59" customWidth="1"/>
    <col min="783" max="783" width="24.75" style="59" customWidth="1"/>
    <col min="784" max="784" width="21.125" style="59" bestFit="1" customWidth="1"/>
    <col min="785" max="786" width="15.25" style="59" customWidth="1"/>
    <col min="787" max="787" width="20.125" style="59" bestFit="1" customWidth="1"/>
    <col min="788" max="788" width="27.875" style="59" bestFit="1" customWidth="1"/>
    <col min="789" max="789" width="17.25" style="59" bestFit="1" customWidth="1"/>
    <col min="790" max="790" width="16.5" style="59" customWidth="1"/>
    <col min="791" max="791" width="15.5" style="59" customWidth="1"/>
    <col min="792" max="792" width="17.625" style="59" bestFit="1" customWidth="1"/>
    <col min="793" max="793" width="19.125" style="59" customWidth="1"/>
    <col min="794" max="1023" width="9" style="59"/>
    <col min="1024" max="1024" width="6.375" style="59" customWidth="1"/>
    <col min="1025" max="1026" width="0" style="59" hidden="1" customWidth="1"/>
    <col min="1027" max="1027" width="8.5" style="59" customWidth="1"/>
    <col min="1028" max="1028" width="6" style="59" customWidth="1"/>
    <col min="1029" max="1029" width="32.5" style="59" customWidth="1"/>
    <col min="1030" max="1030" width="39.5" style="59" customWidth="1"/>
    <col min="1031" max="1031" width="26.5" style="59" customWidth="1"/>
    <col min="1032" max="1032" width="10.75" style="59" customWidth="1"/>
    <col min="1033" max="1033" width="24.25" style="59" customWidth="1"/>
    <col min="1034" max="1034" width="21.625" style="59" customWidth="1"/>
    <col min="1035" max="1035" width="19.75" style="59" customWidth="1"/>
    <col min="1036" max="1036" width="11.625" style="59" customWidth="1"/>
    <col min="1037" max="1037" width="21.875" style="59" customWidth="1"/>
    <col min="1038" max="1038" width="21.625" style="59" customWidth="1"/>
    <col min="1039" max="1039" width="24.75" style="59" customWidth="1"/>
    <col min="1040" max="1040" width="21.125" style="59" bestFit="1" customWidth="1"/>
    <col min="1041" max="1042" width="15.25" style="59" customWidth="1"/>
    <col min="1043" max="1043" width="20.125" style="59" bestFit="1" customWidth="1"/>
    <col min="1044" max="1044" width="27.875" style="59" bestFit="1" customWidth="1"/>
    <col min="1045" max="1045" width="17.25" style="59" bestFit="1" customWidth="1"/>
    <col min="1046" max="1046" width="16.5" style="59" customWidth="1"/>
    <col min="1047" max="1047" width="15.5" style="59" customWidth="1"/>
    <col min="1048" max="1048" width="17.625" style="59" bestFit="1" customWidth="1"/>
    <col min="1049" max="1049" width="19.125" style="59" customWidth="1"/>
    <col min="1050" max="1279" width="9" style="59"/>
    <col min="1280" max="1280" width="6.375" style="59" customWidth="1"/>
    <col min="1281" max="1282" width="0" style="59" hidden="1" customWidth="1"/>
    <col min="1283" max="1283" width="8.5" style="59" customWidth="1"/>
    <col min="1284" max="1284" width="6" style="59" customWidth="1"/>
    <col min="1285" max="1285" width="32.5" style="59" customWidth="1"/>
    <col min="1286" max="1286" width="39.5" style="59" customWidth="1"/>
    <col min="1287" max="1287" width="26.5" style="59" customWidth="1"/>
    <col min="1288" max="1288" width="10.75" style="59" customWidth="1"/>
    <col min="1289" max="1289" width="24.25" style="59" customWidth="1"/>
    <col min="1290" max="1290" width="21.625" style="59" customWidth="1"/>
    <col min="1291" max="1291" width="19.75" style="59" customWidth="1"/>
    <col min="1292" max="1292" width="11.625" style="59" customWidth="1"/>
    <col min="1293" max="1293" width="21.875" style="59" customWidth="1"/>
    <col min="1294" max="1294" width="21.625" style="59" customWidth="1"/>
    <col min="1295" max="1295" width="24.75" style="59" customWidth="1"/>
    <col min="1296" max="1296" width="21.125" style="59" bestFit="1" customWidth="1"/>
    <col min="1297" max="1298" width="15.25" style="59" customWidth="1"/>
    <col min="1299" max="1299" width="20.125" style="59" bestFit="1" customWidth="1"/>
    <col min="1300" max="1300" width="27.875" style="59" bestFit="1" customWidth="1"/>
    <col min="1301" max="1301" width="17.25" style="59" bestFit="1" customWidth="1"/>
    <col min="1302" max="1302" width="16.5" style="59" customWidth="1"/>
    <col min="1303" max="1303" width="15.5" style="59" customWidth="1"/>
    <col min="1304" max="1304" width="17.625" style="59" bestFit="1" customWidth="1"/>
    <col min="1305" max="1305" width="19.125" style="59" customWidth="1"/>
    <col min="1306" max="1535" width="9" style="59"/>
    <col min="1536" max="1536" width="6.375" style="59" customWidth="1"/>
    <col min="1537" max="1538" width="0" style="59" hidden="1" customWidth="1"/>
    <col min="1539" max="1539" width="8.5" style="59" customWidth="1"/>
    <col min="1540" max="1540" width="6" style="59" customWidth="1"/>
    <col min="1541" max="1541" width="32.5" style="59" customWidth="1"/>
    <col min="1542" max="1542" width="39.5" style="59" customWidth="1"/>
    <col min="1543" max="1543" width="26.5" style="59" customWidth="1"/>
    <col min="1544" max="1544" width="10.75" style="59" customWidth="1"/>
    <col min="1545" max="1545" width="24.25" style="59" customWidth="1"/>
    <col min="1546" max="1546" width="21.625" style="59" customWidth="1"/>
    <col min="1547" max="1547" width="19.75" style="59" customWidth="1"/>
    <col min="1548" max="1548" width="11.625" style="59" customWidth="1"/>
    <col min="1549" max="1549" width="21.875" style="59" customWidth="1"/>
    <col min="1550" max="1550" width="21.625" style="59" customWidth="1"/>
    <col min="1551" max="1551" width="24.75" style="59" customWidth="1"/>
    <col min="1552" max="1552" width="21.125" style="59" bestFit="1" customWidth="1"/>
    <col min="1553" max="1554" width="15.25" style="59" customWidth="1"/>
    <col min="1555" max="1555" width="20.125" style="59" bestFit="1" customWidth="1"/>
    <col min="1556" max="1556" width="27.875" style="59" bestFit="1" customWidth="1"/>
    <col min="1557" max="1557" width="17.25" style="59" bestFit="1" customWidth="1"/>
    <col min="1558" max="1558" width="16.5" style="59" customWidth="1"/>
    <col min="1559" max="1559" width="15.5" style="59" customWidth="1"/>
    <col min="1560" max="1560" width="17.625" style="59" bestFit="1" customWidth="1"/>
    <col min="1561" max="1561" width="19.125" style="59" customWidth="1"/>
    <col min="1562" max="1791" width="9" style="59"/>
    <col min="1792" max="1792" width="6.375" style="59" customWidth="1"/>
    <col min="1793" max="1794" width="0" style="59" hidden="1" customWidth="1"/>
    <col min="1795" max="1795" width="8.5" style="59" customWidth="1"/>
    <col min="1796" max="1796" width="6" style="59" customWidth="1"/>
    <col min="1797" max="1797" width="32.5" style="59" customWidth="1"/>
    <col min="1798" max="1798" width="39.5" style="59" customWidth="1"/>
    <col min="1799" max="1799" width="26.5" style="59" customWidth="1"/>
    <col min="1800" max="1800" width="10.75" style="59" customWidth="1"/>
    <col min="1801" max="1801" width="24.25" style="59" customWidth="1"/>
    <col min="1802" max="1802" width="21.625" style="59" customWidth="1"/>
    <col min="1803" max="1803" width="19.75" style="59" customWidth="1"/>
    <col min="1804" max="1804" width="11.625" style="59" customWidth="1"/>
    <col min="1805" max="1805" width="21.875" style="59" customWidth="1"/>
    <col min="1806" max="1806" width="21.625" style="59" customWidth="1"/>
    <col min="1807" max="1807" width="24.75" style="59" customWidth="1"/>
    <col min="1808" max="1808" width="21.125" style="59" bestFit="1" customWidth="1"/>
    <col min="1809" max="1810" width="15.25" style="59" customWidth="1"/>
    <col min="1811" max="1811" width="20.125" style="59" bestFit="1" customWidth="1"/>
    <col min="1812" max="1812" width="27.875" style="59" bestFit="1" customWidth="1"/>
    <col min="1813" max="1813" width="17.25" style="59" bestFit="1" customWidth="1"/>
    <col min="1814" max="1814" width="16.5" style="59" customWidth="1"/>
    <col min="1815" max="1815" width="15.5" style="59" customWidth="1"/>
    <col min="1816" max="1816" width="17.625" style="59" bestFit="1" customWidth="1"/>
    <col min="1817" max="1817" width="19.125" style="59" customWidth="1"/>
    <col min="1818" max="2047" width="9" style="59"/>
    <col min="2048" max="2048" width="6.375" style="59" customWidth="1"/>
    <col min="2049" max="2050" width="0" style="59" hidden="1" customWidth="1"/>
    <col min="2051" max="2051" width="8.5" style="59" customWidth="1"/>
    <col min="2052" max="2052" width="6" style="59" customWidth="1"/>
    <col min="2053" max="2053" width="32.5" style="59" customWidth="1"/>
    <col min="2054" max="2054" width="39.5" style="59" customWidth="1"/>
    <col min="2055" max="2055" width="26.5" style="59" customWidth="1"/>
    <col min="2056" max="2056" width="10.75" style="59" customWidth="1"/>
    <col min="2057" max="2057" width="24.25" style="59" customWidth="1"/>
    <col min="2058" max="2058" width="21.625" style="59" customWidth="1"/>
    <col min="2059" max="2059" width="19.75" style="59" customWidth="1"/>
    <col min="2060" max="2060" width="11.625" style="59" customWidth="1"/>
    <col min="2061" max="2061" width="21.875" style="59" customWidth="1"/>
    <col min="2062" max="2062" width="21.625" style="59" customWidth="1"/>
    <col min="2063" max="2063" width="24.75" style="59" customWidth="1"/>
    <col min="2064" max="2064" width="21.125" style="59" bestFit="1" customWidth="1"/>
    <col min="2065" max="2066" width="15.25" style="59" customWidth="1"/>
    <col min="2067" max="2067" width="20.125" style="59" bestFit="1" customWidth="1"/>
    <col min="2068" max="2068" width="27.875" style="59" bestFit="1" customWidth="1"/>
    <col min="2069" max="2069" width="17.25" style="59" bestFit="1" customWidth="1"/>
    <col min="2070" max="2070" width="16.5" style="59" customWidth="1"/>
    <col min="2071" max="2071" width="15.5" style="59" customWidth="1"/>
    <col min="2072" max="2072" width="17.625" style="59" bestFit="1" customWidth="1"/>
    <col min="2073" max="2073" width="19.125" style="59" customWidth="1"/>
    <col min="2074" max="2303" width="9" style="59"/>
    <col min="2304" max="2304" width="6.375" style="59" customWidth="1"/>
    <col min="2305" max="2306" width="0" style="59" hidden="1" customWidth="1"/>
    <col min="2307" max="2307" width="8.5" style="59" customWidth="1"/>
    <col min="2308" max="2308" width="6" style="59" customWidth="1"/>
    <col min="2309" max="2309" width="32.5" style="59" customWidth="1"/>
    <col min="2310" max="2310" width="39.5" style="59" customWidth="1"/>
    <col min="2311" max="2311" width="26.5" style="59" customWidth="1"/>
    <col min="2312" max="2312" width="10.75" style="59" customWidth="1"/>
    <col min="2313" max="2313" width="24.25" style="59" customWidth="1"/>
    <col min="2314" max="2314" width="21.625" style="59" customWidth="1"/>
    <col min="2315" max="2315" width="19.75" style="59" customWidth="1"/>
    <col min="2316" max="2316" width="11.625" style="59" customWidth="1"/>
    <col min="2317" max="2317" width="21.875" style="59" customWidth="1"/>
    <col min="2318" max="2318" width="21.625" style="59" customWidth="1"/>
    <col min="2319" max="2319" width="24.75" style="59" customWidth="1"/>
    <col min="2320" max="2320" width="21.125" style="59" bestFit="1" customWidth="1"/>
    <col min="2321" max="2322" width="15.25" style="59" customWidth="1"/>
    <col min="2323" max="2323" width="20.125" style="59" bestFit="1" customWidth="1"/>
    <col min="2324" max="2324" width="27.875" style="59" bestFit="1" customWidth="1"/>
    <col min="2325" max="2325" width="17.25" style="59" bestFit="1" customWidth="1"/>
    <col min="2326" max="2326" width="16.5" style="59" customWidth="1"/>
    <col min="2327" max="2327" width="15.5" style="59" customWidth="1"/>
    <col min="2328" max="2328" width="17.625" style="59" bestFit="1" customWidth="1"/>
    <col min="2329" max="2329" width="19.125" style="59" customWidth="1"/>
    <col min="2330" max="2559" width="9" style="59"/>
    <col min="2560" max="2560" width="6.375" style="59" customWidth="1"/>
    <col min="2561" max="2562" width="0" style="59" hidden="1" customWidth="1"/>
    <col min="2563" max="2563" width="8.5" style="59" customWidth="1"/>
    <col min="2564" max="2564" width="6" style="59" customWidth="1"/>
    <col min="2565" max="2565" width="32.5" style="59" customWidth="1"/>
    <col min="2566" max="2566" width="39.5" style="59" customWidth="1"/>
    <col min="2567" max="2567" width="26.5" style="59" customWidth="1"/>
    <col min="2568" max="2568" width="10.75" style="59" customWidth="1"/>
    <col min="2569" max="2569" width="24.25" style="59" customWidth="1"/>
    <col min="2570" max="2570" width="21.625" style="59" customWidth="1"/>
    <col min="2571" max="2571" width="19.75" style="59" customWidth="1"/>
    <col min="2572" max="2572" width="11.625" style="59" customWidth="1"/>
    <col min="2573" max="2573" width="21.875" style="59" customWidth="1"/>
    <col min="2574" max="2574" width="21.625" style="59" customWidth="1"/>
    <col min="2575" max="2575" width="24.75" style="59" customWidth="1"/>
    <col min="2576" max="2576" width="21.125" style="59" bestFit="1" customWidth="1"/>
    <col min="2577" max="2578" width="15.25" style="59" customWidth="1"/>
    <col min="2579" max="2579" width="20.125" style="59" bestFit="1" customWidth="1"/>
    <col min="2580" max="2580" width="27.875" style="59" bestFit="1" customWidth="1"/>
    <col min="2581" max="2581" width="17.25" style="59" bestFit="1" customWidth="1"/>
    <col min="2582" max="2582" width="16.5" style="59" customWidth="1"/>
    <col min="2583" max="2583" width="15.5" style="59" customWidth="1"/>
    <col min="2584" max="2584" width="17.625" style="59" bestFit="1" customWidth="1"/>
    <col min="2585" max="2585" width="19.125" style="59" customWidth="1"/>
    <col min="2586" max="2815" width="9" style="59"/>
    <col min="2816" max="2816" width="6.375" style="59" customWidth="1"/>
    <col min="2817" max="2818" width="0" style="59" hidden="1" customWidth="1"/>
    <col min="2819" max="2819" width="8.5" style="59" customWidth="1"/>
    <col min="2820" max="2820" width="6" style="59" customWidth="1"/>
    <col min="2821" max="2821" width="32.5" style="59" customWidth="1"/>
    <col min="2822" max="2822" width="39.5" style="59" customWidth="1"/>
    <col min="2823" max="2823" width="26.5" style="59" customWidth="1"/>
    <col min="2824" max="2824" width="10.75" style="59" customWidth="1"/>
    <col min="2825" max="2825" width="24.25" style="59" customWidth="1"/>
    <col min="2826" max="2826" width="21.625" style="59" customWidth="1"/>
    <col min="2827" max="2827" width="19.75" style="59" customWidth="1"/>
    <col min="2828" max="2828" width="11.625" style="59" customWidth="1"/>
    <col min="2829" max="2829" width="21.875" style="59" customWidth="1"/>
    <col min="2830" max="2830" width="21.625" style="59" customWidth="1"/>
    <col min="2831" max="2831" width="24.75" style="59" customWidth="1"/>
    <col min="2832" max="2832" width="21.125" style="59" bestFit="1" customWidth="1"/>
    <col min="2833" max="2834" width="15.25" style="59" customWidth="1"/>
    <col min="2835" max="2835" width="20.125" style="59" bestFit="1" customWidth="1"/>
    <col min="2836" max="2836" width="27.875" style="59" bestFit="1" customWidth="1"/>
    <col min="2837" max="2837" width="17.25" style="59" bestFit="1" customWidth="1"/>
    <col min="2838" max="2838" width="16.5" style="59" customWidth="1"/>
    <col min="2839" max="2839" width="15.5" style="59" customWidth="1"/>
    <col min="2840" max="2840" width="17.625" style="59" bestFit="1" customWidth="1"/>
    <col min="2841" max="2841" width="19.125" style="59" customWidth="1"/>
    <col min="2842" max="3071" width="9" style="59"/>
    <col min="3072" max="3072" width="6.375" style="59" customWidth="1"/>
    <col min="3073" max="3074" width="0" style="59" hidden="1" customWidth="1"/>
    <col min="3075" max="3075" width="8.5" style="59" customWidth="1"/>
    <col min="3076" max="3076" width="6" style="59" customWidth="1"/>
    <col min="3077" max="3077" width="32.5" style="59" customWidth="1"/>
    <col min="3078" max="3078" width="39.5" style="59" customWidth="1"/>
    <col min="3079" max="3079" width="26.5" style="59" customWidth="1"/>
    <col min="3080" max="3080" width="10.75" style="59" customWidth="1"/>
    <col min="3081" max="3081" width="24.25" style="59" customWidth="1"/>
    <col min="3082" max="3082" width="21.625" style="59" customWidth="1"/>
    <col min="3083" max="3083" width="19.75" style="59" customWidth="1"/>
    <col min="3084" max="3084" width="11.625" style="59" customWidth="1"/>
    <col min="3085" max="3085" width="21.875" style="59" customWidth="1"/>
    <col min="3086" max="3086" width="21.625" style="59" customWidth="1"/>
    <col min="3087" max="3087" width="24.75" style="59" customWidth="1"/>
    <col min="3088" max="3088" width="21.125" style="59" bestFit="1" customWidth="1"/>
    <col min="3089" max="3090" width="15.25" style="59" customWidth="1"/>
    <col min="3091" max="3091" width="20.125" style="59" bestFit="1" customWidth="1"/>
    <col min="3092" max="3092" width="27.875" style="59" bestFit="1" customWidth="1"/>
    <col min="3093" max="3093" width="17.25" style="59" bestFit="1" customWidth="1"/>
    <col min="3094" max="3094" width="16.5" style="59" customWidth="1"/>
    <col min="3095" max="3095" width="15.5" style="59" customWidth="1"/>
    <col min="3096" max="3096" width="17.625" style="59" bestFit="1" customWidth="1"/>
    <col min="3097" max="3097" width="19.125" style="59" customWidth="1"/>
    <col min="3098" max="3327" width="9" style="59"/>
    <col min="3328" max="3328" width="6.375" style="59" customWidth="1"/>
    <col min="3329" max="3330" width="0" style="59" hidden="1" customWidth="1"/>
    <col min="3331" max="3331" width="8.5" style="59" customWidth="1"/>
    <col min="3332" max="3332" width="6" style="59" customWidth="1"/>
    <col min="3333" max="3333" width="32.5" style="59" customWidth="1"/>
    <col min="3334" max="3334" width="39.5" style="59" customWidth="1"/>
    <col min="3335" max="3335" width="26.5" style="59" customWidth="1"/>
    <col min="3336" max="3336" width="10.75" style="59" customWidth="1"/>
    <col min="3337" max="3337" width="24.25" style="59" customWidth="1"/>
    <col min="3338" max="3338" width="21.625" style="59" customWidth="1"/>
    <col min="3339" max="3339" width="19.75" style="59" customWidth="1"/>
    <col min="3340" max="3340" width="11.625" style="59" customWidth="1"/>
    <col min="3341" max="3341" width="21.875" style="59" customWidth="1"/>
    <col min="3342" max="3342" width="21.625" style="59" customWidth="1"/>
    <col min="3343" max="3343" width="24.75" style="59" customWidth="1"/>
    <col min="3344" max="3344" width="21.125" style="59" bestFit="1" customWidth="1"/>
    <col min="3345" max="3346" width="15.25" style="59" customWidth="1"/>
    <col min="3347" max="3347" width="20.125" style="59" bestFit="1" customWidth="1"/>
    <col min="3348" max="3348" width="27.875" style="59" bestFit="1" customWidth="1"/>
    <col min="3349" max="3349" width="17.25" style="59" bestFit="1" customWidth="1"/>
    <col min="3350" max="3350" width="16.5" style="59" customWidth="1"/>
    <col min="3351" max="3351" width="15.5" style="59" customWidth="1"/>
    <col min="3352" max="3352" width="17.625" style="59" bestFit="1" customWidth="1"/>
    <col min="3353" max="3353" width="19.125" style="59" customWidth="1"/>
    <col min="3354" max="3583" width="9" style="59"/>
    <col min="3584" max="3584" width="6.375" style="59" customWidth="1"/>
    <col min="3585" max="3586" width="0" style="59" hidden="1" customWidth="1"/>
    <col min="3587" max="3587" width="8.5" style="59" customWidth="1"/>
    <col min="3588" max="3588" width="6" style="59" customWidth="1"/>
    <col min="3589" max="3589" width="32.5" style="59" customWidth="1"/>
    <col min="3590" max="3590" width="39.5" style="59" customWidth="1"/>
    <col min="3591" max="3591" width="26.5" style="59" customWidth="1"/>
    <col min="3592" max="3592" width="10.75" style="59" customWidth="1"/>
    <col min="3593" max="3593" width="24.25" style="59" customWidth="1"/>
    <col min="3594" max="3594" width="21.625" style="59" customWidth="1"/>
    <col min="3595" max="3595" width="19.75" style="59" customWidth="1"/>
    <col min="3596" max="3596" width="11.625" style="59" customWidth="1"/>
    <col min="3597" max="3597" width="21.875" style="59" customWidth="1"/>
    <col min="3598" max="3598" width="21.625" style="59" customWidth="1"/>
    <col min="3599" max="3599" width="24.75" style="59" customWidth="1"/>
    <col min="3600" max="3600" width="21.125" style="59" bestFit="1" customWidth="1"/>
    <col min="3601" max="3602" width="15.25" style="59" customWidth="1"/>
    <col min="3603" max="3603" width="20.125" style="59" bestFit="1" customWidth="1"/>
    <col min="3604" max="3604" width="27.875" style="59" bestFit="1" customWidth="1"/>
    <col min="3605" max="3605" width="17.25" style="59" bestFit="1" customWidth="1"/>
    <col min="3606" max="3606" width="16.5" style="59" customWidth="1"/>
    <col min="3607" max="3607" width="15.5" style="59" customWidth="1"/>
    <col min="3608" max="3608" width="17.625" style="59" bestFit="1" customWidth="1"/>
    <col min="3609" max="3609" width="19.125" style="59" customWidth="1"/>
    <col min="3610" max="3839" width="9" style="59"/>
    <col min="3840" max="3840" width="6.375" style="59" customWidth="1"/>
    <col min="3841" max="3842" width="0" style="59" hidden="1" customWidth="1"/>
    <col min="3843" max="3843" width="8.5" style="59" customWidth="1"/>
    <col min="3844" max="3844" width="6" style="59" customWidth="1"/>
    <col min="3845" max="3845" width="32.5" style="59" customWidth="1"/>
    <col min="3846" max="3846" width="39.5" style="59" customWidth="1"/>
    <col min="3847" max="3847" width="26.5" style="59" customWidth="1"/>
    <col min="3848" max="3848" width="10.75" style="59" customWidth="1"/>
    <col min="3849" max="3849" width="24.25" style="59" customWidth="1"/>
    <col min="3850" max="3850" width="21.625" style="59" customWidth="1"/>
    <col min="3851" max="3851" width="19.75" style="59" customWidth="1"/>
    <col min="3852" max="3852" width="11.625" style="59" customWidth="1"/>
    <col min="3853" max="3853" width="21.875" style="59" customWidth="1"/>
    <col min="3854" max="3854" width="21.625" style="59" customWidth="1"/>
    <col min="3855" max="3855" width="24.75" style="59" customWidth="1"/>
    <col min="3856" max="3856" width="21.125" style="59" bestFit="1" customWidth="1"/>
    <col min="3857" max="3858" width="15.25" style="59" customWidth="1"/>
    <col min="3859" max="3859" width="20.125" style="59" bestFit="1" customWidth="1"/>
    <col min="3860" max="3860" width="27.875" style="59" bestFit="1" customWidth="1"/>
    <col min="3861" max="3861" width="17.25" style="59" bestFit="1" customWidth="1"/>
    <col min="3862" max="3862" width="16.5" style="59" customWidth="1"/>
    <col min="3863" max="3863" width="15.5" style="59" customWidth="1"/>
    <col min="3864" max="3864" width="17.625" style="59" bestFit="1" customWidth="1"/>
    <col min="3865" max="3865" width="19.125" style="59" customWidth="1"/>
    <col min="3866" max="4095" width="9" style="59"/>
    <col min="4096" max="4096" width="6.375" style="59" customWidth="1"/>
    <col min="4097" max="4098" width="0" style="59" hidden="1" customWidth="1"/>
    <col min="4099" max="4099" width="8.5" style="59" customWidth="1"/>
    <col min="4100" max="4100" width="6" style="59" customWidth="1"/>
    <col min="4101" max="4101" width="32.5" style="59" customWidth="1"/>
    <col min="4102" max="4102" width="39.5" style="59" customWidth="1"/>
    <col min="4103" max="4103" width="26.5" style="59" customWidth="1"/>
    <col min="4104" max="4104" width="10.75" style="59" customWidth="1"/>
    <col min="4105" max="4105" width="24.25" style="59" customWidth="1"/>
    <col min="4106" max="4106" width="21.625" style="59" customWidth="1"/>
    <col min="4107" max="4107" width="19.75" style="59" customWidth="1"/>
    <col min="4108" max="4108" width="11.625" style="59" customWidth="1"/>
    <col min="4109" max="4109" width="21.875" style="59" customWidth="1"/>
    <col min="4110" max="4110" width="21.625" style="59" customWidth="1"/>
    <col min="4111" max="4111" width="24.75" style="59" customWidth="1"/>
    <col min="4112" max="4112" width="21.125" style="59" bestFit="1" customWidth="1"/>
    <col min="4113" max="4114" width="15.25" style="59" customWidth="1"/>
    <col min="4115" max="4115" width="20.125" style="59" bestFit="1" customWidth="1"/>
    <col min="4116" max="4116" width="27.875" style="59" bestFit="1" customWidth="1"/>
    <col min="4117" max="4117" width="17.25" style="59" bestFit="1" customWidth="1"/>
    <col min="4118" max="4118" width="16.5" style="59" customWidth="1"/>
    <col min="4119" max="4119" width="15.5" style="59" customWidth="1"/>
    <col min="4120" max="4120" width="17.625" style="59" bestFit="1" customWidth="1"/>
    <col min="4121" max="4121" width="19.125" style="59" customWidth="1"/>
    <col min="4122" max="4351" width="9" style="59"/>
    <col min="4352" max="4352" width="6.375" style="59" customWidth="1"/>
    <col min="4353" max="4354" width="0" style="59" hidden="1" customWidth="1"/>
    <col min="4355" max="4355" width="8.5" style="59" customWidth="1"/>
    <col min="4356" max="4356" width="6" style="59" customWidth="1"/>
    <col min="4357" max="4357" width="32.5" style="59" customWidth="1"/>
    <col min="4358" max="4358" width="39.5" style="59" customWidth="1"/>
    <col min="4359" max="4359" width="26.5" style="59" customWidth="1"/>
    <col min="4360" max="4360" width="10.75" style="59" customWidth="1"/>
    <col min="4361" max="4361" width="24.25" style="59" customWidth="1"/>
    <col min="4362" max="4362" width="21.625" style="59" customWidth="1"/>
    <col min="4363" max="4363" width="19.75" style="59" customWidth="1"/>
    <col min="4364" max="4364" width="11.625" style="59" customWidth="1"/>
    <col min="4365" max="4365" width="21.875" style="59" customWidth="1"/>
    <col min="4366" max="4366" width="21.625" style="59" customWidth="1"/>
    <col min="4367" max="4367" width="24.75" style="59" customWidth="1"/>
    <col min="4368" max="4368" width="21.125" style="59" bestFit="1" customWidth="1"/>
    <col min="4369" max="4370" width="15.25" style="59" customWidth="1"/>
    <col min="4371" max="4371" width="20.125" style="59" bestFit="1" customWidth="1"/>
    <col min="4372" max="4372" width="27.875" style="59" bestFit="1" customWidth="1"/>
    <col min="4373" max="4373" width="17.25" style="59" bestFit="1" customWidth="1"/>
    <col min="4374" max="4374" width="16.5" style="59" customWidth="1"/>
    <col min="4375" max="4375" width="15.5" style="59" customWidth="1"/>
    <col min="4376" max="4376" width="17.625" style="59" bestFit="1" customWidth="1"/>
    <col min="4377" max="4377" width="19.125" style="59" customWidth="1"/>
    <col min="4378" max="4607" width="9" style="59"/>
    <col min="4608" max="4608" width="6.375" style="59" customWidth="1"/>
    <col min="4609" max="4610" width="0" style="59" hidden="1" customWidth="1"/>
    <col min="4611" max="4611" width="8.5" style="59" customWidth="1"/>
    <col min="4612" max="4612" width="6" style="59" customWidth="1"/>
    <col min="4613" max="4613" width="32.5" style="59" customWidth="1"/>
    <col min="4614" max="4614" width="39.5" style="59" customWidth="1"/>
    <col min="4615" max="4615" width="26.5" style="59" customWidth="1"/>
    <col min="4616" max="4616" width="10.75" style="59" customWidth="1"/>
    <col min="4617" max="4617" width="24.25" style="59" customWidth="1"/>
    <col min="4618" max="4618" width="21.625" style="59" customWidth="1"/>
    <col min="4619" max="4619" width="19.75" style="59" customWidth="1"/>
    <col min="4620" max="4620" width="11.625" style="59" customWidth="1"/>
    <col min="4621" max="4621" width="21.875" style="59" customWidth="1"/>
    <col min="4622" max="4622" width="21.625" style="59" customWidth="1"/>
    <col min="4623" max="4623" width="24.75" style="59" customWidth="1"/>
    <col min="4624" max="4624" width="21.125" style="59" bestFit="1" customWidth="1"/>
    <col min="4625" max="4626" width="15.25" style="59" customWidth="1"/>
    <col min="4627" max="4627" width="20.125" style="59" bestFit="1" customWidth="1"/>
    <col min="4628" max="4628" width="27.875" style="59" bestFit="1" customWidth="1"/>
    <col min="4629" max="4629" width="17.25" style="59" bestFit="1" customWidth="1"/>
    <col min="4630" max="4630" width="16.5" style="59" customWidth="1"/>
    <col min="4631" max="4631" width="15.5" style="59" customWidth="1"/>
    <col min="4632" max="4632" width="17.625" style="59" bestFit="1" customWidth="1"/>
    <col min="4633" max="4633" width="19.125" style="59" customWidth="1"/>
    <col min="4634" max="4863" width="9" style="59"/>
    <col min="4864" max="4864" width="6.375" style="59" customWidth="1"/>
    <col min="4865" max="4866" width="0" style="59" hidden="1" customWidth="1"/>
    <col min="4867" max="4867" width="8.5" style="59" customWidth="1"/>
    <col min="4868" max="4868" width="6" style="59" customWidth="1"/>
    <col min="4869" max="4869" width="32.5" style="59" customWidth="1"/>
    <col min="4870" max="4870" width="39.5" style="59" customWidth="1"/>
    <col min="4871" max="4871" width="26.5" style="59" customWidth="1"/>
    <col min="4872" max="4872" width="10.75" style="59" customWidth="1"/>
    <col min="4873" max="4873" width="24.25" style="59" customWidth="1"/>
    <col min="4874" max="4874" width="21.625" style="59" customWidth="1"/>
    <col min="4875" max="4875" width="19.75" style="59" customWidth="1"/>
    <col min="4876" max="4876" width="11.625" style="59" customWidth="1"/>
    <col min="4877" max="4877" width="21.875" style="59" customWidth="1"/>
    <col min="4878" max="4878" width="21.625" style="59" customWidth="1"/>
    <col min="4879" max="4879" width="24.75" style="59" customWidth="1"/>
    <col min="4880" max="4880" width="21.125" style="59" bestFit="1" customWidth="1"/>
    <col min="4881" max="4882" width="15.25" style="59" customWidth="1"/>
    <col min="4883" max="4883" width="20.125" style="59" bestFit="1" customWidth="1"/>
    <col min="4884" max="4884" width="27.875" style="59" bestFit="1" customWidth="1"/>
    <col min="4885" max="4885" width="17.25" style="59" bestFit="1" customWidth="1"/>
    <col min="4886" max="4886" width="16.5" style="59" customWidth="1"/>
    <col min="4887" max="4887" width="15.5" style="59" customWidth="1"/>
    <col min="4888" max="4888" width="17.625" style="59" bestFit="1" customWidth="1"/>
    <col min="4889" max="4889" width="19.125" style="59" customWidth="1"/>
    <col min="4890" max="5119" width="9" style="59"/>
    <col min="5120" max="5120" width="6.375" style="59" customWidth="1"/>
    <col min="5121" max="5122" width="0" style="59" hidden="1" customWidth="1"/>
    <col min="5123" max="5123" width="8.5" style="59" customWidth="1"/>
    <col min="5124" max="5124" width="6" style="59" customWidth="1"/>
    <col min="5125" max="5125" width="32.5" style="59" customWidth="1"/>
    <col min="5126" max="5126" width="39.5" style="59" customWidth="1"/>
    <col min="5127" max="5127" width="26.5" style="59" customWidth="1"/>
    <col min="5128" max="5128" width="10.75" style="59" customWidth="1"/>
    <col min="5129" max="5129" width="24.25" style="59" customWidth="1"/>
    <col min="5130" max="5130" width="21.625" style="59" customWidth="1"/>
    <col min="5131" max="5131" width="19.75" style="59" customWidth="1"/>
    <col min="5132" max="5132" width="11.625" style="59" customWidth="1"/>
    <col min="5133" max="5133" width="21.875" style="59" customWidth="1"/>
    <col min="5134" max="5134" width="21.625" style="59" customWidth="1"/>
    <col min="5135" max="5135" width="24.75" style="59" customWidth="1"/>
    <col min="5136" max="5136" width="21.125" style="59" bestFit="1" customWidth="1"/>
    <col min="5137" max="5138" width="15.25" style="59" customWidth="1"/>
    <col min="5139" max="5139" width="20.125" style="59" bestFit="1" customWidth="1"/>
    <col min="5140" max="5140" width="27.875" style="59" bestFit="1" customWidth="1"/>
    <col min="5141" max="5141" width="17.25" style="59" bestFit="1" customWidth="1"/>
    <col min="5142" max="5142" width="16.5" style="59" customWidth="1"/>
    <col min="5143" max="5143" width="15.5" style="59" customWidth="1"/>
    <col min="5144" max="5144" width="17.625" style="59" bestFit="1" customWidth="1"/>
    <col min="5145" max="5145" width="19.125" style="59" customWidth="1"/>
    <col min="5146" max="5375" width="9" style="59"/>
    <col min="5376" max="5376" width="6.375" style="59" customWidth="1"/>
    <col min="5377" max="5378" width="0" style="59" hidden="1" customWidth="1"/>
    <col min="5379" max="5379" width="8.5" style="59" customWidth="1"/>
    <col min="5380" max="5380" width="6" style="59" customWidth="1"/>
    <col min="5381" max="5381" width="32.5" style="59" customWidth="1"/>
    <col min="5382" max="5382" width="39.5" style="59" customWidth="1"/>
    <col min="5383" max="5383" width="26.5" style="59" customWidth="1"/>
    <col min="5384" max="5384" width="10.75" style="59" customWidth="1"/>
    <col min="5385" max="5385" width="24.25" style="59" customWidth="1"/>
    <col min="5386" max="5386" width="21.625" style="59" customWidth="1"/>
    <col min="5387" max="5387" width="19.75" style="59" customWidth="1"/>
    <col min="5388" max="5388" width="11.625" style="59" customWidth="1"/>
    <col min="5389" max="5389" width="21.875" style="59" customWidth="1"/>
    <col min="5390" max="5390" width="21.625" style="59" customWidth="1"/>
    <col min="5391" max="5391" width="24.75" style="59" customWidth="1"/>
    <col min="5392" max="5392" width="21.125" style="59" bestFit="1" customWidth="1"/>
    <col min="5393" max="5394" width="15.25" style="59" customWidth="1"/>
    <col min="5395" max="5395" width="20.125" style="59" bestFit="1" customWidth="1"/>
    <col min="5396" max="5396" width="27.875" style="59" bestFit="1" customWidth="1"/>
    <col min="5397" max="5397" width="17.25" style="59" bestFit="1" customWidth="1"/>
    <col min="5398" max="5398" width="16.5" style="59" customWidth="1"/>
    <col min="5399" max="5399" width="15.5" style="59" customWidth="1"/>
    <col min="5400" max="5400" width="17.625" style="59" bestFit="1" customWidth="1"/>
    <col min="5401" max="5401" width="19.125" style="59" customWidth="1"/>
    <col min="5402" max="5631" width="9" style="59"/>
    <col min="5632" max="5632" width="6.375" style="59" customWidth="1"/>
    <col min="5633" max="5634" width="0" style="59" hidden="1" customWidth="1"/>
    <col min="5635" max="5635" width="8.5" style="59" customWidth="1"/>
    <col min="5636" max="5636" width="6" style="59" customWidth="1"/>
    <col min="5637" max="5637" width="32.5" style="59" customWidth="1"/>
    <col min="5638" max="5638" width="39.5" style="59" customWidth="1"/>
    <col min="5639" max="5639" width="26.5" style="59" customWidth="1"/>
    <col min="5640" max="5640" width="10.75" style="59" customWidth="1"/>
    <col min="5641" max="5641" width="24.25" style="59" customWidth="1"/>
    <col min="5642" max="5642" width="21.625" style="59" customWidth="1"/>
    <col min="5643" max="5643" width="19.75" style="59" customWidth="1"/>
    <col min="5644" max="5644" width="11.625" style="59" customWidth="1"/>
    <col min="5645" max="5645" width="21.875" style="59" customWidth="1"/>
    <col min="5646" max="5646" width="21.625" style="59" customWidth="1"/>
    <col min="5647" max="5647" width="24.75" style="59" customWidth="1"/>
    <col min="5648" max="5648" width="21.125" style="59" bestFit="1" customWidth="1"/>
    <col min="5649" max="5650" width="15.25" style="59" customWidth="1"/>
    <col min="5651" max="5651" width="20.125" style="59" bestFit="1" customWidth="1"/>
    <col min="5652" max="5652" width="27.875" style="59" bestFit="1" customWidth="1"/>
    <col min="5653" max="5653" width="17.25" style="59" bestFit="1" customWidth="1"/>
    <col min="5654" max="5654" width="16.5" style="59" customWidth="1"/>
    <col min="5655" max="5655" width="15.5" style="59" customWidth="1"/>
    <col min="5656" max="5656" width="17.625" style="59" bestFit="1" customWidth="1"/>
    <col min="5657" max="5657" width="19.125" style="59" customWidth="1"/>
    <col min="5658" max="5887" width="9" style="59"/>
    <col min="5888" max="5888" width="6.375" style="59" customWidth="1"/>
    <col min="5889" max="5890" width="0" style="59" hidden="1" customWidth="1"/>
    <col min="5891" max="5891" width="8.5" style="59" customWidth="1"/>
    <col min="5892" max="5892" width="6" style="59" customWidth="1"/>
    <col min="5893" max="5893" width="32.5" style="59" customWidth="1"/>
    <col min="5894" max="5894" width="39.5" style="59" customWidth="1"/>
    <col min="5895" max="5895" width="26.5" style="59" customWidth="1"/>
    <col min="5896" max="5896" width="10.75" style="59" customWidth="1"/>
    <col min="5897" max="5897" width="24.25" style="59" customWidth="1"/>
    <col min="5898" max="5898" width="21.625" style="59" customWidth="1"/>
    <col min="5899" max="5899" width="19.75" style="59" customWidth="1"/>
    <col min="5900" max="5900" width="11.625" style="59" customWidth="1"/>
    <col min="5901" max="5901" width="21.875" style="59" customWidth="1"/>
    <col min="5902" max="5902" width="21.625" style="59" customWidth="1"/>
    <col min="5903" max="5903" width="24.75" style="59" customWidth="1"/>
    <col min="5904" max="5904" width="21.125" style="59" bestFit="1" customWidth="1"/>
    <col min="5905" max="5906" width="15.25" style="59" customWidth="1"/>
    <col min="5907" max="5907" width="20.125" style="59" bestFit="1" customWidth="1"/>
    <col min="5908" max="5908" width="27.875" style="59" bestFit="1" customWidth="1"/>
    <col min="5909" max="5909" width="17.25" style="59" bestFit="1" customWidth="1"/>
    <col min="5910" max="5910" width="16.5" style="59" customWidth="1"/>
    <col min="5911" max="5911" width="15.5" style="59" customWidth="1"/>
    <col min="5912" max="5912" width="17.625" style="59" bestFit="1" customWidth="1"/>
    <col min="5913" max="5913" width="19.125" style="59" customWidth="1"/>
    <col min="5914" max="6143" width="9" style="59"/>
    <col min="6144" max="6144" width="6.375" style="59" customWidth="1"/>
    <col min="6145" max="6146" width="0" style="59" hidden="1" customWidth="1"/>
    <col min="6147" max="6147" width="8.5" style="59" customWidth="1"/>
    <col min="6148" max="6148" width="6" style="59" customWidth="1"/>
    <col min="6149" max="6149" width="32.5" style="59" customWidth="1"/>
    <col min="6150" max="6150" width="39.5" style="59" customWidth="1"/>
    <col min="6151" max="6151" width="26.5" style="59" customWidth="1"/>
    <col min="6152" max="6152" width="10.75" style="59" customWidth="1"/>
    <col min="6153" max="6153" width="24.25" style="59" customWidth="1"/>
    <col min="6154" max="6154" width="21.625" style="59" customWidth="1"/>
    <col min="6155" max="6155" width="19.75" style="59" customWidth="1"/>
    <col min="6156" max="6156" width="11.625" style="59" customWidth="1"/>
    <col min="6157" max="6157" width="21.875" style="59" customWidth="1"/>
    <col min="6158" max="6158" width="21.625" style="59" customWidth="1"/>
    <col min="6159" max="6159" width="24.75" style="59" customWidth="1"/>
    <col min="6160" max="6160" width="21.125" style="59" bestFit="1" customWidth="1"/>
    <col min="6161" max="6162" width="15.25" style="59" customWidth="1"/>
    <col min="6163" max="6163" width="20.125" style="59" bestFit="1" customWidth="1"/>
    <col min="6164" max="6164" width="27.875" style="59" bestFit="1" customWidth="1"/>
    <col min="6165" max="6165" width="17.25" style="59" bestFit="1" customWidth="1"/>
    <col min="6166" max="6166" width="16.5" style="59" customWidth="1"/>
    <col min="6167" max="6167" width="15.5" style="59" customWidth="1"/>
    <col min="6168" max="6168" width="17.625" style="59" bestFit="1" customWidth="1"/>
    <col min="6169" max="6169" width="19.125" style="59" customWidth="1"/>
    <col min="6170" max="6399" width="9" style="59"/>
    <col min="6400" max="6400" width="6.375" style="59" customWidth="1"/>
    <col min="6401" max="6402" width="0" style="59" hidden="1" customWidth="1"/>
    <col min="6403" max="6403" width="8.5" style="59" customWidth="1"/>
    <col min="6404" max="6404" width="6" style="59" customWidth="1"/>
    <col min="6405" max="6405" width="32.5" style="59" customWidth="1"/>
    <col min="6406" max="6406" width="39.5" style="59" customWidth="1"/>
    <col min="6407" max="6407" width="26.5" style="59" customWidth="1"/>
    <col min="6408" max="6408" width="10.75" style="59" customWidth="1"/>
    <col min="6409" max="6409" width="24.25" style="59" customWidth="1"/>
    <col min="6410" max="6410" width="21.625" style="59" customWidth="1"/>
    <col min="6411" max="6411" width="19.75" style="59" customWidth="1"/>
    <col min="6412" max="6412" width="11.625" style="59" customWidth="1"/>
    <col min="6413" max="6413" width="21.875" style="59" customWidth="1"/>
    <col min="6414" max="6414" width="21.625" style="59" customWidth="1"/>
    <col min="6415" max="6415" width="24.75" style="59" customWidth="1"/>
    <col min="6416" max="6416" width="21.125" style="59" bestFit="1" customWidth="1"/>
    <col min="6417" max="6418" width="15.25" style="59" customWidth="1"/>
    <col min="6419" max="6419" width="20.125" style="59" bestFit="1" customWidth="1"/>
    <col min="6420" max="6420" width="27.875" style="59" bestFit="1" customWidth="1"/>
    <col min="6421" max="6421" width="17.25" style="59" bestFit="1" customWidth="1"/>
    <col min="6422" max="6422" width="16.5" style="59" customWidth="1"/>
    <col min="6423" max="6423" width="15.5" style="59" customWidth="1"/>
    <col min="6424" max="6424" width="17.625" style="59" bestFit="1" customWidth="1"/>
    <col min="6425" max="6425" width="19.125" style="59" customWidth="1"/>
    <col min="6426" max="6655" width="9" style="59"/>
    <col min="6656" max="6656" width="6.375" style="59" customWidth="1"/>
    <col min="6657" max="6658" width="0" style="59" hidden="1" customWidth="1"/>
    <col min="6659" max="6659" width="8.5" style="59" customWidth="1"/>
    <col min="6660" max="6660" width="6" style="59" customWidth="1"/>
    <col min="6661" max="6661" width="32.5" style="59" customWidth="1"/>
    <col min="6662" max="6662" width="39.5" style="59" customWidth="1"/>
    <col min="6663" max="6663" width="26.5" style="59" customWidth="1"/>
    <col min="6664" max="6664" width="10.75" style="59" customWidth="1"/>
    <col min="6665" max="6665" width="24.25" style="59" customWidth="1"/>
    <col min="6666" max="6666" width="21.625" style="59" customWidth="1"/>
    <col min="6667" max="6667" width="19.75" style="59" customWidth="1"/>
    <col min="6668" max="6668" width="11.625" style="59" customWidth="1"/>
    <col min="6669" max="6669" width="21.875" style="59" customWidth="1"/>
    <col min="6670" max="6670" width="21.625" style="59" customWidth="1"/>
    <col min="6671" max="6671" width="24.75" style="59" customWidth="1"/>
    <col min="6672" max="6672" width="21.125" style="59" bestFit="1" customWidth="1"/>
    <col min="6673" max="6674" width="15.25" style="59" customWidth="1"/>
    <col min="6675" max="6675" width="20.125" style="59" bestFit="1" customWidth="1"/>
    <col min="6676" max="6676" width="27.875" style="59" bestFit="1" customWidth="1"/>
    <col min="6677" max="6677" width="17.25" style="59" bestFit="1" customWidth="1"/>
    <col min="6678" max="6678" width="16.5" style="59" customWidth="1"/>
    <col min="6679" max="6679" width="15.5" style="59" customWidth="1"/>
    <col min="6680" max="6680" width="17.625" style="59" bestFit="1" customWidth="1"/>
    <col min="6681" max="6681" width="19.125" style="59" customWidth="1"/>
    <col min="6682" max="6911" width="9" style="59"/>
    <col min="6912" max="6912" width="6.375" style="59" customWidth="1"/>
    <col min="6913" max="6914" width="0" style="59" hidden="1" customWidth="1"/>
    <col min="6915" max="6915" width="8.5" style="59" customWidth="1"/>
    <col min="6916" max="6916" width="6" style="59" customWidth="1"/>
    <col min="6917" max="6917" width="32.5" style="59" customWidth="1"/>
    <col min="6918" max="6918" width="39.5" style="59" customWidth="1"/>
    <col min="6919" max="6919" width="26.5" style="59" customWidth="1"/>
    <col min="6920" max="6920" width="10.75" style="59" customWidth="1"/>
    <col min="6921" max="6921" width="24.25" style="59" customWidth="1"/>
    <col min="6922" max="6922" width="21.625" style="59" customWidth="1"/>
    <col min="6923" max="6923" width="19.75" style="59" customWidth="1"/>
    <col min="6924" max="6924" width="11.625" style="59" customWidth="1"/>
    <col min="6925" max="6925" width="21.875" style="59" customWidth="1"/>
    <col min="6926" max="6926" width="21.625" style="59" customWidth="1"/>
    <col min="6927" max="6927" width="24.75" style="59" customWidth="1"/>
    <col min="6928" max="6928" width="21.125" style="59" bestFit="1" customWidth="1"/>
    <col min="6929" max="6930" width="15.25" style="59" customWidth="1"/>
    <col min="6931" max="6931" width="20.125" style="59" bestFit="1" customWidth="1"/>
    <col min="6932" max="6932" width="27.875" style="59" bestFit="1" customWidth="1"/>
    <col min="6933" max="6933" width="17.25" style="59" bestFit="1" customWidth="1"/>
    <col min="6934" max="6934" width="16.5" style="59" customWidth="1"/>
    <col min="6935" max="6935" width="15.5" style="59" customWidth="1"/>
    <col min="6936" max="6936" width="17.625" style="59" bestFit="1" customWidth="1"/>
    <col min="6937" max="6937" width="19.125" style="59" customWidth="1"/>
    <col min="6938" max="7167" width="9" style="59"/>
    <col min="7168" max="7168" width="6.375" style="59" customWidth="1"/>
    <col min="7169" max="7170" width="0" style="59" hidden="1" customWidth="1"/>
    <col min="7171" max="7171" width="8.5" style="59" customWidth="1"/>
    <col min="7172" max="7172" width="6" style="59" customWidth="1"/>
    <col min="7173" max="7173" width="32.5" style="59" customWidth="1"/>
    <col min="7174" max="7174" width="39.5" style="59" customWidth="1"/>
    <col min="7175" max="7175" width="26.5" style="59" customWidth="1"/>
    <col min="7176" max="7176" width="10.75" style="59" customWidth="1"/>
    <col min="7177" max="7177" width="24.25" style="59" customWidth="1"/>
    <col min="7178" max="7178" width="21.625" style="59" customWidth="1"/>
    <col min="7179" max="7179" width="19.75" style="59" customWidth="1"/>
    <col min="7180" max="7180" width="11.625" style="59" customWidth="1"/>
    <col min="7181" max="7181" width="21.875" style="59" customWidth="1"/>
    <col min="7182" max="7182" width="21.625" style="59" customWidth="1"/>
    <col min="7183" max="7183" width="24.75" style="59" customWidth="1"/>
    <col min="7184" max="7184" width="21.125" style="59" bestFit="1" customWidth="1"/>
    <col min="7185" max="7186" width="15.25" style="59" customWidth="1"/>
    <col min="7187" max="7187" width="20.125" style="59" bestFit="1" customWidth="1"/>
    <col min="7188" max="7188" width="27.875" style="59" bestFit="1" customWidth="1"/>
    <col min="7189" max="7189" width="17.25" style="59" bestFit="1" customWidth="1"/>
    <col min="7190" max="7190" width="16.5" style="59" customWidth="1"/>
    <col min="7191" max="7191" width="15.5" style="59" customWidth="1"/>
    <col min="7192" max="7192" width="17.625" style="59" bestFit="1" customWidth="1"/>
    <col min="7193" max="7193" width="19.125" style="59" customWidth="1"/>
    <col min="7194" max="7423" width="9" style="59"/>
    <col min="7424" max="7424" width="6.375" style="59" customWidth="1"/>
    <col min="7425" max="7426" width="0" style="59" hidden="1" customWidth="1"/>
    <col min="7427" max="7427" width="8.5" style="59" customWidth="1"/>
    <col min="7428" max="7428" width="6" style="59" customWidth="1"/>
    <col min="7429" max="7429" width="32.5" style="59" customWidth="1"/>
    <col min="7430" max="7430" width="39.5" style="59" customWidth="1"/>
    <col min="7431" max="7431" width="26.5" style="59" customWidth="1"/>
    <col min="7432" max="7432" width="10.75" style="59" customWidth="1"/>
    <col min="7433" max="7433" width="24.25" style="59" customWidth="1"/>
    <col min="7434" max="7434" width="21.625" style="59" customWidth="1"/>
    <col min="7435" max="7435" width="19.75" style="59" customWidth="1"/>
    <col min="7436" max="7436" width="11.625" style="59" customWidth="1"/>
    <col min="7437" max="7437" width="21.875" style="59" customWidth="1"/>
    <col min="7438" max="7438" width="21.625" style="59" customWidth="1"/>
    <col min="7439" max="7439" width="24.75" style="59" customWidth="1"/>
    <col min="7440" max="7440" width="21.125" style="59" bestFit="1" customWidth="1"/>
    <col min="7441" max="7442" width="15.25" style="59" customWidth="1"/>
    <col min="7443" max="7443" width="20.125" style="59" bestFit="1" customWidth="1"/>
    <col min="7444" max="7444" width="27.875" style="59" bestFit="1" customWidth="1"/>
    <col min="7445" max="7445" width="17.25" style="59" bestFit="1" customWidth="1"/>
    <col min="7446" max="7446" width="16.5" style="59" customWidth="1"/>
    <col min="7447" max="7447" width="15.5" style="59" customWidth="1"/>
    <col min="7448" max="7448" width="17.625" style="59" bestFit="1" customWidth="1"/>
    <col min="7449" max="7449" width="19.125" style="59" customWidth="1"/>
    <col min="7450" max="7679" width="9" style="59"/>
    <col min="7680" max="7680" width="6.375" style="59" customWidth="1"/>
    <col min="7681" max="7682" width="0" style="59" hidden="1" customWidth="1"/>
    <col min="7683" max="7683" width="8.5" style="59" customWidth="1"/>
    <col min="7684" max="7684" width="6" style="59" customWidth="1"/>
    <col min="7685" max="7685" width="32.5" style="59" customWidth="1"/>
    <col min="7686" max="7686" width="39.5" style="59" customWidth="1"/>
    <col min="7687" max="7687" width="26.5" style="59" customWidth="1"/>
    <col min="7688" max="7688" width="10.75" style="59" customWidth="1"/>
    <col min="7689" max="7689" width="24.25" style="59" customWidth="1"/>
    <col min="7690" max="7690" width="21.625" style="59" customWidth="1"/>
    <col min="7691" max="7691" width="19.75" style="59" customWidth="1"/>
    <col min="7692" max="7692" width="11.625" style="59" customWidth="1"/>
    <col min="7693" max="7693" width="21.875" style="59" customWidth="1"/>
    <col min="7694" max="7694" width="21.625" style="59" customWidth="1"/>
    <col min="7695" max="7695" width="24.75" style="59" customWidth="1"/>
    <col min="7696" max="7696" width="21.125" style="59" bestFit="1" customWidth="1"/>
    <col min="7697" max="7698" width="15.25" style="59" customWidth="1"/>
    <col min="7699" max="7699" width="20.125" style="59" bestFit="1" customWidth="1"/>
    <col min="7700" max="7700" width="27.875" style="59" bestFit="1" customWidth="1"/>
    <col min="7701" max="7701" width="17.25" style="59" bestFit="1" customWidth="1"/>
    <col min="7702" max="7702" width="16.5" style="59" customWidth="1"/>
    <col min="7703" max="7703" width="15.5" style="59" customWidth="1"/>
    <col min="7704" max="7704" width="17.625" style="59" bestFit="1" customWidth="1"/>
    <col min="7705" max="7705" width="19.125" style="59" customWidth="1"/>
    <col min="7706" max="7935" width="9" style="59"/>
    <col min="7936" max="7936" width="6.375" style="59" customWidth="1"/>
    <col min="7937" max="7938" width="0" style="59" hidden="1" customWidth="1"/>
    <col min="7939" max="7939" width="8.5" style="59" customWidth="1"/>
    <col min="7940" max="7940" width="6" style="59" customWidth="1"/>
    <col min="7941" max="7941" width="32.5" style="59" customWidth="1"/>
    <col min="7942" max="7942" width="39.5" style="59" customWidth="1"/>
    <col min="7943" max="7943" width="26.5" style="59" customWidth="1"/>
    <col min="7944" max="7944" width="10.75" style="59" customWidth="1"/>
    <col min="7945" max="7945" width="24.25" style="59" customWidth="1"/>
    <col min="7946" max="7946" width="21.625" style="59" customWidth="1"/>
    <col min="7947" max="7947" width="19.75" style="59" customWidth="1"/>
    <col min="7948" max="7948" width="11.625" style="59" customWidth="1"/>
    <col min="7949" max="7949" width="21.875" style="59" customWidth="1"/>
    <col min="7950" max="7950" width="21.625" style="59" customWidth="1"/>
    <col min="7951" max="7951" width="24.75" style="59" customWidth="1"/>
    <col min="7952" max="7952" width="21.125" style="59" bestFit="1" customWidth="1"/>
    <col min="7953" max="7954" width="15.25" style="59" customWidth="1"/>
    <col min="7955" max="7955" width="20.125" style="59" bestFit="1" customWidth="1"/>
    <col min="7956" max="7956" width="27.875" style="59" bestFit="1" customWidth="1"/>
    <col min="7957" max="7957" width="17.25" style="59" bestFit="1" customWidth="1"/>
    <col min="7958" max="7958" width="16.5" style="59" customWidth="1"/>
    <col min="7959" max="7959" width="15.5" style="59" customWidth="1"/>
    <col min="7960" max="7960" width="17.625" style="59" bestFit="1" customWidth="1"/>
    <col min="7961" max="7961" width="19.125" style="59" customWidth="1"/>
    <col min="7962" max="8191" width="9" style="59"/>
    <col min="8192" max="8192" width="6.375" style="59" customWidth="1"/>
    <col min="8193" max="8194" width="0" style="59" hidden="1" customWidth="1"/>
    <col min="8195" max="8195" width="8.5" style="59" customWidth="1"/>
    <col min="8196" max="8196" width="6" style="59" customWidth="1"/>
    <col min="8197" max="8197" width="32.5" style="59" customWidth="1"/>
    <col min="8198" max="8198" width="39.5" style="59" customWidth="1"/>
    <col min="8199" max="8199" width="26.5" style="59" customWidth="1"/>
    <col min="8200" max="8200" width="10.75" style="59" customWidth="1"/>
    <col min="8201" max="8201" width="24.25" style="59" customWidth="1"/>
    <col min="8202" max="8202" width="21.625" style="59" customWidth="1"/>
    <col min="8203" max="8203" width="19.75" style="59" customWidth="1"/>
    <col min="8204" max="8204" width="11.625" style="59" customWidth="1"/>
    <col min="8205" max="8205" width="21.875" style="59" customWidth="1"/>
    <col min="8206" max="8206" width="21.625" style="59" customWidth="1"/>
    <col min="8207" max="8207" width="24.75" style="59" customWidth="1"/>
    <col min="8208" max="8208" width="21.125" style="59" bestFit="1" customWidth="1"/>
    <col min="8209" max="8210" width="15.25" style="59" customWidth="1"/>
    <col min="8211" max="8211" width="20.125" style="59" bestFit="1" customWidth="1"/>
    <col min="8212" max="8212" width="27.875" style="59" bestFit="1" customWidth="1"/>
    <col min="8213" max="8213" width="17.25" style="59" bestFit="1" customWidth="1"/>
    <col min="8214" max="8214" width="16.5" style="59" customWidth="1"/>
    <col min="8215" max="8215" width="15.5" style="59" customWidth="1"/>
    <col min="8216" max="8216" width="17.625" style="59" bestFit="1" customWidth="1"/>
    <col min="8217" max="8217" width="19.125" style="59" customWidth="1"/>
    <col min="8218" max="8447" width="9" style="59"/>
    <col min="8448" max="8448" width="6.375" style="59" customWidth="1"/>
    <col min="8449" max="8450" width="0" style="59" hidden="1" customWidth="1"/>
    <col min="8451" max="8451" width="8.5" style="59" customWidth="1"/>
    <col min="8452" max="8452" width="6" style="59" customWidth="1"/>
    <col min="8453" max="8453" width="32.5" style="59" customWidth="1"/>
    <col min="8454" max="8454" width="39.5" style="59" customWidth="1"/>
    <col min="8455" max="8455" width="26.5" style="59" customWidth="1"/>
    <col min="8456" max="8456" width="10.75" style="59" customWidth="1"/>
    <col min="8457" max="8457" width="24.25" style="59" customWidth="1"/>
    <col min="8458" max="8458" width="21.625" style="59" customWidth="1"/>
    <col min="8459" max="8459" width="19.75" style="59" customWidth="1"/>
    <col min="8460" max="8460" width="11.625" style="59" customWidth="1"/>
    <col min="8461" max="8461" width="21.875" style="59" customWidth="1"/>
    <col min="8462" max="8462" width="21.625" style="59" customWidth="1"/>
    <col min="8463" max="8463" width="24.75" style="59" customWidth="1"/>
    <col min="8464" max="8464" width="21.125" style="59" bestFit="1" customWidth="1"/>
    <col min="8465" max="8466" width="15.25" style="59" customWidth="1"/>
    <col min="8467" max="8467" width="20.125" style="59" bestFit="1" customWidth="1"/>
    <col min="8468" max="8468" width="27.875" style="59" bestFit="1" customWidth="1"/>
    <col min="8469" max="8469" width="17.25" style="59" bestFit="1" customWidth="1"/>
    <col min="8470" max="8470" width="16.5" style="59" customWidth="1"/>
    <col min="8471" max="8471" width="15.5" style="59" customWidth="1"/>
    <col min="8472" max="8472" width="17.625" style="59" bestFit="1" customWidth="1"/>
    <col min="8473" max="8473" width="19.125" style="59" customWidth="1"/>
    <col min="8474" max="8703" width="9" style="59"/>
    <col min="8704" max="8704" width="6.375" style="59" customWidth="1"/>
    <col min="8705" max="8706" width="0" style="59" hidden="1" customWidth="1"/>
    <col min="8707" max="8707" width="8.5" style="59" customWidth="1"/>
    <col min="8708" max="8708" width="6" style="59" customWidth="1"/>
    <col min="8709" max="8709" width="32.5" style="59" customWidth="1"/>
    <col min="8710" max="8710" width="39.5" style="59" customWidth="1"/>
    <col min="8711" max="8711" width="26.5" style="59" customWidth="1"/>
    <col min="8712" max="8712" width="10.75" style="59" customWidth="1"/>
    <col min="8713" max="8713" width="24.25" style="59" customWidth="1"/>
    <col min="8714" max="8714" width="21.625" style="59" customWidth="1"/>
    <col min="8715" max="8715" width="19.75" style="59" customWidth="1"/>
    <col min="8716" max="8716" width="11.625" style="59" customWidth="1"/>
    <col min="8717" max="8717" width="21.875" style="59" customWidth="1"/>
    <col min="8718" max="8718" width="21.625" style="59" customWidth="1"/>
    <col min="8719" max="8719" width="24.75" style="59" customWidth="1"/>
    <col min="8720" max="8720" width="21.125" style="59" bestFit="1" customWidth="1"/>
    <col min="8721" max="8722" width="15.25" style="59" customWidth="1"/>
    <col min="8723" max="8723" width="20.125" style="59" bestFit="1" customWidth="1"/>
    <col min="8724" max="8724" width="27.875" style="59" bestFit="1" customWidth="1"/>
    <col min="8725" max="8725" width="17.25" style="59" bestFit="1" customWidth="1"/>
    <col min="8726" max="8726" width="16.5" style="59" customWidth="1"/>
    <col min="8727" max="8727" width="15.5" style="59" customWidth="1"/>
    <col min="8728" max="8728" width="17.625" style="59" bestFit="1" customWidth="1"/>
    <col min="8729" max="8729" width="19.125" style="59" customWidth="1"/>
    <col min="8730" max="8959" width="9" style="59"/>
    <col min="8960" max="8960" width="6.375" style="59" customWidth="1"/>
    <col min="8961" max="8962" width="0" style="59" hidden="1" customWidth="1"/>
    <col min="8963" max="8963" width="8.5" style="59" customWidth="1"/>
    <col min="8964" max="8964" width="6" style="59" customWidth="1"/>
    <col min="8965" max="8965" width="32.5" style="59" customWidth="1"/>
    <col min="8966" max="8966" width="39.5" style="59" customWidth="1"/>
    <col min="8967" max="8967" width="26.5" style="59" customWidth="1"/>
    <col min="8968" max="8968" width="10.75" style="59" customWidth="1"/>
    <col min="8969" max="8969" width="24.25" style="59" customWidth="1"/>
    <col min="8970" max="8970" width="21.625" style="59" customWidth="1"/>
    <col min="8971" max="8971" width="19.75" style="59" customWidth="1"/>
    <col min="8972" max="8972" width="11.625" style="59" customWidth="1"/>
    <col min="8973" max="8973" width="21.875" style="59" customWidth="1"/>
    <col min="8974" max="8974" width="21.625" style="59" customWidth="1"/>
    <col min="8975" max="8975" width="24.75" style="59" customWidth="1"/>
    <col min="8976" max="8976" width="21.125" style="59" bestFit="1" customWidth="1"/>
    <col min="8977" max="8978" width="15.25" style="59" customWidth="1"/>
    <col min="8979" max="8979" width="20.125" style="59" bestFit="1" customWidth="1"/>
    <col min="8980" max="8980" width="27.875" style="59" bestFit="1" customWidth="1"/>
    <col min="8981" max="8981" width="17.25" style="59" bestFit="1" customWidth="1"/>
    <col min="8982" max="8982" width="16.5" style="59" customWidth="1"/>
    <col min="8983" max="8983" width="15.5" style="59" customWidth="1"/>
    <col min="8984" max="8984" width="17.625" style="59" bestFit="1" customWidth="1"/>
    <col min="8985" max="8985" width="19.125" style="59" customWidth="1"/>
    <col min="8986" max="9215" width="9" style="59"/>
    <col min="9216" max="9216" width="6.375" style="59" customWidth="1"/>
    <col min="9217" max="9218" width="0" style="59" hidden="1" customWidth="1"/>
    <col min="9219" max="9219" width="8.5" style="59" customWidth="1"/>
    <col min="9220" max="9220" width="6" style="59" customWidth="1"/>
    <col min="9221" max="9221" width="32.5" style="59" customWidth="1"/>
    <col min="9222" max="9222" width="39.5" style="59" customWidth="1"/>
    <col min="9223" max="9223" width="26.5" style="59" customWidth="1"/>
    <col min="9224" max="9224" width="10.75" style="59" customWidth="1"/>
    <col min="9225" max="9225" width="24.25" style="59" customWidth="1"/>
    <col min="9226" max="9226" width="21.625" style="59" customWidth="1"/>
    <col min="9227" max="9227" width="19.75" style="59" customWidth="1"/>
    <col min="9228" max="9228" width="11.625" style="59" customWidth="1"/>
    <col min="9229" max="9229" width="21.875" style="59" customWidth="1"/>
    <col min="9230" max="9230" width="21.625" style="59" customWidth="1"/>
    <col min="9231" max="9231" width="24.75" style="59" customWidth="1"/>
    <col min="9232" max="9232" width="21.125" style="59" bestFit="1" customWidth="1"/>
    <col min="9233" max="9234" width="15.25" style="59" customWidth="1"/>
    <col min="9235" max="9235" width="20.125" style="59" bestFit="1" customWidth="1"/>
    <col min="9236" max="9236" width="27.875" style="59" bestFit="1" customWidth="1"/>
    <col min="9237" max="9237" width="17.25" style="59" bestFit="1" customWidth="1"/>
    <col min="9238" max="9238" width="16.5" style="59" customWidth="1"/>
    <col min="9239" max="9239" width="15.5" style="59" customWidth="1"/>
    <col min="9240" max="9240" width="17.625" style="59" bestFit="1" customWidth="1"/>
    <col min="9241" max="9241" width="19.125" style="59" customWidth="1"/>
    <col min="9242" max="9471" width="9" style="59"/>
    <col min="9472" max="9472" width="6.375" style="59" customWidth="1"/>
    <col min="9473" max="9474" width="0" style="59" hidden="1" customWidth="1"/>
    <col min="9475" max="9475" width="8.5" style="59" customWidth="1"/>
    <col min="9476" max="9476" width="6" style="59" customWidth="1"/>
    <col min="9477" max="9477" width="32.5" style="59" customWidth="1"/>
    <col min="9478" max="9478" width="39.5" style="59" customWidth="1"/>
    <col min="9479" max="9479" width="26.5" style="59" customWidth="1"/>
    <col min="9480" max="9480" width="10.75" style="59" customWidth="1"/>
    <col min="9481" max="9481" width="24.25" style="59" customWidth="1"/>
    <col min="9482" max="9482" width="21.625" style="59" customWidth="1"/>
    <col min="9483" max="9483" width="19.75" style="59" customWidth="1"/>
    <col min="9484" max="9484" width="11.625" style="59" customWidth="1"/>
    <col min="9485" max="9485" width="21.875" style="59" customWidth="1"/>
    <col min="9486" max="9486" width="21.625" style="59" customWidth="1"/>
    <col min="9487" max="9487" width="24.75" style="59" customWidth="1"/>
    <col min="9488" max="9488" width="21.125" style="59" bestFit="1" customWidth="1"/>
    <col min="9489" max="9490" width="15.25" style="59" customWidth="1"/>
    <col min="9491" max="9491" width="20.125" style="59" bestFit="1" customWidth="1"/>
    <col min="9492" max="9492" width="27.875" style="59" bestFit="1" customWidth="1"/>
    <col min="9493" max="9493" width="17.25" style="59" bestFit="1" customWidth="1"/>
    <col min="9494" max="9494" width="16.5" style="59" customWidth="1"/>
    <col min="9495" max="9495" width="15.5" style="59" customWidth="1"/>
    <col min="9496" max="9496" width="17.625" style="59" bestFit="1" customWidth="1"/>
    <col min="9497" max="9497" width="19.125" style="59" customWidth="1"/>
    <col min="9498" max="9727" width="9" style="59"/>
    <col min="9728" max="9728" width="6.375" style="59" customWidth="1"/>
    <col min="9729" max="9730" width="0" style="59" hidden="1" customWidth="1"/>
    <col min="9731" max="9731" width="8.5" style="59" customWidth="1"/>
    <col min="9732" max="9732" width="6" style="59" customWidth="1"/>
    <col min="9733" max="9733" width="32.5" style="59" customWidth="1"/>
    <col min="9734" max="9734" width="39.5" style="59" customWidth="1"/>
    <col min="9735" max="9735" width="26.5" style="59" customWidth="1"/>
    <col min="9736" max="9736" width="10.75" style="59" customWidth="1"/>
    <col min="9737" max="9737" width="24.25" style="59" customWidth="1"/>
    <col min="9738" max="9738" width="21.625" style="59" customWidth="1"/>
    <col min="9739" max="9739" width="19.75" style="59" customWidth="1"/>
    <col min="9740" max="9740" width="11.625" style="59" customWidth="1"/>
    <col min="9741" max="9741" width="21.875" style="59" customWidth="1"/>
    <col min="9742" max="9742" width="21.625" style="59" customWidth="1"/>
    <col min="9743" max="9743" width="24.75" style="59" customWidth="1"/>
    <col min="9744" max="9744" width="21.125" style="59" bestFit="1" customWidth="1"/>
    <col min="9745" max="9746" width="15.25" style="59" customWidth="1"/>
    <col min="9747" max="9747" width="20.125" style="59" bestFit="1" customWidth="1"/>
    <col min="9748" max="9748" width="27.875" style="59" bestFit="1" customWidth="1"/>
    <col min="9749" max="9749" width="17.25" style="59" bestFit="1" customWidth="1"/>
    <col min="9750" max="9750" width="16.5" style="59" customWidth="1"/>
    <col min="9751" max="9751" width="15.5" style="59" customWidth="1"/>
    <col min="9752" max="9752" width="17.625" style="59" bestFit="1" customWidth="1"/>
    <col min="9753" max="9753" width="19.125" style="59" customWidth="1"/>
    <col min="9754" max="9983" width="9" style="59"/>
    <col min="9984" max="9984" width="6.375" style="59" customWidth="1"/>
    <col min="9985" max="9986" width="0" style="59" hidden="1" customWidth="1"/>
    <col min="9987" max="9987" width="8.5" style="59" customWidth="1"/>
    <col min="9988" max="9988" width="6" style="59" customWidth="1"/>
    <col min="9989" max="9989" width="32.5" style="59" customWidth="1"/>
    <col min="9990" max="9990" width="39.5" style="59" customWidth="1"/>
    <col min="9991" max="9991" width="26.5" style="59" customWidth="1"/>
    <col min="9992" max="9992" width="10.75" style="59" customWidth="1"/>
    <col min="9993" max="9993" width="24.25" style="59" customWidth="1"/>
    <col min="9994" max="9994" width="21.625" style="59" customWidth="1"/>
    <col min="9995" max="9995" width="19.75" style="59" customWidth="1"/>
    <col min="9996" max="9996" width="11.625" style="59" customWidth="1"/>
    <col min="9997" max="9997" width="21.875" style="59" customWidth="1"/>
    <col min="9998" max="9998" width="21.625" style="59" customWidth="1"/>
    <col min="9999" max="9999" width="24.75" style="59" customWidth="1"/>
    <col min="10000" max="10000" width="21.125" style="59" bestFit="1" customWidth="1"/>
    <col min="10001" max="10002" width="15.25" style="59" customWidth="1"/>
    <col min="10003" max="10003" width="20.125" style="59" bestFit="1" customWidth="1"/>
    <col min="10004" max="10004" width="27.875" style="59" bestFit="1" customWidth="1"/>
    <col min="10005" max="10005" width="17.25" style="59" bestFit="1" customWidth="1"/>
    <col min="10006" max="10006" width="16.5" style="59" customWidth="1"/>
    <col min="10007" max="10007" width="15.5" style="59" customWidth="1"/>
    <col min="10008" max="10008" width="17.625" style="59" bestFit="1" customWidth="1"/>
    <col min="10009" max="10009" width="19.125" style="59" customWidth="1"/>
    <col min="10010" max="10239" width="9" style="59"/>
    <col min="10240" max="10240" width="6.375" style="59" customWidth="1"/>
    <col min="10241" max="10242" width="0" style="59" hidden="1" customWidth="1"/>
    <col min="10243" max="10243" width="8.5" style="59" customWidth="1"/>
    <col min="10244" max="10244" width="6" style="59" customWidth="1"/>
    <col min="10245" max="10245" width="32.5" style="59" customWidth="1"/>
    <col min="10246" max="10246" width="39.5" style="59" customWidth="1"/>
    <col min="10247" max="10247" width="26.5" style="59" customWidth="1"/>
    <col min="10248" max="10248" width="10.75" style="59" customWidth="1"/>
    <col min="10249" max="10249" width="24.25" style="59" customWidth="1"/>
    <col min="10250" max="10250" width="21.625" style="59" customWidth="1"/>
    <col min="10251" max="10251" width="19.75" style="59" customWidth="1"/>
    <col min="10252" max="10252" width="11.625" style="59" customWidth="1"/>
    <col min="10253" max="10253" width="21.875" style="59" customWidth="1"/>
    <col min="10254" max="10254" width="21.625" style="59" customWidth="1"/>
    <col min="10255" max="10255" width="24.75" style="59" customWidth="1"/>
    <col min="10256" max="10256" width="21.125" style="59" bestFit="1" customWidth="1"/>
    <col min="10257" max="10258" width="15.25" style="59" customWidth="1"/>
    <col min="10259" max="10259" width="20.125" style="59" bestFit="1" customWidth="1"/>
    <col min="10260" max="10260" width="27.875" style="59" bestFit="1" customWidth="1"/>
    <col min="10261" max="10261" width="17.25" style="59" bestFit="1" customWidth="1"/>
    <col min="10262" max="10262" width="16.5" style="59" customWidth="1"/>
    <col min="10263" max="10263" width="15.5" style="59" customWidth="1"/>
    <col min="10264" max="10264" width="17.625" style="59" bestFit="1" customWidth="1"/>
    <col min="10265" max="10265" width="19.125" style="59" customWidth="1"/>
    <col min="10266" max="10495" width="9" style="59"/>
    <col min="10496" max="10496" width="6.375" style="59" customWidth="1"/>
    <col min="10497" max="10498" width="0" style="59" hidden="1" customWidth="1"/>
    <col min="10499" max="10499" width="8.5" style="59" customWidth="1"/>
    <col min="10500" max="10500" width="6" style="59" customWidth="1"/>
    <col min="10501" max="10501" width="32.5" style="59" customWidth="1"/>
    <col min="10502" max="10502" width="39.5" style="59" customWidth="1"/>
    <col min="10503" max="10503" width="26.5" style="59" customWidth="1"/>
    <col min="10504" max="10504" width="10.75" style="59" customWidth="1"/>
    <col min="10505" max="10505" width="24.25" style="59" customWidth="1"/>
    <col min="10506" max="10506" width="21.625" style="59" customWidth="1"/>
    <col min="10507" max="10507" width="19.75" style="59" customWidth="1"/>
    <col min="10508" max="10508" width="11.625" style="59" customWidth="1"/>
    <col min="10509" max="10509" width="21.875" style="59" customWidth="1"/>
    <col min="10510" max="10510" width="21.625" style="59" customWidth="1"/>
    <col min="10511" max="10511" width="24.75" style="59" customWidth="1"/>
    <col min="10512" max="10512" width="21.125" style="59" bestFit="1" customWidth="1"/>
    <col min="10513" max="10514" width="15.25" style="59" customWidth="1"/>
    <col min="10515" max="10515" width="20.125" style="59" bestFit="1" customWidth="1"/>
    <col min="10516" max="10516" width="27.875" style="59" bestFit="1" customWidth="1"/>
    <col min="10517" max="10517" width="17.25" style="59" bestFit="1" customWidth="1"/>
    <col min="10518" max="10518" width="16.5" style="59" customWidth="1"/>
    <col min="10519" max="10519" width="15.5" style="59" customWidth="1"/>
    <col min="10520" max="10520" width="17.625" style="59" bestFit="1" customWidth="1"/>
    <col min="10521" max="10521" width="19.125" style="59" customWidth="1"/>
    <col min="10522" max="10751" width="9" style="59"/>
    <col min="10752" max="10752" width="6.375" style="59" customWidth="1"/>
    <col min="10753" max="10754" width="0" style="59" hidden="1" customWidth="1"/>
    <col min="10755" max="10755" width="8.5" style="59" customWidth="1"/>
    <col min="10756" max="10756" width="6" style="59" customWidth="1"/>
    <col min="10757" max="10757" width="32.5" style="59" customWidth="1"/>
    <col min="10758" max="10758" width="39.5" style="59" customWidth="1"/>
    <col min="10759" max="10759" width="26.5" style="59" customWidth="1"/>
    <col min="10760" max="10760" width="10.75" style="59" customWidth="1"/>
    <col min="10761" max="10761" width="24.25" style="59" customWidth="1"/>
    <col min="10762" max="10762" width="21.625" style="59" customWidth="1"/>
    <col min="10763" max="10763" width="19.75" style="59" customWidth="1"/>
    <col min="10764" max="10764" width="11.625" style="59" customWidth="1"/>
    <col min="10765" max="10765" width="21.875" style="59" customWidth="1"/>
    <col min="10766" max="10766" width="21.625" style="59" customWidth="1"/>
    <col min="10767" max="10767" width="24.75" style="59" customWidth="1"/>
    <col min="10768" max="10768" width="21.125" style="59" bestFit="1" customWidth="1"/>
    <col min="10769" max="10770" width="15.25" style="59" customWidth="1"/>
    <col min="10771" max="10771" width="20.125" style="59" bestFit="1" customWidth="1"/>
    <col min="10772" max="10772" width="27.875" style="59" bestFit="1" customWidth="1"/>
    <col min="10773" max="10773" width="17.25" style="59" bestFit="1" customWidth="1"/>
    <col min="10774" max="10774" width="16.5" style="59" customWidth="1"/>
    <col min="10775" max="10775" width="15.5" style="59" customWidth="1"/>
    <col min="10776" max="10776" width="17.625" style="59" bestFit="1" customWidth="1"/>
    <col min="10777" max="10777" width="19.125" style="59" customWidth="1"/>
    <col min="10778" max="11007" width="9" style="59"/>
    <col min="11008" max="11008" width="6.375" style="59" customWidth="1"/>
    <col min="11009" max="11010" width="0" style="59" hidden="1" customWidth="1"/>
    <col min="11011" max="11011" width="8.5" style="59" customWidth="1"/>
    <col min="11012" max="11012" width="6" style="59" customWidth="1"/>
    <col min="11013" max="11013" width="32.5" style="59" customWidth="1"/>
    <col min="11014" max="11014" width="39.5" style="59" customWidth="1"/>
    <col min="11015" max="11015" width="26.5" style="59" customWidth="1"/>
    <col min="11016" max="11016" width="10.75" style="59" customWidth="1"/>
    <col min="11017" max="11017" width="24.25" style="59" customWidth="1"/>
    <col min="11018" max="11018" width="21.625" style="59" customWidth="1"/>
    <col min="11019" max="11019" width="19.75" style="59" customWidth="1"/>
    <col min="11020" max="11020" width="11.625" style="59" customWidth="1"/>
    <col min="11021" max="11021" width="21.875" style="59" customWidth="1"/>
    <col min="11022" max="11022" width="21.625" style="59" customWidth="1"/>
    <col min="11023" max="11023" width="24.75" style="59" customWidth="1"/>
    <col min="11024" max="11024" width="21.125" style="59" bestFit="1" customWidth="1"/>
    <col min="11025" max="11026" width="15.25" style="59" customWidth="1"/>
    <col min="11027" max="11027" width="20.125" style="59" bestFit="1" customWidth="1"/>
    <col min="11028" max="11028" width="27.875" style="59" bestFit="1" customWidth="1"/>
    <col min="11029" max="11029" width="17.25" style="59" bestFit="1" customWidth="1"/>
    <col min="11030" max="11030" width="16.5" style="59" customWidth="1"/>
    <col min="11031" max="11031" width="15.5" style="59" customWidth="1"/>
    <col min="11032" max="11032" width="17.625" style="59" bestFit="1" customWidth="1"/>
    <col min="11033" max="11033" width="19.125" style="59" customWidth="1"/>
    <col min="11034" max="11263" width="9" style="59"/>
    <col min="11264" max="11264" width="6.375" style="59" customWidth="1"/>
    <col min="11265" max="11266" width="0" style="59" hidden="1" customWidth="1"/>
    <col min="11267" max="11267" width="8.5" style="59" customWidth="1"/>
    <col min="11268" max="11268" width="6" style="59" customWidth="1"/>
    <col min="11269" max="11269" width="32.5" style="59" customWidth="1"/>
    <col min="11270" max="11270" width="39.5" style="59" customWidth="1"/>
    <col min="11271" max="11271" width="26.5" style="59" customWidth="1"/>
    <col min="11272" max="11272" width="10.75" style="59" customWidth="1"/>
    <col min="11273" max="11273" width="24.25" style="59" customWidth="1"/>
    <col min="11274" max="11274" width="21.625" style="59" customWidth="1"/>
    <col min="11275" max="11275" width="19.75" style="59" customWidth="1"/>
    <col min="11276" max="11276" width="11.625" style="59" customWidth="1"/>
    <col min="11277" max="11277" width="21.875" style="59" customWidth="1"/>
    <col min="11278" max="11278" width="21.625" style="59" customWidth="1"/>
    <col min="11279" max="11279" width="24.75" style="59" customWidth="1"/>
    <col min="11280" max="11280" width="21.125" style="59" bestFit="1" customWidth="1"/>
    <col min="11281" max="11282" width="15.25" style="59" customWidth="1"/>
    <col min="11283" max="11283" width="20.125" style="59" bestFit="1" customWidth="1"/>
    <col min="11284" max="11284" width="27.875" style="59" bestFit="1" customWidth="1"/>
    <col min="11285" max="11285" width="17.25" style="59" bestFit="1" customWidth="1"/>
    <col min="11286" max="11286" width="16.5" style="59" customWidth="1"/>
    <col min="11287" max="11287" width="15.5" style="59" customWidth="1"/>
    <col min="11288" max="11288" width="17.625" style="59" bestFit="1" customWidth="1"/>
    <col min="11289" max="11289" width="19.125" style="59" customWidth="1"/>
    <col min="11290" max="11519" width="9" style="59"/>
    <col min="11520" max="11520" width="6.375" style="59" customWidth="1"/>
    <col min="11521" max="11522" width="0" style="59" hidden="1" customWidth="1"/>
    <col min="11523" max="11523" width="8.5" style="59" customWidth="1"/>
    <col min="11524" max="11524" width="6" style="59" customWidth="1"/>
    <col min="11525" max="11525" width="32.5" style="59" customWidth="1"/>
    <col min="11526" max="11526" width="39.5" style="59" customWidth="1"/>
    <col min="11527" max="11527" width="26.5" style="59" customWidth="1"/>
    <col min="11528" max="11528" width="10.75" style="59" customWidth="1"/>
    <col min="11529" max="11529" width="24.25" style="59" customWidth="1"/>
    <col min="11530" max="11530" width="21.625" style="59" customWidth="1"/>
    <col min="11531" max="11531" width="19.75" style="59" customWidth="1"/>
    <col min="11532" max="11532" width="11.625" style="59" customWidth="1"/>
    <col min="11533" max="11533" width="21.875" style="59" customWidth="1"/>
    <col min="11534" max="11534" width="21.625" style="59" customWidth="1"/>
    <col min="11535" max="11535" width="24.75" style="59" customWidth="1"/>
    <col min="11536" max="11536" width="21.125" style="59" bestFit="1" customWidth="1"/>
    <col min="11537" max="11538" width="15.25" style="59" customWidth="1"/>
    <col min="11539" max="11539" width="20.125" style="59" bestFit="1" customWidth="1"/>
    <col min="11540" max="11540" width="27.875" style="59" bestFit="1" customWidth="1"/>
    <col min="11541" max="11541" width="17.25" style="59" bestFit="1" customWidth="1"/>
    <col min="11542" max="11542" width="16.5" style="59" customWidth="1"/>
    <col min="11543" max="11543" width="15.5" style="59" customWidth="1"/>
    <col min="11544" max="11544" width="17.625" style="59" bestFit="1" customWidth="1"/>
    <col min="11545" max="11545" width="19.125" style="59" customWidth="1"/>
    <col min="11546" max="11775" width="9" style="59"/>
    <col min="11776" max="11776" width="6.375" style="59" customWidth="1"/>
    <col min="11777" max="11778" width="0" style="59" hidden="1" customWidth="1"/>
    <col min="11779" max="11779" width="8.5" style="59" customWidth="1"/>
    <col min="11780" max="11780" width="6" style="59" customWidth="1"/>
    <col min="11781" max="11781" width="32.5" style="59" customWidth="1"/>
    <col min="11782" max="11782" width="39.5" style="59" customWidth="1"/>
    <col min="11783" max="11783" width="26.5" style="59" customWidth="1"/>
    <col min="11784" max="11784" width="10.75" style="59" customWidth="1"/>
    <col min="11785" max="11785" width="24.25" style="59" customWidth="1"/>
    <col min="11786" max="11786" width="21.625" style="59" customWidth="1"/>
    <col min="11787" max="11787" width="19.75" style="59" customWidth="1"/>
    <col min="11788" max="11788" width="11.625" style="59" customWidth="1"/>
    <col min="11789" max="11789" width="21.875" style="59" customWidth="1"/>
    <col min="11790" max="11790" width="21.625" style="59" customWidth="1"/>
    <col min="11791" max="11791" width="24.75" style="59" customWidth="1"/>
    <col min="11792" max="11792" width="21.125" style="59" bestFit="1" customWidth="1"/>
    <col min="11793" max="11794" width="15.25" style="59" customWidth="1"/>
    <col min="11795" max="11795" width="20.125" style="59" bestFit="1" customWidth="1"/>
    <col min="11796" max="11796" width="27.875" style="59" bestFit="1" customWidth="1"/>
    <col min="11797" max="11797" width="17.25" style="59" bestFit="1" customWidth="1"/>
    <col min="11798" max="11798" width="16.5" style="59" customWidth="1"/>
    <col min="11799" max="11799" width="15.5" style="59" customWidth="1"/>
    <col min="11800" max="11800" width="17.625" style="59" bestFit="1" customWidth="1"/>
    <col min="11801" max="11801" width="19.125" style="59" customWidth="1"/>
    <col min="11802" max="12031" width="9" style="59"/>
    <col min="12032" max="12032" width="6.375" style="59" customWidth="1"/>
    <col min="12033" max="12034" width="0" style="59" hidden="1" customWidth="1"/>
    <col min="12035" max="12035" width="8.5" style="59" customWidth="1"/>
    <col min="12036" max="12036" width="6" style="59" customWidth="1"/>
    <col min="12037" max="12037" width="32.5" style="59" customWidth="1"/>
    <col min="12038" max="12038" width="39.5" style="59" customWidth="1"/>
    <col min="12039" max="12039" width="26.5" style="59" customWidth="1"/>
    <col min="12040" max="12040" width="10.75" style="59" customWidth="1"/>
    <col min="12041" max="12041" width="24.25" style="59" customWidth="1"/>
    <col min="12042" max="12042" width="21.625" style="59" customWidth="1"/>
    <col min="12043" max="12043" width="19.75" style="59" customWidth="1"/>
    <col min="12044" max="12044" width="11.625" style="59" customWidth="1"/>
    <col min="12045" max="12045" width="21.875" style="59" customWidth="1"/>
    <col min="12046" max="12046" width="21.625" style="59" customWidth="1"/>
    <col min="12047" max="12047" width="24.75" style="59" customWidth="1"/>
    <col min="12048" max="12048" width="21.125" style="59" bestFit="1" customWidth="1"/>
    <col min="12049" max="12050" width="15.25" style="59" customWidth="1"/>
    <col min="12051" max="12051" width="20.125" style="59" bestFit="1" customWidth="1"/>
    <col min="12052" max="12052" width="27.875" style="59" bestFit="1" customWidth="1"/>
    <col min="12053" max="12053" width="17.25" style="59" bestFit="1" customWidth="1"/>
    <col min="12054" max="12054" width="16.5" style="59" customWidth="1"/>
    <col min="12055" max="12055" width="15.5" style="59" customWidth="1"/>
    <col min="12056" max="12056" width="17.625" style="59" bestFit="1" customWidth="1"/>
    <col min="12057" max="12057" width="19.125" style="59" customWidth="1"/>
    <col min="12058" max="12287" width="9" style="59"/>
    <col min="12288" max="12288" width="6.375" style="59" customWidth="1"/>
    <col min="12289" max="12290" width="0" style="59" hidden="1" customWidth="1"/>
    <col min="12291" max="12291" width="8.5" style="59" customWidth="1"/>
    <col min="12292" max="12292" width="6" style="59" customWidth="1"/>
    <col min="12293" max="12293" width="32.5" style="59" customWidth="1"/>
    <col min="12294" max="12294" width="39.5" style="59" customWidth="1"/>
    <col min="12295" max="12295" width="26.5" style="59" customWidth="1"/>
    <col min="12296" max="12296" width="10.75" style="59" customWidth="1"/>
    <col min="12297" max="12297" width="24.25" style="59" customWidth="1"/>
    <col min="12298" max="12298" width="21.625" style="59" customWidth="1"/>
    <col min="12299" max="12299" width="19.75" style="59" customWidth="1"/>
    <col min="12300" max="12300" width="11.625" style="59" customWidth="1"/>
    <col min="12301" max="12301" width="21.875" style="59" customWidth="1"/>
    <col min="12302" max="12302" width="21.625" style="59" customWidth="1"/>
    <col min="12303" max="12303" width="24.75" style="59" customWidth="1"/>
    <col min="12304" max="12304" width="21.125" style="59" bestFit="1" customWidth="1"/>
    <col min="12305" max="12306" width="15.25" style="59" customWidth="1"/>
    <col min="12307" max="12307" width="20.125" style="59" bestFit="1" customWidth="1"/>
    <col min="12308" max="12308" width="27.875" style="59" bestFit="1" customWidth="1"/>
    <col min="12309" max="12309" width="17.25" style="59" bestFit="1" customWidth="1"/>
    <col min="12310" max="12310" width="16.5" style="59" customWidth="1"/>
    <col min="12311" max="12311" width="15.5" style="59" customWidth="1"/>
    <col min="12312" max="12312" width="17.625" style="59" bestFit="1" customWidth="1"/>
    <col min="12313" max="12313" width="19.125" style="59" customWidth="1"/>
    <col min="12314" max="12543" width="9" style="59"/>
    <col min="12544" max="12544" width="6.375" style="59" customWidth="1"/>
    <col min="12545" max="12546" width="0" style="59" hidden="1" customWidth="1"/>
    <col min="12547" max="12547" width="8.5" style="59" customWidth="1"/>
    <col min="12548" max="12548" width="6" style="59" customWidth="1"/>
    <col min="12549" max="12549" width="32.5" style="59" customWidth="1"/>
    <col min="12550" max="12550" width="39.5" style="59" customWidth="1"/>
    <col min="12551" max="12551" width="26.5" style="59" customWidth="1"/>
    <col min="12552" max="12552" width="10.75" style="59" customWidth="1"/>
    <col min="12553" max="12553" width="24.25" style="59" customWidth="1"/>
    <col min="12554" max="12554" width="21.625" style="59" customWidth="1"/>
    <col min="12555" max="12555" width="19.75" style="59" customWidth="1"/>
    <col min="12556" max="12556" width="11.625" style="59" customWidth="1"/>
    <col min="12557" max="12557" width="21.875" style="59" customWidth="1"/>
    <col min="12558" max="12558" width="21.625" style="59" customWidth="1"/>
    <col min="12559" max="12559" width="24.75" style="59" customWidth="1"/>
    <col min="12560" max="12560" width="21.125" style="59" bestFit="1" customWidth="1"/>
    <col min="12561" max="12562" width="15.25" style="59" customWidth="1"/>
    <col min="12563" max="12563" width="20.125" style="59" bestFit="1" customWidth="1"/>
    <col min="12564" max="12564" width="27.875" style="59" bestFit="1" customWidth="1"/>
    <col min="12565" max="12565" width="17.25" style="59" bestFit="1" customWidth="1"/>
    <col min="12566" max="12566" width="16.5" style="59" customWidth="1"/>
    <col min="12567" max="12567" width="15.5" style="59" customWidth="1"/>
    <col min="12568" max="12568" width="17.625" style="59" bestFit="1" customWidth="1"/>
    <col min="12569" max="12569" width="19.125" style="59" customWidth="1"/>
    <col min="12570" max="12799" width="9" style="59"/>
    <col min="12800" max="12800" width="6.375" style="59" customWidth="1"/>
    <col min="12801" max="12802" width="0" style="59" hidden="1" customWidth="1"/>
    <col min="12803" max="12803" width="8.5" style="59" customWidth="1"/>
    <col min="12804" max="12804" width="6" style="59" customWidth="1"/>
    <col min="12805" max="12805" width="32.5" style="59" customWidth="1"/>
    <col min="12806" max="12806" width="39.5" style="59" customWidth="1"/>
    <col min="12807" max="12807" width="26.5" style="59" customWidth="1"/>
    <col min="12808" max="12808" width="10.75" style="59" customWidth="1"/>
    <col min="12809" max="12809" width="24.25" style="59" customWidth="1"/>
    <col min="12810" max="12810" width="21.625" style="59" customWidth="1"/>
    <col min="12811" max="12811" width="19.75" style="59" customWidth="1"/>
    <col min="12812" max="12812" width="11.625" style="59" customWidth="1"/>
    <col min="12813" max="12813" width="21.875" style="59" customWidth="1"/>
    <col min="12814" max="12814" width="21.625" style="59" customWidth="1"/>
    <col min="12815" max="12815" width="24.75" style="59" customWidth="1"/>
    <col min="12816" max="12816" width="21.125" style="59" bestFit="1" customWidth="1"/>
    <col min="12817" max="12818" width="15.25" style="59" customWidth="1"/>
    <col min="12819" max="12819" width="20.125" style="59" bestFit="1" customWidth="1"/>
    <col min="12820" max="12820" width="27.875" style="59" bestFit="1" customWidth="1"/>
    <col min="12821" max="12821" width="17.25" style="59" bestFit="1" customWidth="1"/>
    <col min="12822" max="12822" width="16.5" style="59" customWidth="1"/>
    <col min="12823" max="12823" width="15.5" style="59" customWidth="1"/>
    <col min="12824" max="12824" width="17.625" style="59" bestFit="1" customWidth="1"/>
    <col min="12825" max="12825" width="19.125" style="59" customWidth="1"/>
    <col min="12826" max="13055" width="9" style="59"/>
    <col min="13056" max="13056" width="6.375" style="59" customWidth="1"/>
    <col min="13057" max="13058" width="0" style="59" hidden="1" customWidth="1"/>
    <col min="13059" max="13059" width="8.5" style="59" customWidth="1"/>
    <col min="13060" max="13060" width="6" style="59" customWidth="1"/>
    <col min="13061" max="13061" width="32.5" style="59" customWidth="1"/>
    <col min="13062" max="13062" width="39.5" style="59" customWidth="1"/>
    <col min="13063" max="13063" width="26.5" style="59" customWidth="1"/>
    <col min="13064" max="13064" width="10.75" style="59" customWidth="1"/>
    <col min="13065" max="13065" width="24.25" style="59" customWidth="1"/>
    <col min="13066" max="13066" width="21.625" style="59" customWidth="1"/>
    <col min="13067" max="13067" width="19.75" style="59" customWidth="1"/>
    <col min="13068" max="13068" width="11.625" style="59" customWidth="1"/>
    <col min="13069" max="13069" width="21.875" style="59" customWidth="1"/>
    <col min="13070" max="13070" width="21.625" style="59" customWidth="1"/>
    <col min="13071" max="13071" width="24.75" style="59" customWidth="1"/>
    <col min="13072" max="13072" width="21.125" style="59" bestFit="1" customWidth="1"/>
    <col min="13073" max="13074" width="15.25" style="59" customWidth="1"/>
    <col min="13075" max="13075" width="20.125" style="59" bestFit="1" customWidth="1"/>
    <col min="13076" max="13076" width="27.875" style="59" bestFit="1" customWidth="1"/>
    <col min="13077" max="13077" width="17.25" style="59" bestFit="1" customWidth="1"/>
    <col min="13078" max="13078" width="16.5" style="59" customWidth="1"/>
    <col min="13079" max="13079" width="15.5" style="59" customWidth="1"/>
    <col min="13080" max="13080" width="17.625" style="59" bestFit="1" customWidth="1"/>
    <col min="13081" max="13081" width="19.125" style="59" customWidth="1"/>
    <col min="13082" max="13311" width="9" style="59"/>
    <col min="13312" max="13312" width="6.375" style="59" customWidth="1"/>
    <col min="13313" max="13314" width="0" style="59" hidden="1" customWidth="1"/>
    <col min="13315" max="13315" width="8.5" style="59" customWidth="1"/>
    <col min="13316" max="13316" width="6" style="59" customWidth="1"/>
    <col min="13317" max="13317" width="32.5" style="59" customWidth="1"/>
    <col min="13318" max="13318" width="39.5" style="59" customWidth="1"/>
    <col min="13319" max="13319" width="26.5" style="59" customWidth="1"/>
    <col min="13320" max="13320" width="10.75" style="59" customWidth="1"/>
    <col min="13321" max="13321" width="24.25" style="59" customWidth="1"/>
    <col min="13322" max="13322" width="21.625" style="59" customWidth="1"/>
    <col min="13323" max="13323" width="19.75" style="59" customWidth="1"/>
    <col min="13324" max="13324" width="11.625" style="59" customWidth="1"/>
    <col min="13325" max="13325" width="21.875" style="59" customWidth="1"/>
    <col min="13326" max="13326" width="21.625" style="59" customWidth="1"/>
    <col min="13327" max="13327" width="24.75" style="59" customWidth="1"/>
    <col min="13328" max="13328" width="21.125" style="59" bestFit="1" customWidth="1"/>
    <col min="13329" max="13330" width="15.25" style="59" customWidth="1"/>
    <col min="13331" max="13331" width="20.125" style="59" bestFit="1" customWidth="1"/>
    <col min="13332" max="13332" width="27.875" style="59" bestFit="1" customWidth="1"/>
    <col min="13333" max="13333" width="17.25" style="59" bestFit="1" customWidth="1"/>
    <col min="13334" max="13334" width="16.5" style="59" customWidth="1"/>
    <col min="13335" max="13335" width="15.5" style="59" customWidth="1"/>
    <col min="13336" max="13336" width="17.625" style="59" bestFit="1" customWidth="1"/>
    <col min="13337" max="13337" width="19.125" style="59" customWidth="1"/>
    <col min="13338" max="13567" width="9" style="59"/>
    <col min="13568" max="13568" width="6.375" style="59" customWidth="1"/>
    <col min="13569" max="13570" width="0" style="59" hidden="1" customWidth="1"/>
    <col min="13571" max="13571" width="8.5" style="59" customWidth="1"/>
    <col min="13572" max="13572" width="6" style="59" customWidth="1"/>
    <col min="13573" max="13573" width="32.5" style="59" customWidth="1"/>
    <col min="13574" max="13574" width="39.5" style="59" customWidth="1"/>
    <col min="13575" max="13575" width="26.5" style="59" customWidth="1"/>
    <col min="13576" max="13576" width="10.75" style="59" customWidth="1"/>
    <col min="13577" max="13577" width="24.25" style="59" customWidth="1"/>
    <col min="13578" max="13578" width="21.625" style="59" customWidth="1"/>
    <col min="13579" max="13579" width="19.75" style="59" customWidth="1"/>
    <col min="13580" max="13580" width="11.625" style="59" customWidth="1"/>
    <col min="13581" max="13581" width="21.875" style="59" customWidth="1"/>
    <col min="13582" max="13582" width="21.625" style="59" customWidth="1"/>
    <col min="13583" max="13583" width="24.75" style="59" customWidth="1"/>
    <col min="13584" max="13584" width="21.125" style="59" bestFit="1" customWidth="1"/>
    <col min="13585" max="13586" width="15.25" style="59" customWidth="1"/>
    <col min="13587" max="13587" width="20.125" style="59" bestFit="1" customWidth="1"/>
    <col min="13588" max="13588" width="27.875" style="59" bestFit="1" customWidth="1"/>
    <col min="13589" max="13589" width="17.25" style="59" bestFit="1" customWidth="1"/>
    <col min="13590" max="13590" width="16.5" style="59" customWidth="1"/>
    <col min="13591" max="13591" width="15.5" style="59" customWidth="1"/>
    <col min="13592" max="13592" width="17.625" style="59" bestFit="1" customWidth="1"/>
    <col min="13593" max="13593" width="19.125" style="59" customWidth="1"/>
    <col min="13594" max="13823" width="9" style="59"/>
    <col min="13824" max="13824" width="6.375" style="59" customWidth="1"/>
    <col min="13825" max="13826" width="0" style="59" hidden="1" customWidth="1"/>
    <col min="13827" max="13827" width="8.5" style="59" customWidth="1"/>
    <col min="13828" max="13828" width="6" style="59" customWidth="1"/>
    <col min="13829" max="13829" width="32.5" style="59" customWidth="1"/>
    <col min="13830" max="13830" width="39.5" style="59" customWidth="1"/>
    <col min="13831" max="13831" width="26.5" style="59" customWidth="1"/>
    <col min="13832" max="13832" width="10.75" style="59" customWidth="1"/>
    <col min="13833" max="13833" width="24.25" style="59" customWidth="1"/>
    <col min="13834" max="13834" width="21.625" style="59" customWidth="1"/>
    <col min="13835" max="13835" width="19.75" style="59" customWidth="1"/>
    <col min="13836" max="13836" width="11.625" style="59" customWidth="1"/>
    <col min="13837" max="13837" width="21.875" style="59" customWidth="1"/>
    <col min="13838" max="13838" width="21.625" style="59" customWidth="1"/>
    <col min="13839" max="13839" width="24.75" style="59" customWidth="1"/>
    <col min="13840" max="13840" width="21.125" style="59" bestFit="1" customWidth="1"/>
    <col min="13841" max="13842" width="15.25" style="59" customWidth="1"/>
    <col min="13843" max="13843" width="20.125" style="59" bestFit="1" customWidth="1"/>
    <col min="13844" max="13844" width="27.875" style="59" bestFit="1" customWidth="1"/>
    <col min="13845" max="13845" width="17.25" style="59" bestFit="1" customWidth="1"/>
    <col min="13846" max="13846" width="16.5" style="59" customWidth="1"/>
    <col min="13847" max="13847" width="15.5" style="59" customWidth="1"/>
    <col min="13848" max="13848" width="17.625" style="59" bestFit="1" customWidth="1"/>
    <col min="13849" max="13849" width="19.125" style="59" customWidth="1"/>
    <col min="13850" max="14079" width="9" style="59"/>
    <col min="14080" max="14080" width="6.375" style="59" customWidth="1"/>
    <col min="14081" max="14082" width="0" style="59" hidden="1" customWidth="1"/>
    <col min="14083" max="14083" width="8.5" style="59" customWidth="1"/>
    <col min="14084" max="14084" width="6" style="59" customWidth="1"/>
    <col min="14085" max="14085" width="32.5" style="59" customWidth="1"/>
    <col min="14086" max="14086" width="39.5" style="59" customWidth="1"/>
    <col min="14087" max="14087" width="26.5" style="59" customWidth="1"/>
    <col min="14088" max="14088" width="10.75" style="59" customWidth="1"/>
    <col min="14089" max="14089" width="24.25" style="59" customWidth="1"/>
    <col min="14090" max="14090" width="21.625" style="59" customWidth="1"/>
    <col min="14091" max="14091" width="19.75" style="59" customWidth="1"/>
    <col min="14092" max="14092" width="11.625" style="59" customWidth="1"/>
    <col min="14093" max="14093" width="21.875" style="59" customWidth="1"/>
    <col min="14094" max="14094" width="21.625" style="59" customWidth="1"/>
    <col min="14095" max="14095" width="24.75" style="59" customWidth="1"/>
    <col min="14096" max="14096" width="21.125" style="59" bestFit="1" customWidth="1"/>
    <col min="14097" max="14098" width="15.25" style="59" customWidth="1"/>
    <col min="14099" max="14099" width="20.125" style="59" bestFit="1" customWidth="1"/>
    <col min="14100" max="14100" width="27.875" style="59" bestFit="1" customWidth="1"/>
    <col min="14101" max="14101" width="17.25" style="59" bestFit="1" customWidth="1"/>
    <col min="14102" max="14102" width="16.5" style="59" customWidth="1"/>
    <col min="14103" max="14103" width="15.5" style="59" customWidth="1"/>
    <col min="14104" max="14104" width="17.625" style="59" bestFit="1" customWidth="1"/>
    <col min="14105" max="14105" width="19.125" style="59" customWidth="1"/>
    <col min="14106" max="14335" width="9" style="59"/>
    <col min="14336" max="14336" width="6.375" style="59" customWidth="1"/>
    <col min="14337" max="14338" width="0" style="59" hidden="1" customWidth="1"/>
    <col min="14339" max="14339" width="8.5" style="59" customWidth="1"/>
    <col min="14340" max="14340" width="6" style="59" customWidth="1"/>
    <col min="14341" max="14341" width="32.5" style="59" customWidth="1"/>
    <col min="14342" max="14342" width="39.5" style="59" customWidth="1"/>
    <col min="14343" max="14343" width="26.5" style="59" customWidth="1"/>
    <col min="14344" max="14344" width="10.75" style="59" customWidth="1"/>
    <col min="14345" max="14345" width="24.25" style="59" customWidth="1"/>
    <col min="14346" max="14346" width="21.625" style="59" customWidth="1"/>
    <col min="14347" max="14347" width="19.75" style="59" customWidth="1"/>
    <col min="14348" max="14348" width="11.625" style="59" customWidth="1"/>
    <col min="14349" max="14349" width="21.875" style="59" customWidth="1"/>
    <col min="14350" max="14350" width="21.625" style="59" customWidth="1"/>
    <col min="14351" max="14351" width="24.75" style="59" customWidth="1"/>
    <col min="14352" max="14352" width="21.125" style="59" bestFit="1" customWidth="1"/>
    <col min="14353" max="14354" width="15.25" style="59" customWidth="1"/>
    <col min="14355" max="14355" width="20.125" style="59" bestFit="1" customWidth="1"/>
    <col min="14356" max="14356" width="27.875" style="59" bestFit="1" customWidth="1"/>
    <col min="14357" max="14357" width="17.25" style="59" bestFit="1" customWidth="1"/>
    <col min="14358" max="14358" width="16.5" style="59" customWidth="1"/>
    <col min="14359" max="14359" width="15.5" style="59" customWidth="1"/>
    <col min="14360" max="14360" width="17.625" style="59" bestFit="1" customWidth="1"/>
    <col min="14361" max="14361" width="19.125" style="59" customWidth="1"/>
    <col min="14362" max="14591" width="9" style="59"/>
    <col min="14592" max="14592" width="6.375" style="59" customWidth="1"/>
    <col min="14593" max="14594" width="0" style="59" hidden="1" customWidth="1"/>
    <col min="14595" max="14595" width="8.5" style="59" customWidth="1"/>
    <col min="14596" max="14596" width="6" style="59" customWidth="1"/>
    <col min="14597" max="14597" width="32.5" style="59" customWidth="1"/>
    <col min="14598" max="14598" width="39.5" style="59" customWidth="1"/>
    <col min="14599" max="14599" width="26.5" style="59" customWidth="1"/>
    <col min="14600" max="14600" width="10.75" style="59" customWidth="1"/>
    <col min="14601" max="14601" width="24.25" style="59" customWidth="1"/>
    <col min="14602" max="14602" width="21.625" style="59" customWidth="1"/>
    <col min="14603" max="14603" width="19.75" style="59" customWidth="1"/>
    <col min="14604" max="14604" width="11.625" style="59" customWidth="1"/>
    <col min="14605" max="14605" width="21.875" style="59" customWidth="1"/>
    <col min="14606" max="14606" width="21.625" style="59" customWidth="1"/>
    <col min="14607" max="14607" width="24.75" style="59" customWidth="1"/>
    <col min="14608" max="14608" width="21.125" style="59" bestFit="1" customWidth="1"/>
    <col min="14609" max="14610" width="15.25" style="59" customWidth="1"/>
    <col min="14611" max="14611" width="20.125" style="59" bestFit="1" customWidth="1"/>
    <col min="14612" max="14612" width="27.875" style="59" bestFit="1" customWidth="1"/>
    <col min="14613" max="14613" width="17.25" style="59" bestFit="1" customWidth="1"/>
    <col min="14614" max="14614" width="16.5" style="59" customWidth="1"/>
    <col min="14615" max="14615" width="15.5" style="59" customWidth="1"/>
    <col min="14616" max="14616" width="17.625" style="59" bestFit="1" customWidth="1"/>
    <col min="14617" max="14617" width="19.125" style="59" customWidth="1"/>
    <col min="14618" max="14847" width="9" style="59"/>
    <col min="14848" max="14848" width="6.375" style="59" customWidth="1"/>
    <col min="14849" max="14850" width="0" style="59" hidden="1" customWidth="1"/>
    <col min="14851" max="14851" width="8.5" style="59" customWidth="1"/>
    <col min="14852" max="14852" width="6" style="59" customWidth="1"/>
    <col min="14853" max="14853" width="32.5" style="59" customWidth="1"/>
    <col min="14854" max="14854" width="39.5" style="59" customWidth="1"/>
    <col min="14855" max="14855" width="26.5" style="59" customWidth="1"/>
    <col min="14856" max="14856" width="10.75" style="59" customWidth="1"/>
    <col min="14857" max="14857" width="24.25" style="59" customWidth="1"/>
    <col min="14858" max="14858" width="21.625" style="59" customWidth="1"/>
    <col min="14859" max="14859" width="19.75" style="59" customWidth="1"/>
    <col min="14860" max="14860" width="11.625" style="59" customWidth="1"/>
    <col min="14861" max="14861" width="21.875" style="59" customWidth="1"/>
    <col min="14862" max="14862" width="21.625" style="59" customWidth="1"/>
    <col min="14863" max="14863" width="24.75" style="59" customWidth="1"/>
    <col min="14864" max="14864" width="21.125" style="59" bestFit="1" customWidth="1"/>
    <col min="14865" max="14866" width="15.25" style="59" customWidth="1"/>
    <col min="14867" max="14867" width="20.125" style="59" bestFit="1" customWidth="1"/>
    <col min="14868" max="14868" width="27.875" style="59" bestFit="1" customWidth="1"/>
    <col min="14869" max="14869" width="17.25" style="59" bestFit="1" customWidth="1"/>
    <col min="14870" max="14870" width="16.5" style="59" customWidth="1"/>
    <col min="14871" max="14871" width="15.5" style="59" customWidth="1"/>
    <col min="14872" max="14872" width="17.625" style="59" bestFit="1" customWidth="1"/>
    <col min="14873" max="14873" width="19.125" style="59" customWidth="1"/>
    <col min="14874" max="15103" width="9" style="59"/>
    <col min="15104" max="15104" width="6.375" style="59" customWidth="1"/>
    <col min="15105" max="15106" width="0" style="59" hidden="1" customWidth="1"/>
    <col min="15107" max="15107" width="8.5" style="59" customWidth="1"/>
    <col min="15108" max="15108" width="6" style="59" customWidth="1"/>
    <col min="15109" max="15109" width="32.5" style="59" customWidth="1"/>
    <col min="15110" max="15110" width="39.5" style="59" customWidth="1"/>
    <col min="15111" max="15111" width="26.5" style="59" customWidth="1"/>
    <col min="15112" max="15112" width="10.75" style="59" customWidth="1"/>
    <col min="15113" max="15113" width="24.25" style="59" customWidth="1"/>
    <col min="15114" max="15114" width="21.625" style="59" customWidth="1"/>
    <col min="15115" max="15115" width="19.75" style="59" customWidth="1"/>
    <col min="15116" max="15116" width="11.625" style="59" customWidth="1"/>
    <col min="15117" max="15117" width="21.875" style="59" customWidth="1"/>
    <col min="15118" max="15118" width="21.625" style="59" customWidth="1"/>
    <col min="15119" max="15119" width="24.75" style="59" customWidth="1"/>
    <col min="15120" max="15120" width="21.125" style="59" bestFit="1" customWidth="1"/>
    <col min="15121" max="15122" width="15.25" style="59" customWidth="1"/>
    <col min="15123" max="15123" width="20.125" style="59" bestFit="1" customWidth="1"/>
    <col min="15124" max="15124" width="27.875" style="59" bestFit="1" customWidth="1"/>
    <col min="15125" max="15125" width="17.25" style="59" bestFit="1" customWidth="1"/>
    <col min="15126" max="15126" width="16.5" style="59" customWidth="1"/>
    <col min="15127" max="15127" width="15.5" style="59" customWidth="1"/>
    <col min="15128" max="15128" width="17.625" style="59" bestFit="1" customWidth="1"/>
    <col min="15129" max="15129" width="19.125" style="59" customWidth="1"/>
    <col min="15130" max="15359" width="9" style="59"/>
    <col min="15360" max="15360" width="6.375" style="59" customWidth="1"/>
    <col min="15361" max="15362" width="0" style="59" hidden="1" customWidth="1"/>
    <col min="15363" max="15363" width="8.5" style="59" customWidth="1"/>
    <col min="15364" max="15364" width="6" style="59" customWidth="1"/>
    <col min="15365" max="15365" width="32.5" style="59" customWidth="1"/>
    <col min="15366" max="15366" width="39.5" style="59" customWidth="1"/>
    <col min="15367" max="15367" width="26.5" style="59" customWidth="1"/>
    <col min="15368" max="15368" width="10.75" style="59" customWidth="1"/>
    <col min="15369" max="15369" width="24.25" style="59" customWidth="1"/>
    <col min="15370" max="15370" width="21.625" style="59" customWidth="1"/>
    <col min="15371" max="15371" width="19.75" style="59" customWidth="1"/>
    <col min="15372" max="15372" width="11.625" style="59" customWidth="1"/>
    <col min="15373" max="15373" width="21.875" style="59" customWidth="1"/>
    <col min="15374" max="15374" width="21.625" style="59" customWidth="1"/>
    <col min="15375" max="15375" width="24.75" style="59" customWidth="1"/>
    <col min="15376" max="15376" width="21.125" style="59" bestFit="1" customWidth="1"/>
    <col min="15377" max="15378" width="15.25" style="59" customWidth="1"/>
    <col min="15379" max="15379" width="20.125" style="59" bestFit="1" customWidth="1"/>
    <col min="15380" max="15380" width="27.875" style="59" bestFit="1" customWidth="1"/>
    <col min="15381" max="15381" width="17.25" style="59" bestFit="1" customWidth="1"/>
    <col min="15382" max="15382" width="16.5" style="59" customWidth="1"/>
    <col min="15383" max="15383" width="15.5" style="59" customWidth="1"/>
    <col min="15384" max="15384" width="17.625" style="59" bestFit="1" customWidth="1"/>
    <col min="15385" max="15385" width="19.125" style="59" customWidth="1"/>
    <col min="15386" max="15615" width="9" style="59"/>
    <col min="15616" max="15616" width="6.375" style="59" customWidth="1"/>
    <col min="15617" max="15618" width="0" style="59" hidden="1" customWidth="1"/>
    <col min="15619" max="15619" width="8.5" style="59" customWidth="1"/>
    <col min="15620" max="15620" width="6" style="59" customWidth="1"/>
    <col min="15621" max="15621" width="32.5" style="59" customWidth="1"/>
    <col min="15622" max="15622" width="39.5" style="59" customWidth="1"/>
    <col min="15623" max="15623" width="26.5" style="59" customWidth="1"/>
    <col min="15624" max="15624" width="10.75" style="59" customWidth="1"/>
    <col min="15625" max="15625" width="24.25" style="59" customWidth="1"/>
    <col min="15626" max="15626" width="21.625" style="59" customWidth="1"/>
    <col min="15627" max="15627" width="19.75" style="59" customWidth="1"/>
    <col min="15628" max="15628" width="11.625" style="59" customWidth="1"/>
    <col min="15629" max="15629" width="21.875" style="59" customWidth="1"/>
    <col min="15630" max="15630" width="21.625" style="59" customWidth="1"/>
    <col min="15631" max="15631" width="24.75" style="59" customWidth="1"/>
    <col min="15632" max="15632" width="21.125" style="59" bestFit="1" customWidth="1"/>
    <col min="15633" max="15634" width="15.25" style="59" customWidth="1"/>
    <col min="15635" max="15635" width="20.125" style="59" bestFit="1" customWidth="1"/>
    <col min="15636" max="15636" width="27.875" style="59" bestFit="1" customWidth="1"/>
    <col min="15637" max="15637" width="17.25" style="59" bestFit="1" customWidth="1"/>
    <col min="15638" max="15638" width="16.5" style="59" customWidth="1"/>
    <col min="15639" max="15639" width="15.5" style="59" customWidth="1"/>
    <col min="15640" max="15640" width="17.625" style="59" bestFit="1" customWidth="1"/>
    <col min="15641" max="15641" width="19.125" style="59" customWidth="1"/>
    <col min="15642" max="15871" width="9" style="59"/>
    <col min="15872" max="15872" width="6.375" style="59" customWidth="1"/>
    <col min="15873" max="15874" width="0" style="59" hidden="1" customWidth="1"/>
    <col min="15875" max="15875" width="8.5" style="59" customWidth="1"/>
    <col min="15876" max="15876" width="6" style="59" customWidth="1"/>
    <col min="15877" max="15877" width="32.5" style="59" customWidth="1"/>
    <col min="15878" max="15878" width="39.5" style="59" customWidth="1"/>
    <col min="15879" max="15879" width="26.5" style="59" customWidth="1"/>
    <col min="15880" max="15880" width="10.75" style="59" customWidth="1"/>
    <col min="15881" max="15881" width="24.25" style="59" customWidth="1"/>
    <col min="15882" max="15882" width="21.625" style="59" customWidth="1"/>
    <col min="15883" max="15883" width="19.75" style="59" customWidth="1"/>
    <col min="15884" max="15884" width="11.625" style="59" customWidth="1"/>
    <col min="15885" max="15885" width="21.875" style="59" customWidth="1"/>
    <col min="15886" max="15886" width="21.625" style="59" customWidth="1"/>
    <col min="15887" max="15887" width="24.75" style="59" customWidth="1"/>
    <col min="15888" max="15888" width="21.125" style="59" bestFit="1" customWidth="1"/>
    <col min="15889" max="15890" width="15.25" style="59" customWidth="1"/>
    <col min="15891" max="15891" width="20.125" style="59" bestFit="1" customWidth="1"/>
    <col min="15892" max="15892" width="27.875" style="59" bestFit="1" customWidth="1"/>
    <col min="15893" max="15893" width="17.25" style="59" bestFit="1" customWidth="1"/>
    <col min="15894" max="15894" width="16.5" style="59" customWidth="1"/>
    <col min="15895" max="15895" width="15.5" style="59" customWidth="1"/>
    <col min="15896" max="15896" width="17.625" style="59" bestFit="1" customWidth="1"/>
    <col min="15897" max="15897" width="19.125" style="59" customWidth="1"/>
    <col min="15898" max="16127" width="9" style="59"/>
    <col min="16128" max="16128" width="6.375" style="59" customWidth="1"/>
    <col min="16129" max="16130" width="0" style="59" hidden="1" customWidth="1"/>
    <col min="16131" max="16131" width="8.5" style="59" customWidth="1"/>
    <col min="16132" max="16132" width="6" style="59" customWidth="1"/>
    <col min="16133" max="16133" width="32.5" style="59" customWidth="1"/>
    <col min="16134" max="16134" width="39.5" style="59" customWidth="1"/>
    <col min="16135" max="16135" width="26.5" style="59" customWidth="1"/>
    <col min="16136" max="16136" width="10.75" style="59" customWidth="1"/>
    <col min="16137" max="16137" width="24.25" style="59" customWidth="1"/>
    <col min="16138" max="16138" width="21.625" style="59" customWidth="1"/>
    <col min="16139" max="16139" width="19.75" style="59" customWidth="1"/>
    <col min="16140" max="16140" width="11.625" style="59" customWidth="1"/>
    <col min="16141" max="16141" width="21.875" style="59" customWidth="1"/>
    <col min="16142" max="16142" width="21.625" style="59" customWidth="1"/>
    <col min="16143" max="16143" width="24.75" style="59" customWidth="1"/>
    <col min="16144" max="16144" width="21.125" style="59" bestFit="1" customWidth="1"/>
    <col min="16145" max="16146" width="15.25" style="59" customWidth="1"/>
    <col min="16147" max="16147" width="20.125" style="59" bestFit="1" customWidth="1"/>
    <col min="16148" max="16148" width="27.875" style="59" bestFit="1" customWidth="1"/>
    <col min="16149" max="16149" width="17.25" style="59" bestFit="1" customWidth="1"/>
    <col min="16150" max="16150" width="16.5" style="59" customWidth="1"/>
    <col min="16151" max="16151" width="15.5" style="59" customWidth="1"/>
    <col min="16152" max="16152" width="17.625" style="59" bestFit="1" customWidth="1"/>
    <col min="16153" max="16153" width="19.125" style="59" customWidth="1"/>
    <col min="16154" max="16384" width="9" style="59"/>
  </cols>
  <sheetData>
    <row r="1" spans="1:52" s="1" customFormat="1">
      <c r="A1" s="59" t="s">
        <v>253</v>
      </c>
      <c r="B1" s="59"/>
      <c r="C1" s="72"/>
      <c r="D1" s="72"/>
      <c r="F1" s="2"/>
      <c r="G1" s="4"/>
      <c r="H1" s="3"/>
      <c r="I1" s="4"/>
      <c r="J1" s="101"/>
      <c r="K1" s="104"/>
      <c r="M1" s="5"/>
      <c r="N1" s="6"/>
      <c r="O1" s="105"/>
      <c r="P1" s="106"/>
      <c r="Q1" s="106"/>
      <c r="R1" s="106"/>
      <c r="S1" s="107"/>
      <c r="T1" s="107"/>
      <c r="U1" s="107"/>
      <c r="V1" s="107"/>
      <c r="W1" s="105"/>
      <c r="X1" s="105"/>
      <c r="Y1" s="105"/>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row>
    <row r="2" spans="1:52" s="7" customFormat="1" ht="45.75" customHeight="1" thickBot="1">
      <c r="A2" s="134"/>
      <c r="B2" s="134"/>
      <c r="C2" s="72"/>
      <c r="D2" s="72"/>
      <c r="E2" s="8"/>
      <c r="F2" s="289" t="s">
        <v>333</v>
      </c>
      <c r="G2" s="289"/>
      <c r="H2" s="289"/>
      <c r="I2" s="289"/>
      <c r="J2" s="289"/>
      <c r="K2" s="289"/>
      <c r="L2" s="289"/>
      <c r="M2" s="289"/>
      <c r="N2" s="289"/>
      <c r="O2" s="289"/>
      <c r="P2" s="289"/>
      <c r="Q2" s="289"/>
      <c r="R2" s="289"/>
      <c r="S2" s="289"/>
      <c r="T2" s="289"/>
      <c r="U2" s="289"/>
      <c r="V2" s="289"/>
      <c r="W2" s="289"/>
      <c r="X2" s="289"/>
      <c r="Y2" s="108"/>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row>
    <row r="3" spans="1:52" s="87" customFormat="1" ht="102.75" customHeight="1" thickBot="1">
      <c r="A3" s="135"/>
      <c r="B3" s="135"/>
      <c r="C3" s="136"/>
      <c r="D3" s="136"/>
      <c r="E3" s="9" t="s">
        <v>0</v>
      </c>
      <c r="F3" s="9" t="s">
        <v>1</v>
      </c>
      <c r="G3" s="9" t="s">
        <v>2</v>
      </c>
      <c r="H3" s="9" t="s">
        <v>3</v>
      </c>
      <c r="I3" s="56" t="s">
        <v>4</v>
      </c>
      <c r="J3" s="56" t="s">
        <v>5</v>
      </c>
      <c r="K3" s="56" t="s">
        <v>332</v>
      </c>
      <c r="L3" s="56" t="s">
        <v>6</v>
      </c>
      <c r="M3" s="56" t="s">
        <v>7</v>
      </c>
      <c r="N3" s="56" t="s">
        <v>8</v>
      </c>
      <c r="O3" s="56" t="s">
        <v>9</v>
      </c>
      <c r="P3" s="57" t="s">
        <v>10</v>
      </c>
      <c r="Q3" s="57" t="s">
        <v>11</v>
      </c>
      <c r="R3" s="57" t="s">
        <v>12</v>
      </c>
      <c r="S3" s="58" t="s">
        <v>13</v>
      </c>
      <c r="T3" s="58" t="s">
        <v>14</v>
      </c>
      <c r="U3" s="58" t="s">
        <v>15</v>
      </c>
      <c r="V3" s="58" t="s">
        <v>16</v>
      </c>
      <c r="W3" s="58" t="s">
        <v>17</v>
      </c>
      <c r="X3" s="58" t="s">
        <v>18</v>
      </c>
      <c r="Y3" s="58" t="s">
        <v>19</v>
      </c>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row>
    <row r="4" spans="1:52" ht="48.75" customHeight="1" thickBot="1">
      <c r="E4" s="53">
        <v>1</v>
      </c>
      <c r="F4" s="54" t="s">
        <v>20</v>
      </c>
      <c r="G4" s="95" t="s">
        <v>21</v>
      </c>
      <c r="H4" s="10" t="s">
        <v>22</v>
      </c>
      <c r="I4" s="11">
        <v>19.5</v>
      </c>
      <c r="J4" s="84">
        <v>1853582.31812</v>
      </c>
      <c r="K4" s="84">
        <v>4074640.2277819999</v>
      </c>
      <c r="L4" s="12" t="s">
        <v>23</v>
      </c>
      <c r="M4" s="12">
        <v>67</v>
      </c>
      <c r="N4" s="17">
        <v>3917980</v>
      </c>
      <c r="O4" s="13">
        <v>4000000</v>
      </c>
      <c r="P4" s="14">
        <v>1039985</v>
      </c>
      <c r="Q4" s="15">
        <v>1.71</v>
      </c>
      <c r="R4" s="15">
        <v>5.09</v>
      </c>
      <c r="S4" s="15">
        <v>21.62</v>
      </c>
      <c r="T4" s="15">
        <v>38.229999999999997</v>
      </c>
      <c r="U4" s="16">
        <v>3791</v>
      </c>
      <c r="V4" s="16">
        <v>78</v>
      </c>
      <c r="W4" s="16">
        <v>52</v>
      </c>
      <c r="X4" s="16">
        <v>22</v>
      </c>
      <c r="Y4" s="17">
        <v>3843</v>
      </c>
    </row>
    <row r="5" spans="1:52" ht="48.75" customHeight="1" thickBot="1">
      <c r="E5" s="60">
        <v>2</v>
      </c>
      <c r="F5" s="61" t="s">
        <v>40</v>
      </c>
      <c r="G5" s="96" t="s">
        <v>29</v>
      </c>
      <c r="H5" s="62" t="s">
        <v>22</v>
      </c>
      <c r="I5" s="18">
        <v>19</v>
      </c>
      <c r="J5" s="76">
        <v>540256.47638500005</v>
      </c>
      <c r="K5" s="76">
        <v>358298.18226199999</v>
      </c>
      <c r="L5" s="19" t="s">
        <v>41</v>
      </c>
      <c r="M5" s="19">
        <v>48</v>
      </c>
      <c r="N5" s="67">
        <v>148266</v>
      </c>
      <c r="O5" s="63">
        <v>500000</v>
      </c>
      <c r="P5" s="64">
        <v>2416590</v>
      </c>
      <c r="Q5" s="65">
        <v>1.61</v>
      </c>
      <c r="R5" s="65">
        <v>5.15</v>
      </c>
      <c r="S5" s="65">
        <v>19.82</v>
      </c>
      <c r="T5" s="65">
        <v>144.06</v>
      </c>
      <c r="U5" s="66">
        <v>218</v>
      </c>
      <c r="V5" s="66">
        <v>40</v>
      </c>
      <c r="W5" s="66">
        <v>18</v>
      </c>
      <c r="X5" s="66">
        <v>60</v>
      </c>
      <c r="Y5" s="67">
        <v>236</v>
      </c>
    </row>
    <row r="6" spans="1:52" ht="48.75" customHeight="1" thickBot="1">
      <c r="E6" s="53">
        <v>3</v>
      </c>
      <c r="F6" s="54" t="s">
        <v>82</v>
      </c>
      <c r="G6" s="95" t="s">
        <v>29</v>
      </c>
      <c r="H6" s="10" t="s">
        <v>22</v>
      </c>
      <c r="I6" s="11">
        <v>17</v>
      </c>
      <c r="J6" s="84">
        <v>190172.61447100001</v>
      </c>
      <c r="K6" s="84">
        <v>57185.792498000003</v>
      </c>
      <c r="L6" s="12" t="s">
        <v>83</v>
      </c>
      <c r="M6" s="12">
        <v>47</v>
      </c>
      <c r="N6" s="17">
        <v>28475</v>
      </c>
      <c r="O6" s="13">
        <v>500000</v>
      </c>
      <c r="P6" s="14">
        <v>2008280</v>
      </c>
      <c r="Q6" s="15">
        <v>0.9</v>
      </c>
      <c r="R6" s="15">
        <v>1.62</v>
      </c>
      <c r="S6" s="15">
        <v>19.989999999999998</v>
      </c>
      <c r="T6" s="15">
        <v>99.85</v>
      </c>
      <c r="U6" s="16">
        <v>11</v>
      </c>
      <c r="V6" s="16">
        <v>2</v>
      </c>
      <c r="W6" s="16">
        <v>12</v>
      </c>
      <c r="X6" s="16">
        <v>98</v>
      </c>
      <c r="Y6" s="17">
        <v>23</v>
      </c>
    </row>
    <row r="7" spans="1:52" ht="48.75" customHeight="1" thickBot="1">
      <c r="E7" s="55">
        <v>4</v>
      </c>
      <c r="F7" s="68" t="s">
        <v>24</v>
      </c>
      <c r="G7" s="97" t="s">
        <v>25</v>
      </c>
      <c r="H7" s="62" t="s">
        <v>26</v>
      </c>
      <c r="I7" s="18">
        <v>20</v>
      </c>
      <c r="J7" s="76">
        <v>211503.57258400001</v>
      </c>
      <c r="K7" s="76">
        <v>188378.97900399999</v>
      </c>
      <c r="L7" s="19" t="s">
        <v>27</v>
      </c>
      <c r="M7" s="19">
        <v>44</v>
      </c>
      <c r="N7" s="67">
        <v>180563</v>
      </c>
      <c r="O7" s="63">
        <v>500000</v>
      </c>
      <c r="P7" s="64">
        <v>1000000</v>
      </c>
      <c r="Q7" s="65">
        <v>1.28</v>
      </c>
      <c r="R7" s="65">
        <v>4.2699999999999996</v>
      </c>
      <c r="S7" s="65">
        <v>19.32</v>
      </c>
      <c r="T7" s="65">
        <v>94.98</v>
      </c>
      <c r="U7" s="66">
        <v>11</v>
      </c>
      <c r="V7" s="66">
        <v>0</v>
      </c>
      <c r="W7" s="66">
        <v>5</v>
      </c>
      <c r="X7" s="66">
        <v>100</v>
      </c>
      <c r="Y7" s="67">
        <v>16</v>
      </c>
    </row>
    <row r="8" spans="1:52" ht="48.75" customHeight="1" thickBot="1">
      <c r="E8" s="53">
        <v>5</v>
      </c>
      <c r="F8" s="54" t="s">
        <v>28</v>
      </c>
      <c r="G8" s="95" t="s">
        <v>29</v>
      </c>
      <c r="H8" s="10" t="s">
        <v>22</v>
      </c>
      <c r="I8" s="11">
        <v>20</v>
      </c>
      <c r="J8" s="84">
        <v>1305303.910994</v>
      </c>
      <c r="K8" s="84">
        <v>606529.38334299996</v>
      </c>
      <c r="L8" s="12" t="s">
        <v>30</v>
      </c>
      <c r="M8" s="12">
        <v>37</v>
      </c>
      <c r="N8" s="17">
        <v>601167</v>
      </c>
      <c r="O8" s="13">
        <v>2000000</v>
      </c>
      <c r="P8" s="14">
        <v>1008920</v>
      </c>
      <c r="Q8" s="15">
        <v>1.25</v>
      </c>
      <c r="R8" s="15">
        <v>4.57</v>
      </c>
      <c r="S8" s="15">
        <v>20.48</v>
      </c>
      <c r="T8" s="15">
        <v>61.39</v>
      </c>
      <c r="U8" s="16">
        <v>1611</v>
      </c>
      <c r="V8" s="16">
        <v>85</v>
      </c>
      <c r="W8" s="16">
        <v>9</v>
      </c>
      <c r="X8" s="16">
        <v>15</v>
      </c>
      <c r="Y8" s="17">
        <v>1620</v>
      </c>
    </row>
    <row r="9" spans="1:52" ht="48.75" customHeight="1" thickBot="1">
      <c r="E9" s="55">
        <v>6</v>
      </c>
      <c r="F9" s="68" t="s">
        <v>31</v>
      </c>
      <c r="G9" s="97" t="s">
        <v>29</v>
      </c>
      <c r="H9" s="62" t="s">
        <v>22</v>
      </c>
      <c r="I9" s="69">
        <v>20</v>
      </c>
      <c r="J9" s="76">
        <v>1140033.759782</v>
      </c>
      <c r="K9" s="76">
        <v>717194.09291699994</v>
      </c>
      <c r="L9" s="66" t="s">
        <v>32</v>
      </c>
      <c r="M9" s="19">
        <v>35</v>
      </c>
      <c r="N9" s="67">
        <v>709658</v>
      </c>
      <c r="O9" s="67">
        <v>2000000</v>
      </c>
      <c r="P9" s="64">
        <v>1010619</v>
      </c>
      <c r="Q9" s="65">
        <v>1.61</v>
      </c>
      <c r="R9" s="65">
        <v>5.1100000000000003</v>
      </c>
      <c r="S9" s="65">
        <v>21.04</v>
      </c>
      <c r="T9" s="65">
        <v>57.86</v>
      </c>
      <c r="U9" s="67">
        <v>1022</v>
      </c>
      <c r="V9" s="67">
        <v>76</v>
      </c>
      <c r="W9" s="67">
        <v>31</v>
      </c>
      <c r="X9" s="67">
        <v>24</v>
      </c>
      <c r="Y9" s="67">
        <v>1053</v>
      </c>
    </row>
    <row r="10" spans="1:52" ht="48.75" customHeight="1" thickBot="1">
      <c r="E10" s="53">
        <v>7</v>
      </c>
      <c r="F10" s="54" t="s">
        <v>33</v>
      </c>
      <c r="G10" s="95" t="s">
        <v>25</v>
      </c>
      <c r="H10" s="10" t="s">
        <v>22</v>
      </c>
      <c r="I10" s="11">
        <v>20</v>
      </c>
      <c r="J10" s="84">
        <v>366202.10483999999</v>
      </c>
      <c r="K10" s="84">
        <v>188137</v>
      </c>
      <c r="L10" s="12" t="s">
        <v>34</v>
      </c>
      <c r="M10" s="12">
        <v>33</v>
      </c>
      <c r="N10" s="17">
        <v>188027</v>
      </c>
      <c r="O10" s="13">
        <v>1000000</v>
      </c>
      <c r="P10" s="14">
        <v>1000586</v>
      </c>
      <c r="Q10" s="15">
        <v>1.51</v>
      </c>
      <c r="R10" s="15">
        <v>4.7</v>
      </c>
      <c r="S10" s="15">
        <v>19.489999999999998</v>
      </c>
      <c r="T10" s="15">
        <v>56.13</v>
      </c>
      <c r="U10" s="16">
        <v>163</v>
      </c>
      <c r="V10" s="16">
        <v>28</v>
      </c>
      <c r="W10" s="16">
        <v>10</v>
      </c>
      <c r="X10" s="16">
        <v>72</v>
      </c>
      <c r="Y10" s="17">
        <v>173</v>
      </c>
    </row>
    <row r="11" spans="1:52" ht="48.75" customHeight="1" thickBot="1">
      <c r="E11" s="55">
        <v>8</v>
      </c>
      <c r="F11" s="68" t="s">
        <v>35</v>
      </c>
      <c r="G11" s="97" t="s">
        <v>36</v>
      </c>
      <c r="H11" s="62" t="s">
        <v>26</v>
      </c>
      <c r="I11" s="69">
        <v>20</v>
      </c>
      <c r="J11" s="76">
        <v>4464016.3662639996</v>
      </c>
      <c r="K11" s="76">
        <v>10022408.339857001</v>
      </c>
      <c r="L11" s="67" t="s">
        <v>37</v>
      </c>
      <c r="M11" s="67">
        <v>23</v>
      </c>
      <c r="N11" s="67">
        <v>10002643</v>
      </c>
      <c r="O11" s="67">
        <v>13000000</v>
      </c>
      <c r="P11" s="64">
        <v>1001976</v>
      </c>
      <c r="Q11" s="65">
        <v>1.21</v>
      </c>
      <c r="R11" s="65">
        <v>4.4000000000000004</v>
      </c>
      <c r="S11" s="65">
        <v>20.170000000000002</v>
      </c>
      <c r="T11" s="65">
        <v>38.19</v>
      </c>
      <c r="U11" s="67">
        <v>24848</v>
      </c>
      <c r="V11" s="67">
        <v>72</v>
      </c>
      <c r="W11" s="67">
        <v>210</v>
      </c>
      <c r="X11" s="67">
        <v>28</v>
      </c>
      <c r="Y11" s="67">
        <v>25058</v>
      </c>
    </row>
    <row r="12" spans="1:52" ht="48.75" customHeight="1" thickBot="1">
      <c r="E12" s="53">
        <v>9</v>
      </c>
      <c r="F12" s="54" t="s">
        <v>38</v>
      </c>
      <c r="G12" s="95" t="s">
        <v>21</v>
      </c>
      <c r="H12" s="10" t="s">
        <v>26</v>
      </c>
      <c r="I12" s="11">
        <v>20</v>
      </c>
      <c r="J12" s="84">
        <v>1082789.363926</v>
      </c>
      <c r="K12" s="84">
        <v>857662.289338</v>
      </c>
      <c r="L12" s="12" t="s">
        <v>39</v>
      </c>
      <c r="M12" s="12">
        <v>23</v>
      </c>
      <c r="N12" s="17">
        <v>813838</v>
      </c>
      <c r="O12" s="13">
        <v>2000000</v>
      </c>
      <c r="P12" s="14">
        <v>1000000</v>
      </c>
      <c r="Q12" s="15">
        <v>1.7</v>
      </c>
      <c r="R12" s="15">
        <v>5.32</v>
      </c>
      <c r="S12" s="15">
        <v>21.61</v>
      </c>
      <c r="T12" s="15">
        <v>37.86</v>
      </c>
      <c r="U12" s="16">
        <v>1044</v>
      </c>
      <c r="V12" s="16">
        <v>83</v>
      </c>
      <c r="W12" s="16">
        <v>13</v>
      </c>
      <c r="X12" s="16">
        <v>17</v>
      </c>
      <c r="Y12" s="17">
        <v>1057</v>
      </c>
    </row>
    <row r="13" spans="1:52" ht="48.75" customHeight="1" thickBot="1">
      <c r="E13" s="55">
        <v>10</v>
      </c>
      <c r="F13" s="68" t="s">
        <v>42</v>
      </c>
      <c r="G13" s="97" t="s">
        <v>43</v>
      </c>
      <c r="H13" s="62" t="s">
        <v>26</v>
      </c>
      <c r="I13" s="69">
        <v>20</v>
      </c>
      <c r="J13" s="76">
        <v>55647.845808999999</v>
      </c>
      <c r="K13" s="76">
        <v>56645.618862000003</v>
      </c>
      <c r="L13" s="67" t="s">
        <v>44</v>
      </c>
      <c r="M13" s="19">
        <v>22</v>
      </c>
      <c r="N13" s="67">
        <v>54176</v>
      </c>
      <c r="O13" s="63">
        <v>500000</v>
      </c>
      <c r="P13" s="64">
        <v>1045585</v>
      </c>
      <c r="Q13" s="65">
        <v>0.37</v>
      </c>
      <c r="R13" s="65">
        <v>4.5599999999999996</v>
      </c>
      <c r="S13" s="70">
        <v>20.43</v>
      </c>
      <c r="T13" s="70">
        <v>36.08</v>
      </c>
      <c r="U13" s="63">
        <v>36</v>
      </c>
      <c r="V13" s="63">
        <v>4</v>
      </c>
      <c r="W13" s="63">
        <v>3</v>
      </c>
      <c r="X13" s="63">
        <v>96</v>
      </c>
      <c r="Y13" s="67">
        <v>39</v>
      </c>
    </row>
    <row r="14" spans="1:52" s="88" customFormat="1" ht="48.75" customHeight="1" thickBot="1">
      <c r="A14" s="59"/>
      <c r="B14" s="59"/>
      <c r="C14" s="72"/>
      <c r="D14" s="72"/>
      <c r="E14" s="28">
        <v>11</v>
      </c>
      <c r="F14" s="54" t="s">
        <v>71</v>
      </c>
      <c r="G14" s="95" t="s">
        <v>60</v>
      </c>
      <c r="H14" s="10" t="s">
        <v>26</v>
      </c>
      <c r="I14" s="11">
        <v>20</v>
      </c>
      <c r="J14" s="84">
        <v>61393.472758999997</v>
      </c>
      <c r="K14" s="84">
        <v>49029.285491000002</v>
      </c>
      <c r="L14" s="12" t="s">
        <v>73</v>
      </c>
      <c r="M14" s="12">
        <v>19</v>
      </c>
      <c r="N14" s="17">
        <v>47098</v>
      </c>
      <c r="O14" s="13">
        <v>500000</v>
      </c>
      <c r="P14" s="14">
        <v>1000000</v>
      </c>
      <c r="Q14" s="15">
        <v>0.53</v>
      </c>
      <c r="R14" s="15">
        <v>5.63</v>
      </c>
      <c r="S14" s="15">
        <v>31.29</v>
      </c>
      <c r="T14" s="15">
        <v>52.04</v>
      </c>
      <c r="U14" s="16">
        <v>147</v>
      </c>
      <c r="V14" s="16">
        <v>15</v>
      </c>
      <c r="W14" s="16">
        <v>3</v>
      </c>
      <c r="X14" s="16">
        <v>85</v>
      </c>
      <c r="Y14" s="17">
        <v>150</v>
      </c>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48.75" customHeight="1" thickBot="1">
      <c r="E15" s="55">
        <v>12</v>
      </c>
      <c r="F15" s="68" t="s">
        <v>45</v>
      </c>
      <c r="G15" s="97" t="s">
        <v>29</v>
      </c>
      <c r="H15" s="62" t="s">
        <v>26</v>
      </c>
      <c r="I15" s="18">
        <v>20</v>
      </c>
      <c r="J15" s="76">
        <v>20750.140375999999</v>
      </c>
      <c r="K15" s="76">
        <v>20742.088806</v>
      </c>
      <c r="L15" s="19" t="s">
        <v>46</v>
      </c>
      <c r="M15" s="19">
        <v>18</v>
      </c>
      <c r="N15" s="67">
        <v>20574</v>
      </c>
      <c r="O15" s="63">
        <v>200000</v>
      </c>
      <c r="P15" s="64">
        <v>1008170</v>
      </c>
      <c r="Q15" s="65">
        <v>1.53</v>
      </c>
      <c r="R15" s="65">
        <v>4.78</v>
      </c>
      <c r="S15" s="65">
        <v>21.04</v>
      </c>
      <c r="T15" s="65">
        <v>32.68</v>
      </c>
      <c r="U15" s="66">
        <v>11</v>
      </c>
      <c r="V15" s="66">
        <v>3</v>
      </c>
      <c r="W15" s="66">
        <v>2</v>
      </c>
      <c r="X15" s="66">
        <v>97</v>
      </c>
      <c r="Y15" s="67">
        <v>13</v>
      </c>
    </row>
    <row r="16" spans="1:52" s="109" customFormat="1" ht="48.75" customHeight="1" thickBot="1">
      <c r="A16" s="59"/>
      <c r="B16" s="59"/>
      <c r="C16" s="72"/>
      <c r="D16" s="72"/>
      <c r="E16" s="28">
        <v>13</v>
      </c>
      <c r="F16" s="41" t="s">
        <v>98</v>
      </c>
      <c r="G16" s="99" t="s">
        <v>99</v>
      </c>
      <c r="H16" s="10" t="s">
        <v>26</v>
      </c>
      <c r="I16" s="11">
        <v>20</v>
      </c>
      <c r="J16" s="84">
        <v>282342.11952599999</v>
      </c>
      <c r="K16" s="84">
        <v>271651</v>
      </c>
      <c r="L16" s="12" t="s">
        <v>100</v>
      </c>
      <c r="M16" s="12">
        <v>18</v>
      </c>
      <c r="N16" s="17">
        <v>271507</v>
      </c>
      <c r="O16" s="13">
        <v>500000</v>
      </c>
      <c r="P16" s="14">
        <v>1000529</v>
      </c>
      <c r="Q16" s="15">
        <v>0.72</v>
      </c>
      <c r="R16" s="15">
        <v>4.04</v>
      </c>
      <c r="S16" s="15">
        <v>21.11</v>
      </c>
      <c r="T16" s="15">
        <v>25.85</v>
      </c>
      <c r="U16" s="16">
        <v>21821</v>
      </c>
      <c r="V16" s="16">
        <v>91</v>
      </c>
      <c r="W16" s="16">
        <v>7</v>
      </c>
      <c r="X16" s="16">
        <v>9</v>
      </c>
      <c r="Y16" s="17">
        <v>21828</v>
      </c>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48.75" customHeight="1" thickBot="1">
      <c r="E17" s="55">
        <v>14</v>
      </c>
      <c r="F17" s="68" t="s">
        <v>47</v>
      </c>
      <c r="G17" s="97" t="s">
        <v>25</v>
      </c>
      <c r="H17" s="62" t="s">
        <v>22</v>
      </c>
      <c r="I17" s="69">
        <v>20</v>
      </c>
      <c r="J17" s="76">
        <v>91952.979749999999</v>
      </c>
      <c r="K17" s="76">
        <v>59546.256496000002</v>
      </c>
      <c r="L17" s="67" t="s">
        <v>48</v>
      </c>
      <c r="M17" s="19">
        <v>16</v>
      </c>
      <c r="N17" s="67">
        <v>56273</v>
      </c>
      <c r="O17" s="63">
        <v>1000000</v>
      </c>
      <c r="P17" s="64">
        <v>1008168</v>
      </c>
      <c r="Q17" s="65">
        <v>0.87</v>
      </c>
      <c r="R17" s="65">
        <v>3.68</v>
      </c>
      <c r="S17" s="65">
        <v>18.89</v>
      </c>
      <c r="T17" s="65">
        <v>28.45</v>
      </c>
      <c r="U17" s="67">
        <v>169</v>
      </c>
      <c r="V17" s="73">
        <v>54</v>
      </c>
      <c r="W17" s="67">
        <v>4</v>
      </c>
      <c r="X17" s="73">
        <v>46</v>
      </c>
      <c r="Y17" s="67">
        <v>173</v>
      </c>
    </row>
    <row r="18" spans="1:52" ht="48.75" customHeight="1" thickBot="1">
      <c r="E18" s="53">
        <v>15</v>
      </c>
      <c r="F18" s="54" t="s">
        <v>49</v>
      </c>
      <c r="G18" s="95" t="s">
        <v>29</v>
      </c>
      <c r="H18" s="10" t="s">
        <v>22</v>
      </c>
      <c r="I18" s="11">
        <v>20</v>
      </c>
      <c r="J18" s="84">
        <v>652499.646557</v>
      </c>
      <c r="K18" s="84">
        <v>257993.45142299999</v>
      </c>
      <c r="L18" s="12" t="s">
        <v>50</v>
      </c>
      <c r="M18" s="12">
        <v>16</v>
      </c>
      <c r="N18" s="17">
        <v>250051</v>
      </c>
      <c r="O18" s="13">
        <v>1000000</v>
      </c>
      <c r="P18" s="14">
        <v>1031763</v>
      </c>
      <c r="Q18" s="15">
        <v>1.61</v>
      </c>
      <c r="R18" s="15">
        <v>4.96</v>
      </c>
      <c r="S18" s="15">
        <v>20.36</v>
      </c>
      <c r="T18" s="15">
        <v>29.13</v>
      </c>
      <c r="U18" s="16">
        <v>568</v>
      </c>
      <c r="V18" s="16">
        <v>51</v>
      </c>
      <c r="W18" s="16">
        <v>3</v>
      </c>
      <c r="X18" s="16">
        <v>49</v>
      </c>
      <c r="Y18" s="17">
        <v>571</v>
      </c>
    </row>
    <row r="19" spans="1:52" ht="48.75" customHeight="1" thickBot="1">
      <c r="E19" s="55">
        <v>16</v>
      </c>
      <c r="F19" s="68" t="s">
        <v>51</v>
      </c>
      <c r="G19" s="97" t="s">
        <v>29</v>
      </c>
      <c r="H19" s="62" t="s">
        <v>26</v>
      </c>
      <c r="I19" s="69">
        <v>20</v>
      </c>
      <c r="J19" s="76">
        <v>755041.76861499995</v>
      </c>
      <c r="K19" s="76">
        <v>320836.377248</v>
      </c>
      <c r="L19" s="67" t="s">
        <v>52</v>
      </c>
      <c r="M19" s="19">
        <v>16</v>
      </c>
      <c r="N19" s="67">
        <v>318144</v>
      </c>
      <c r="O19" s="63">
        <v>1000000</v>
      </c>
      <c r="P19" s="64">
        <v>1008463</v>
      </c>
      <c r="Q19" s="65">
        <v>1.54</v>
      </c>
      <c r="R19" s="65">
        <v>4.9800000000000004</v>
      </c>
      <c r="S19" s="65">
        <v>20.75</v>
      </c>
      <c r="T19" s="65">
        <v>29.39</v>
      </c>
      <c r="U19" s="67">
        <v>179</v>
      </c>
      <c r="V19" s="73">
        <v>59</v>
      </c>
      <c r="W19" s="67">
        <v>5</v>
      </c>
      <c r="X19" s="73">
        <v>41</v>
      </c>
      <c r="Y19" s="67">
        <v>184</v>
      </c>
    </row>
    <row r="20" spans="1:52" ht="48.75" customHeight="1" thickBot="1">
      <c r="E20" s="74">
        <v>17</v>
      </c>
      <c r="F20" s="54" t="s">
        <v>57</v>
      </c>
      <c r="G20" s="95" t="s">
        <v>25</v>
      </c>
      <c r="H20" s="10" t="s">
        <v>22</v>
      </c>
      <c r="I20" s="11">
        <v>20</v>
      </c>
      <c r="J20" s="84">
        <v>657565.54320499999</v>
      </c>
      <c r="K20" s="84">
        <v>877407.89126800001</v>
      </c>
      <c r="L20" s="12" t="s">
        <v>58</v>
      </c>
      <c r="M20" s="12">
        <v>16</v>
      </c>
      <c r="N20" s="17">
        <v>834952</v>
      </c>
      <c r="O20" s="13">
        <v>1000000</v>
      </c>
      <c r="P20" s="14">
        <v>1000000</v>
      </c>
      <c r="Q20" s="15">
        <v>1.59</v>
      </c>
      <c r="R20" s="15">
        <v>5.0199999999999996</v>
      </c>
      <c r="S20" s="15">
        <v>19</v>
      </c>
      <c r="T20" s="15">
        <v>27.2</v>
      </c>
      <c r="U20" s="16">
        <v>1688</v>
      </c>
      <c r="V20" s="16">
        <v>92</v>
      </c>
      <c r="W20" s="16">
        <v>7</v>
      </c>
      <c r="X20" s="16">
        <v>8</v>
      </c>
      <c r="Y20" s="17">
        <v>1695</v>
      </c>
    </row>
    <row r="21" spans="1:52" ht="48.75" customHeight="1" thickBot="1">
      <c r="E21" s="55">
        <v>18</v>
      </c>
      <c r="F21" s="68" t="s">
        <v>53</v>
      </c>
      <c r="G21" s="97" t="s">
        <v>29</v>
      </c>
      <c r="H21" s="62" t="s">
        <v>22</v>
      </c>
      <c r="I21" s="18">
        <v>20</v>
      </c>
      <c r="J21" s="76">
        <v>632088.82409000001</v>
      </c>
      <c r="K21" s="76">
        <v>202187.99521299999</v>
      </c>
      <c r="L21" s="19" t="s">
        <v>54</v>
      </c>
      <c r="M21" s="19">
        <v>16</v>
      </c>
      <c r="N21" s="67">
        <v>196939</v>
      </c>
      <c r="O21" s="63">
        <v>1000000</v>
      </c>
      <c r="P21" s="64">
        <v>1026653</v>
      </c>
      <c r="Q21" s="65">
        <v>1.58</v>
      </c>
      <c r="R21" s="65">
        <v>5.04</v>
      </c>
      <c r="S21" s="65">
        <v>20.87</v>
      </c>
      <c r="T21" s="65">
        <v>30.48</v>
      </c>
      <c r="U21" s="66">
        <v>837</v>
      </c>
      <c r="V21" s="66">
        <v>74</v>
      </c>
      <c r="W21" s="66">
        <v>7</v>
      </c>
      <c r="X21" s="66">
        <v>26</v>
      </c>
      <c r="Y21" s="67">
        <v>844</v>
      </c>
    </row>
    <row r="22" spans="1:52" ht="48.75" customHeight="1" thickBot="1">
      <c r="E22" s="53">
        <v>19</v>
      </c>
      <c r="F22" s="54" t="s">
        <v>55</v>
      </c>
      <c r="G22" s="95" t="s">
        <v>29</v>
      </c>
      <c r="H22" s="89" t="s">
        <v>22</v>
      </c>
      <c r="I22" s="11">
        <v>20</v>
      </c>
      <c r="J22" s="84">
        <v>571454.33747300005</v>
      </c>
      <c r="K22" s="84">
        <v>187879.571157</v>
      </c>
      <c r="L22" s="12" t="s">
        <v>56</v>
      </c>
      <c r="M22" s="12">
        <v>16</v>
      </c>
      <c r="N22" s="17">
        <v>183647</v>
      </c>
      <c r="O22" s="13">
        <v>1000000</v>
      </c>
      <c r="P22" s="14">
        <v>1023048</v>
      </c>
      <c r="Q22" s="15">
        <v>1.55</v>
      </c>
      <c r="R22" s="15">
        <v>4.8600000000000003</v>
      </c>
      <c r="S22" s="15">
        <v>20.399999999999999</v>
      </c>
      <c r="T22" s="15">
        <v>28.97</v>
      </c>
      <c r="U22" s="16">
        <v>336</v>
      </c>
      <c r="V22" s="16">
        <v>42</v>
      </c>
      <c r="W22" s="16">
        <v>4</v>
      </c>
      <c r="X22" s="16">
        <v>58</v>
      </c>
      <c r="Y22" s="17">
        <v>340</v>
      </c>
    </row>
    <row r="23" spans="1:52" ht="48.75" customHeight="1" thickBot="1">
      <c r="E23" s="55">
        <v>20</v>
      </c>
      <c r="F23" s="75" t="s">
        <v>59</v>
      </c>
      <c r="G23" s="96" t="s">
        <v>60</v>
      </c>
      <c r="H23" s="62" t="s">
        <v>26</v>
      </c>
      <c r="I23" s="18">
        <v>20</v>
      </c>
      <c r="J23" s="76">
        <v>124922.8884</v>
      </c>
      <c r="K23" s="76">
        <v>23037</v>
      </c>
      <c r="L23" s="19" t="s">
        <v>61</v>
      </c>
      <c r="M23" s="19">
        <v>14</v>
      </c>
      <c r="N23" s="67">
        <v>23029</v>
      </c>
      <c r="O23" s="63">
        <v>1000000</v>
      </c>
      <c r="P23" s="64">
        <v>1000340</v>
      </c>
      <c r="Q23" s="65">
        <v>0.49</v>
      </c>
      <c r="R23" s="65">
        <v>11.67</v>
      </c>
      <c r="S23" s="65">
        <v>44.83</v>
      </c>
      <c r="T23" s="65">
        <v>43.8</v>
      </c>
      <c r="U23" s="67">
        <v>41</v>
      </c>
      <c r="V23" s="73">
        <v>13</v>
      </c>
      <c r="W23" s="67">
        <v>2</v>
      </c>
      <c r="X23" s="73">
        <v>87</v>
      </c>
      <c r="Y23" s="67">
        <v>43</v>
      </c>
    </row>
    <row r="24" spans="1:52" ht="48.75" customHeight="1" thickBot="1">
      <c r="E24" s="53">
        <v>21</v>
      </c>
      <c r="F24" s="54" t="s">
        <v>62</v>
      </c>
      <c r="G24" s="95" t="s">
        <v>63</v>
      </c>
      <c r="H24" s="10" t="s">
        <v>22</v>
      </c>
      <c r="I24" s="11">
        <v>20</v>
      </c>
      <c r="J24" s="84">
        <v>54995.117035000003</v>
      </c>
      <c r="K24" s="84">
        <v>58106</v>
      </c>
      <c r="L24" s="12" t="s">
        <v>64</v>
      </c>
      <c r="M24" s="12">
        <v>13</v>
      </c>
      <c r="N24" s="17">
        <v>57055</v>
      </c>
      <c r="O24" s="13">
        <v>1000000</v>
      </c>
      <c r="P24" s="14">
        <v>1018425</v>
      </c>
      <c r="Q24" s="15">
        <v>2.46</v>
      </c>
      <c r="R24" s="15">
        <v>7.63</v>
      </c>
      <c r="S24" s="15">
        <v>22.22</v>
      </c>
      <c r="T24" s="15">
        <v>23.73</v>
      </c>
      <c r="U24" s="16">
        <v>18</v>
      </c>
      <c r="V24" s="16">
        <v>2</v>
      </c>
      <c r="W24" s="16">
        <v>5</v>
      </c>
      <c r="X24" s="16">
        <v>98</v>
      </c>
      <c r="Y24" s="17">
        <v>23</v>
      </c>
    </row>
    <row r="25" spans="1:52" ht="48.75" customHeight="1" thickBot="1">
      <c r="E25" s="55">
        <v>22</v>
      </c>
      <c r="F25" s="75" t="s">
        <v>65</v>
      </c>
      <c r="G25" s="96" t="s">
        <v>66</v>
      </c>
      <c r="H25" s="62" t="s">
        <v>26</v>
      </c>
      <c r="I25" s="18">
        <v>20</v>
      </c>
      <c r="J25" s="76" t="s">
        <v>67</v>
      </c>
      <c r="K25" s="76">
        <v>19472.369363000002</v>
      </c>
      <c r="L25" s="19" t="s">
        <v>68</v>
      </c>
      <c r="M25" s="19">
        <v>11</v>
      </c>
      <c r="N25" s="67">
        <v>17853</v>
      </c>
      <c r="O25" s="63">
        <v>500000</v>
      </c>
      <c r="P25" s="64">
        <v>1090705</v>
      </c>
      <c r="Q25" s="65">
        <v>1.49</v>
      </c>
      <c r="R25" s="65">
        <v>5.54</v>
      </c>
      <c r="S25" s="65" t="s">
        <v>70</v>
      </c>
      <c r="T25" s="65">
        <v>19.27</v>
      </c>
      <c r="U25" s="67">
        <v>45</v>
      </c>
      <c r="V25" s="73">
        <v>31</v>
      </c>
      <c r="W25" s="67">
        <v>9</v>
      </c>
      <c r="X25" s="73">
        <v>69</v>
      </c>
      <c r="Y25" s="67">
        <v>54</v>
      </c>
    </row>
    <row r="26" spans="1:52" ht="48.75" customHeight="1" thickBot="1">
      <c r="E26" s="53">
        <v>23</v>
      </c>
      <c r="F26" s="54" t="s">
        <v>232</v>
      </c>
      <c r="G26" s="98" t="s">
        <v>63</v>
      </c>
      <c r="H26" s="89" t="s">
        <v>22</v>
      </c>
      <c r="I26" s="77">
        <v>20</v>
      </c>
      <c r="J26" s="78" t="s">
        <v>70</v>
      </c>
      <c r="K26" s="84">
        <v>79667</v>
      </c>
      <c r="L26" s="79" t="s">
        <v>237</v>
      </c>
      <c r="M26" s="79">
        <v>9</v>
      </c>
      <c r="N26" s="17">
        <v>79423</v>
      </c>
      <c r="O26" s="80">
        <v>500000</v>
      </c>
      <c r="P26" s="14">
        <v>1003070</v>
      </c>
      <c r="Q26" s="81">
        <v>2</v>
      </c>
      <c r="R26" s="81">
        <v>5.36</v>
      </c>
      <c r="S26" s="81" t="s">
        <v>70</v>
      </c>
      <c r="T26" s="81">
        <v>14.81</v>
      </c>
      <c r="U26" s="82">
        <v>47</v>
      </c>
      <c r="V26" s="82">
        <v>8</v>
      </c>
      <c r="W26" s="82">
        <v>6</v>
      </c>
      <c r="X26" s="82">
        <v>92</v>
      </c>
      <c r="Y26" s="83">
        <v>53</v>
      </c>
    </row>
    <row r="27" spans="1:52" ht="48.75" customHeight="1" thickBot="1">
      <c r="E27" s="55">
        <v>24</v>
      </c>
      <c r="F27" s="75" t="s">
        <v>238</v>
      </c>
      <c r="G27" s="96" t="s">
        <v>179</v>
      </c>
      <c r="H27" s="62" t="s">
        <v>22</v>
      </c>
      <c r="I27" s="18">
        <v>20</v>
      </c>
      <c r="J27" s="76" t="s">
        <v>70</v>
      </c>
      <c r="K27" s="76">
        <v>206055</v>
      </c>
      <c r="L27" s="19" t="s">
        <v>239</v>
      </c>
      <c r="M27" s="19">
        <v>6</v>
      </c>
      <c r="N27" s="67">
        <v>205027</v>
      </c>
      <c r="O27" s="63">
        <v>1000000</v>
      </c>
      <c r="P27" s="64">
        <v>1005015</v>
      </c>
      <c r="Q27" s="65">
        <v>3.19</v>
      </c>
      <c r="R27" s="65">
        <v>4.7</v>
      </c>
      <c r="S27" s="65" t="s">
        <v>70</v>
      </c>
      <c r="T27" s="65">
        <v>10.54</v>
      </c>
      <c r="U27" s="67">
        <v>35</v>
      </c>
      <c r="V27" s="73">
        <v>1</v>
      </c>
      <c r="W27" s="67">
        <v>5</v>
      </c>
      <c r="X27" s="73">
        <v>99</v>
      </c>
      <c r="Y27" s="67">
        <v>40</v>
      </c>
    </row>
    <row r="28" spans="1:52" s="88" customFormat="1" ht="48.75" customHeight="1" thickBot="1">
      <c r="A28" s="59"/>
      <c r="B28" s="59"/>
      <c r="C28" s="72"/>
      <c r="D28" s="72"/>
      <c r="E28" s="53">
        <v>25</v>
      </c>
      <c r="F28" s="54" t="s">
        <v>240</v>
      </c>
      <c r="G28" s="95" t="s">
        <v>241</v>
      </c>
      <c r="H28" s="89" t="s">
        <v>22</v>
      </c>
      <c r="I28" s="11">
        <v>20</v>
      </c>
      <c r="J28" s="84" t="s">
        <v>70</v>
      </c>
      <c r="K28" s="84">
        <v>1662159.1744609999</v>
      </c>
      <c r="L28" s="12" t="s">
        <v>242</v>
      </c>
      <c r="M28" s="12">
        <v>6</v>
      </c>
      <c r="N28" s="17">
        <v>1642637</v>
      </c>
      <c r="O28" s="13">
        <v>3500000</v>
      </c>
      <c r="P28" s="14">
        <v>1011884</v>
      </c>
      <c r="Q28" s="15">
        <v>1.66</v>
      </c>
      <c r="R28" s="15">
        <v>5.21</v>
      </c>
      <c r="S28" s="15" t="s">
        <v>70</v>
      </c>
      <c r="T28" s="15">
        <v>9.57</v>
      </c>
      <c r="U28" s="16">
        <v>4140</v>
      </c>
      <c r="V28" s="16">
        <v>80</v>
      </c>
      <c r="W28" s="16">
        <v>14</v>
      </c>
      <c r="X28" s="16">
        <v>20</v>
      </c>
      <c r="Y28" s="17">
        <v>4154</v>
      </c>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s="88" customFormat="1" ht="57.75" customHeight="1" thickBot="1">
      <c r="A29" s="59"/>
      <c r="B29" s="59"/>
      <c r="C29" s="72"/>
      <c r="D29" s="72"/>
      <c r="E29" s="294" t="s">
        <v>69</v>
      </c>
      <c r="F29" s="295"/>
      <c r="G29" s="90" t="s">
        <v>70</v>
      </c>
      <c r="H29" s="20" t="s">
        <v>70</v>
      </c>
      <c r="I29" s="21"/>
      <c r="J29" s="102">
        <v>15114515.170960996</v>
      </c>
      <c r="K29" s="102">
        <f>SUM(K4:K28)</f>
        <v>21422850.366788998</v>
      </c>
      <c r="L29" s="22" t="s">
        <v>70</v>
      </c>
      <c r="M29" s="23" t="s">
        <v>70</v>
      </c>
      <c r="N29" s="102">
        <f>SUM(N4:N28)</f>
        <v>20849002</v>
      </c>
      <c r="O29" s="24" t="s">
        <v>70</v>
      </c>
      <c r="P29" s="25" t="s">
        <v>70</v>
      </c>
      <c r="Q29" s="26">
        <v>1.44</v>
      </c>
      <c r="R29" s="26">
        <v>5.12</v>
      </c>
      <c r="S29" s="26">
        <v>22.13</v>
      </c>
      <c r="T29" s="26">
        <v>42.82</v>
      </c>
      <c r="U29" s="27">
        <f>SUM(U4:U28)</f>
        <v>62837</v>
      </c>
      <c r="V29" s="27">
        <v>71.692328783074359</v>
      </c>
      <c r="W29" s="27">
        <v>446</v>
      </c>
      <c r="X29" s="27">
        <f>100-V29</f>
        <v>28.307671216925641</v>
      </c>
      <c r="Y29" s="27">
        <v>63283</v>
      </c>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48.75" customHeight="1" thickBot="1">
      <c r="E30" s="60">
        <v>26</v>
      </c>
      <c r="F30" s="61" t="s">
        <v>74</v>
      </c>
      <c r="G30" s="96" t="s">
        <v>29</v>
      </c>
      <c r="H30" s="62" t="s">
        <v>72</v>
      </c>
      <c r="I30" s="18"/>
      <c r="J30" s="76">
        <v>308663.79706900002</v>
      </c>
      <c r="K30" s="76">
        <v>75355.310222999993</v>
      </c>
      <c r="L30" s="19" t="s">
        <v>76</v>
      </c>
      <c r="M30" s="19">
        <v>19</v>
      </c>
      <c r="N30" s="67">
        <v>52006</v>
      </c>
      <c r="O30" s="63">
        <v>500000</v>
      </c>
      <c r="P30" s="64">
        <v>1448974</v>
      </c>
      <c r="Q30" s="65">
        <v>-1.27</v>
      </c>
      <c r="R30" s="65">
        <v>0.28999999999999998</v>
      </c>
      <c r="S30" s="65">
        <v>21.69</v>
      </c>
      <c r="T30" s="65">
        <v>39.729999999999997</v>
      </c>
      <c r="U30" s="66">
        <v>27</v>
      </c>
      <c r="V30" s="66">
        <v>3</v>
      </c>
      <c r="W30" s="66">
        <v>3</v>
      </c>
      <c r="X30" s="66">
        <v>97</v>
      </c>
      <c r="Y30" s="67">
        <v>30</v>
      </c>
    </row>
    <row r="31" spans="1:52" s="88" customFormat="1" ht="48.75" customHeight="1" thickBot="1">
      <c r="A31" s="59"/>
      <c r="B31" s="59"/>
      <c r="C31" s="72"/>
      <c r="D31" s="72"/>
      <c r="E31" s="28">
        <v>27</v>
      </c>
      <c r="F31" s="54" t="s">
        <v>77</v>
      </c>
      <c r="G31" s="95" t="s">
        <v>60</v>
      </c>
      <c r="H31" s="10" t="s">
        <v>72</v>
      </c>
      <c r="I31" s="11" t="s">
        <v>67</v>
      </c>
      <c r="J31" s="84">
        <v>13679.508169000001</v>
      </c>
      <c r="K31" s="84">
        <v>14954.952194</v>
      </c>
      <c r="L31" s="12" t="s">
        <v>78</v>
      </c>
      <c r="M31" s="12">
        <v>15</v>
      </c>
      <c r="N31" s="17">
        <v>11343</v>
      </c>
      <c r="O31" s="13">
        <v>500000</v>
      </c>
      <c r="P31" s="14">
        <v>1283431</v>
      </c>
      <c r="Q31" s="15">
        <v>-0.75</v>
      </c>
      <c r="R31" s="15">
        <v>5.34</v>
      </c>
      <c r="S31" s="15">
        <v>33.520000000000003</v>
      </c>
      <c r="T31" s="15">
        <v>48.39</v>
      </c>
      <c r="U31" s="16">
        <v>703</v>
      </c>
      <c r="V31" s="16">
        <v>33</v>
      </c>
      <c r="W31" s="16">
        <v>49</v>
      </c>
      <c r="X31" s="16">
        <v>67</v>
      </c>
      <c r="Y31" s="17">
        <v>752</v>
      </c>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48.75" customHeight="1" thickBot="1">
      <c r="E32" s="60">
        <v>28</v>
      </c>
      <c r="F32" s="61" t="s">
        <v>79</v>
      </c>
      <c r="G32" s="96" t="s">
        <v>60</v>
      </c>
      <c r="H32" s="62" t="s">
        <v>72</v>
      </c>
      <c r="I32" s="18" t="s">
        <v>67</v>
      </c>
      <c r="J32" s="76">
        <v>5491.3557410000003</v>
      </c>
      <c r="K32" s="76">
        <v>8891.7594489999992</v>
      </c>
      <c r="L32" s="19" t="s">
        <v>80</v>
      </c>
      <c r="M32" s="19">
        <v>13</v>
      </c>
      <c r="N32" s="67">
        <v>6724</v>
      </c>
      <c r="O32" s="63">
        <v>200000</v>
      </c>
      <c r="P32" s="64">
        <v>1287392</v>
      </c>
      <c r="Q32" s="65">
        <v>-0.45</v>
      </c>
      <c r="R32" s="65">
        <v>6.81</v>
      </c>
      <c r="S32" s="65">
        <v>37.69</v>
      </c>
      <c r="T32" s="65">
        <v>46.07</v>
      </c>
      <c r="U32" s="66">
        <v>128</v>
      </c>
      <c r="V32" s="66">
        <v>24</v>
      </c>
      <c r="W32" s="66">
        <v>26</v>
      </c>
      <c r="X32" s="66">
        <v>76</v>
      </c>
      <c r="Y32" s="67">
        <v>154</v>
      </c>
    </row>
    <row r="33" spans="1:184" s="28" customFormat="1" ht="48.75" customHeight="1" thickBot="1">
      <c r="A33" s="60"/>
      <c r="B33" s="60"/>
      <c r="C33" s="60"/>
      <c r="D33" s="85"/>
      <c r="E33" s="28">
        <v>29</v>
      </c>
      <c r="F33" s="91" t="s">
        <v>243</v>
      </c>
      <c r="G33" s="28" t="s">
        <v>244</v>
      </c>
      <c r="H33" s="28" t="s">
        <v>72</v>
      </c>
      <c r="I33" s="11" t="s">
        <v>67</v>
      </c>
      <c r="J33" s="28" t="s">
        <v>70</v>
      </c>
      <c r="K33" s="84">
        <v>9073</v>
      </c>
      <c r="L33" s="12" t="s">
        <v>245</v>
      </c>
      <c r="M33" s="12">
        <v>5</v>
      </c>
      <c r="N33" s="17">
        <v>7883</v>
      </c>
      <c r="O33" s="100">
        <v>50000</v>
      </c>
      <c r="P33" s="14">
        <v>1150997</v>
      </c>
      <c r="Q33" s="100">
        <v>0.82</v>
      </c>
      <c r="R33" s="100">
        <v>0.93</v>
      </c>
      <c r="S33" s="100" t="s">
        <v>70</v>
      </c>
      <c r="T33" s="100">
        <v>13.79</v>
      </c>
      <c r="U33" s="100">
        <v>10</v>
      </c>
      <c r="V33" s="100">
        <v>37</v>
      </c>
      <c r="W33" s="100">
        <v>4</v>
      </c>
      <c r="X33" s="100">
        <v>63</v>
      </c>
      <c r="Y33" s="100">
        <v>14</v>
      </c>
      <c r="Z33" s="59"/>
      <c r="AA33" s="59"/>
      <c r="AB33" s="59"/>
      <c r="AC33" s="71"/>
      <c r="AD33" s="59"/>
      <c r="AE33" s="59"/>
      <c r="AF33" s="59"/>
      <c r="AG33" s="71"/>
      <c r="AH33" s="59"/>
      <c r="AI33" s="59"/>
      <c r="AJ33" s="59"/>
      <c r="AK33" s="71"/>
      <c r="AL33" s="59"/>
      <c r="AM33" s="59"/>
      <c r="AN33" s="59"/>
      <c r="AO33" s="71"/>
      <c r="AP33" s="59"/>
      <c r="AQ33" s="59"/>
      <c r="AR33" s="59"/>
      <c r="AS33" s="71"/>
      <c r="AT33" s="59"/>
      <c r="AU33" s="59"/>
      <c r="AV33" s="59"/>
      <c r="AW33" s="71"/>
      <c r="AX33" s="59"/>
      <c r="AY33" s="59"/>
      <c r="AZ33" s="59"/>
      <c r="BA33" s="71"/>
      <c r="BB33" s="59"/>
      <c r="BC33" s="59"/>
      <c r="BD33" s="59"/>
      <c r="BE33" s="71"/>
      <c r="BF33" s="59"/>
      <c r="BG33" s="59"/>
      <c r="BH33" s="59"/>
      <c r="BI33" s="71"/>
      <c r="BJ33" s="59"/>
      <c r="BK33" s="59"/>
      <c r="BL33" s="59"/>
      <c r="BM33" s="71"/>
      <c r="BN33" s="59"/>
      <c r="BO33" s="59"/>
      <c r="BP33" s="59"/>
      <c r="BQ33" s="71"/>
      <c r="BR33" s="59"/>
      <c r="BS33" s="59"/>
      <c r="BT33" s="59"/>
      <c r="BU33" s="71"/>
      <c r="BV33" s="59"/>
      <c r="BW33" s="59"/>
      <c r="BX33" s="59"/>
      <c r="BY33" s="71"/>
      <c r="BZ33" s="59"/>
      <c r="CA33" s="59"/>
      <c r="CB33" s="59"/>
      <c r="CC33" s="71"/>
      <c r="CD33" s="59"/>
      <c r="CE33" s="59"/>
      <c r="CF33" s="59"/>
      <c r="CG33" s="71"/>
      <c r="CH33" s="59"/>
      <c r="CI33" s="59"/>
      <c r="CJ33" s="59"/>
      <c r="CK33" s="71"/>
      <c r="CL33" s="59"/>
      <c r="CM33" s="59"/>
      <c r="CN33" s="59"/>
      <c r="CO33" s="71"/>
      <c r="CP33" s="59"/>
      <c r="CQ33" s="59"/>
      <c r="CR33" s="59"/>
      <c r="CS33" s="71"/>
      <c r="CT33" s="59"/>
      <c r="CU33" s="59"/>
      <c r="CV33" s="59"/>
      <c r="CW33" s="71"/>
      <c r="CX33" s="59"/>
      <c r="CY33" s="59"/>
      <c r="CZ33" s="59"/>
      <c r="DA33" s="71"/>
      <c r="DB33" s="59"/>
      <c r="DC33" s="59"/>
      <c r="DD33" s="59"/>
      <c r="DE33" s="71"/>
      <c r="DF33" s="59"/>
      <c r="DG33" s="59"/>
      <c r="DH33" s="59"/>
      <c r="DI33" s="71"/>
      <c r="DJ33" s="59"/>
      <c r="DK33" s="59"/>
      <c r="DL33" s="59"/>
      <c r="DM33" s="71"/>
      <c r="DN33" s="59"/>
      <c r="DO33" s="59"/>
      <c r="DP33" s="59"/>
      <c r="DQ33" s="71"/>
      <c r="DR33" s="59"/>
      <c r="DS33" s="59"/>
      <c r="DT33" s="59"/>
      <c r="DU33" s="71"/>
      <c r="DV33" s="59"/>
      <c r="DW33" s="59"/>
      <c r="DX33" s="59"/>
      <c r="DY33" s="71"/>
      <c r="DZ33" s="59"/>
      <c r="EA33" s="59"/>
      <c r="EB33" s="59"/>
      <c r="EC33" s="71"/>
      <c r="ED33" s="59"/>
      <c r="EE33" s="59"/>
      <c r="EF33" s="59"/>
      <c r="EG33" s="71"/>
      <c r="EH33" s="59"/>
      <c r="EI33" s="59"/>
      <c r="EJ33" s="59"/>
      <c r="EK33" s="71"/>
      <c r="EL33" s="59"/>
      <c r="EM33" s="59"/>
      <c r="EN33" s="59"/>
      <c r="EO33" s="71"/>
      <c r="EP33" s="59"/>
      <c r="EQ33" s="59"/>
      <c r="ER33" s="59"/>
      <c r="ES33" s="71"/>
      <c r="ET33" s="59"/>
      <c r="EU33" s="59"/>
      <c r="EV33" s="59"/>
      <c r="EW33" s="71"/>
      <c r="EX33" s="59"/>
      <c r="EY33" s="59"/>
      <c r="EZ33" s="59"/>
      <c r="FA33" s="71"/>
      <c r="FB33" s="59"/>
      <c r="FC33" s="59"/>
      <c r="FD33" s="59"/>
      <c r="FE33" s="71"/>
      <c r="FF33" s="59"/>
      <c r="FG33" s="59"/>
      <c r="FH33" s="59"/>
      <c r="FI33" s="71"/>
      <c r="FJ33" s="59"/>
      <c r="FK33" s="59"/>
      <c r="FL33" s="59"/>
      <c r="FM33" s="71"/>
      <c r="FN33" s="59"/>
      <c r="FO33" s="59"/>
      <c r="FP33" s="59"/>
      <c r="FQ33" s="71"/>
      <c r="FR33" s="59"/>
      <c r="FS33" s="59"/>
      <c r="FT33" s="59"/>
      <c r="FU33" s="71"/>
      <c r="FV33" s="59"/>
      <c r="FW33" s="59"/>
      <c r="FX33" s="59"/>
      <c r="FY33" s="71"/>
      <c r="FZ33" s="59"/>
      <c r="GA33" s="59"/>
      <c r="GB33" s="59"/>
    </row>
    <row r="34" spans="1:184" s="110" customFormat="1" ht="48.75" customHeight="1" thickBot="1">
      <c r="D34" s="85"/>
      <c r="E34" s="60">
        <v>30</v>
      </c>
      <c r="F34" s="111" t="s">
        <v>256</v>
      </c>
      <c r="G34" s="60" t="s">
        <v>257</v>
      </c>
      <c r="H34" s="60" t="s">
        <v>72</v>
      </c>
      <c r="I34" s="18" t="s">
        <v>67</v>
      </c>
      <c r="J34" s="112" t="s">
        <v>70</v>
      </c>
      <c r="K34" s="76">
        <v>9552</v>
      </c>
      <c r="L34" s="19" t="s">
        <v>258</v>
      </c>
      <c r="M34" s="19">
        <v>1</v>
      </c>
      <c r="N34" s="67">
        <v>9423</v>
      </c>
      <c r="O34" s="73">
        <v>50000</v>
      </c>
      <c r="P34" s="64">
        <v>1013641</v>
      </c>
      <c r="Q34" s="73">
        <v>1.36</v>
      </c>
      <c r="R34" s="73" t="s">
        <v>70</v>
      </c>
      <c r="S34" s="73" t="s">
        <v>70</v>
      </c>
      <c r="T34" s="73">
        <v>1.37</v>
      </c>
      <c r="U34" s="73">
        <v>51</v>
      </c>
      <c r="V34" s="73">
        <v>28</v>
      </c>
      <c r="W34" s="73">
        <v>4</v>
      </c>
      <c r="X34" s="73">
        <v>72</v>
      </c>
      <c r="Y34" s="73">
        <v>55</v>
      </c>
      <c r="Z34" s="59"/>
      <c r="AA34" s="59"/>
      <c r="AB34" s="59"/>
      <c r="AC34" s="71"/>
      <c r="AD34" s="59"/>
      <c r="AE34" s="59"/>
      <c r="AF34" s="59"/>
      <c r="AG34" s="71"/>
      <c r="AH34" s="59"/>
      <c r="AI34" s="59"/>
      <c r="AJ34" s="59"/>
      <c r="AK34" s="71"/>
      <c r="AL34" s="59"/>
      <c r="AM34" s="59"/>
      <c r="AN34" s="59"/>
      <c r="AO34" s="71"/>
      <c r="AP34" s="59"/>
      <c r="AQ34" s="59"/>
      <c r="AR34" s="59"/>
      <c r="AS34" s="71"/>
      <c r="AT34" s="59"/>
      <c r="AU34" s="59"/>
      <c r="AV34" s="59"/>
      <c r="AW34" s="71"/>
      <c r="AX34" s="59"/>
      <c r="AY34" s="59"/>
      <c r="AZ34" s="59"/>
      <c r="BA34" s="71"/>
      <c r="BB34" s="59"/>
      <c r="BC34" s="59"/>
      <c r="BD34" s="59"/>
      <c r="BE34" s="71"/>
      <c r="BF34" s="59"/>
      <c r="BG34" s="59"/>
      <c r="BH34" s="59"/>
      <c r="BI34" s="71"/>
      <c r="BJ34" s="59"/>
      <c r="BK34" s="59"/>
      <c r="BL34" s="59"/>
      <c r="BM34" s="71"/>
      <c r="BN34" s="59"/>
      <c r="BO34" s="59"/>
      <c r="BP34" s="59"/>
      <c r="BQ34" s="71"/>
      <c r="BR34" s="59"/>
      <c r="BS34" s="59"/>
      <c r="BT34" s="59"/>
      <c r="BU34" s="71"/>
      <c r="BV34" s="59"/>
      <c r="BW34" s="59"/>
      <c r="BX34" s="59"/>
      <c r="BY34" s="71"/>
      <c r="BZ34" s="59"/>
      <c r="CA34" s="59"/>
      <c r="CB34" s="59"/>
      <c r="CC34" s="71"/>
      <c r="CD34" s="59"/>
      <c r="CE34" s="59"/>
      <c r="CF34" s="59"/>
      <c r="CG34" s="71"/>
      <c r="CH34" s="59"/>
      <c r="CI34" s="59"/>
      <c r="CJ34" s="59"/>
      <c r="CK34" s="71"/>
      <c r="CL34" s="59"/>
      <c r="CM34" s="59"/>
      <c r="CN34" s="59"/>
      <c r="CO34" s="71"/>
      <c r="CP34" s="59"/>
      <c r="CQ34" s="59"/>
      <c r="CR34" s="59"/>
      <c r="CS34" s="71"/>
      <c r="CT34" s="59"/>
      <c r="CU34" s="59"/>
      <c r="CV34" s="59"/>
      <c r="CW34" s="71"/>
      <c r="CX34" s="59"/>
      <c r="CY34" s="59"/>
      <c r="CZ34" s="59"/>
      <c r="DA34" s="71"/>
      <c r="DB34" s="59"/>
      <c r="DC34" s="59"/>
      <c r="DD34" s="59"/>
      <c r="DE34" s="71"/>
      <c r="DF34" s="59"/>
      <c r="DG34" s="59"/>
      <c r="DH34" s="59"/>
      <c r="DI34" s="71"/>
      <c r="DJ34" s="59"/>
      <c r="DK34" s="59"/>
      <c r="DL34" s="59"/>
      <c r="DM34" s="71"/>
      <c r="DN34" s="59"/>
      <c r="DO34" s="59"/>
      <c r="DP34" s="59"/>
      <c r="DQ34" s="71"/>
      <c r="DR34" s="59"/>
      <c r="DS34" s="59"/>
      <c r="DT34" s="59"/>
      <c r="DU34" s="71"/>
      <c r="DV34" s="59"/>
      <c r="DW34" s="59"/>
      <c r="DX34" s="59"/>
      <c r="DY34" s="71"/>
      <c r="DZ34" s="59"/>
      <c r="EA34" s="59"/>
      <c r="EB34" s="59"/>
      <c r="EC34" s="71"/>
      <c r="ED34" s="59"/>
      <c r="EE34" s="59"/>
      <c r="EF34" s="59"/>
      <c r="EG34" s="71"/>
      <c r="EH34" s="59"/>
      <c r="EI34" s="59"/>
      <c r="EJ34" s="59"/>
      <c r="EK34" s="71"/>
      <c r="EL34" s="59"/>
      <c r="EM34" s="59"/>
      <c r="EN34" s="59"/>
      <c r="EO34" s="71"/>
      <c r="EP34" s="59"/>
      <c r="EQ34" s="59"/>
      <c r="ER34" s="59"/>
      <c r="ES34" s="71"/>
      <c r="ET34" s="59"/>
      <c r="EU34" s="59"/>
      <c r="EV34" s="59"/>
      <c r="EW34" s="71"/>
      <c r="EX34" s="59"/>
      <c r="EY34" s="59"/>
      <c r="EZ34" s="59"/>
      <c r="FA34" s="71"/>
      <c r="FB34" s="59"/>
      <c r="FC34" s="59"/>
      <c r="FD34" s="59"/>
      <c r="FE34" s="71"/>
      <c r="FF34" s="59"/>
      <c r="FG34" s="59"/>
      <c r="FH34" s="59"/>
      <c r="FI34" s="71"/>
      <c r="FJ34" s="59"/>
      <c r="FK34" s="59"/>
      <c r="FL34" s="59"/>
      <c r="FM34" s="71"/>
      <c r="FN34" s="59"/>
      <c r="FO34" s="59"/>
      <c r="FP34" s="59"/>
      <c r="FQ34" s="71"/>
      <c r="FR34" s="59"/>
      <c r="FS34" s="59"/>
      <c r="FT34" s="59"/>
      <c r="FU34" s="71"/>
      <c r="FV34" s="59"/>
      <c r="FW34" s="59"/>
      <c r="FX34" s="59"/>
      <c r="FY34" s="71"/>
      <c r="FZ34" s="59"/>
      <c r="GA34" s="59"/>
      <c r="GB34" s="59"/>
    </row>
    <row r="35" spans="1:184" s="109" customFormat="1" ht="48.75" customHeight="1" thickBot="1">
      <c r="A35" s="59"/>
      <c r="B35" s="59"/>
      <c r="C35" s="59"/>
      <c r="D35" s="59"/>
      <c r="E35" s="28">
        <v>31</v>
      </c>
      <c r="F35" s="93" t="s">
        <v>264</v>
      </c>
      <c r="G35" s="99" t="s">
        <v>265</v>
      </c>
      <c r="H35" s="28" t="s">
        <v>72</v>
      </c>
      <c r="I35" s="11"/>
      <c r="J35" s="84" t="s">
        <v>70</v>
      </c>
      <c r="K35" s="84">
        <v>5039</v>
      </c>
      <c r="L35" s="12" t="s">
        <v>266</v>
      </c>
      <c r="M35" s="12">
        <v>1</v>
      </c>
      <c r="N35" s="84">
        <v>5000</v>
      </c>
      <c r="O35" s="13">
        <v>50000</v>
      </c>
      <c r="P35" s="14">
        <v>1007825</v>
      </c>
      <c r="Q35" s="15">
        <v>0</v>
      </c>
      <c r="R35" s="15" t="s">
        <v>70</v>
      </c>
      <c r="S35" s="15" t="s">
        <v>70</v>
      </c>
      <c r="T35" s="15">
        <v>0</v>
      </c>
      <c r="U35" s="16">
        <v>27</v>
      </c>
      <c r="V35" s="16">
        <v>2</v>
      </c>
      <c r="W35" s="16">
        <v>3</v>
      </c>
      <c r="X35" s="16">
        <v>98</v>
      </c>
      <c r="Y35" s="17">
        <v>30</v>
      </c>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184" s="88" customFormat="1" ht="48.75" customHeight="1" thickBot="1">
      <c r="A36" s="59"/>
      <c r="B36" s="59"/>
      <c r="C36" s="72"/>
      <c r="D36" s="85"/>
      <c r="E36" s="298" t="s">
        <v>81</v>
      </c>
      <c r="F36" s="299"/>
      <c r="G36" s="29" t="s">
        <v>67</v>
      </c>
      <c r="H36" s="30" t="s">
        <v>67</v>
      </c>
      <c r="I36" s="31" t="s">
        <v>67</v>
      </c>
      <c r="J36" s="102">
        <v>327834.66097899998</v>
      </c>
      <c r="K36" s="103">
        <f>SUM(K30:K35)</f>
        <v>122866.021866</v>
      </c>
      <c r="L36" s="32" t="s">
        <v>67</v>
      </c>
      <c r="M36" s="32" t="s">
        <v>67</v>
      </c>
      <c r="N36" s="37">
        <f>SUM(N30:N35)</f>
        <v>92379</v>
      </c>
      <c r="O36" s="33" t="s">
        <v>67</v>
      </c>
      <c r="P36" s="34" t="s">
        <v>70</v>
      </c>
      <c r="Q36" s="35">
        <v>-0.06</v>
      </c>
      <c r="R36" s="36">
        <v>3.34</v>
      </c>
      <c r="S36" s="35">
        <v>30.97</v>
      </c>
      <c r="T36" s="35">
        <v>29.87</v>
      </c>
      <c r="U36" s="37">
        <f>SUM(U30:U35)</f>
        <v>946</v>
      </c>
      <c r="V36" s="38">
        <v>12.587935100582209</v>
      </c>
      <c r="W36" s="37">
        <f>SUM(W30:W35)</f>
        <v>89</v>
      </c>
      <c r="X36" s="38">
        <f>100-V36</f>
        <v>87.412064899417786</v>
      </c>
      <c r="Y36" s="38">
        <f>U36+W36</f>
        <v>1035</v>
      </c>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184" s="88" customFormat="1" ht="48.75" customHeight="1" thickBot="1">
      <c r="A37" s="59"/>
      <c r="B37" s="59"/>
      <c r="C37" s="72"/>
      <c r="D37" s="72"/>
      <c r="E37" s="28">
        <v>32</v>
      </c>
      <c r="F37" s="41" t="s">
        <v>84</v>
      </c>
      <c r="G37" s="99" t="s">
        <v>85</v>
      </c>
      <c r="H37" s="42" t="s">
        <v>75</v>
      </c>
      <c r="I37" s="11" t="s">
        <v>67</v>
      </c>
      <c r="J37" s="84">
        <v>236366.57764999999</v>
      </c>
      <c r="K37" s="84">
        <v>169028</v>
      </c>
      <c r="L37" s="12" t="s">
        <v>86</v>
      </c>
      <c r="M37" s="12">
        <v>36</v>
      </c>
      <c r="N37" s="17">
        <v>53077</v>
      </c>
      <c r="O37" s="13">
        <v>500000</v>
      </c>
      <c r="P37" s="14">
        <v>3184583</v>
      </c>
      <c r="Q37" s="15">
        <v>-5.13</v>
      </c>
      <c r="R37" s="15">
        <v>0.24</v>
      </c>
      <c r="S37" s="15">
        <v>41.53</v>
      </c>
      <c r="T37" s="15">
        <v>217.92</v>
      </c>
      <c r="U37" s="16">
        <v>441</v>
      </c>
      <c r="V37" s="16">
        <v>53</v>
      </c>
      <c r="W37" s="16">
        <v>8</v>
      </c>
      <c r="X37" s="16">
        <v>47</v>
      </c>
      <c r="Y37" s="17">
        <v>449</v>
      </c>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184" ht="48.75" customHeight="1" thickBot="1">
      <c r="E38" s="60">
        <v>33</v>
      </c>
      <c r="F38" s="61" t="s">
        <v>87</v>
      </c>
      <c r="G38" s="96" t="s">
        <v>88</v>
      </c>
      <c r="H38" s="92" t="s">
        <v>75</v>
      </c>
      <c r="I38" s="18" t="s">
        <v>67</v>
      </c>
      <c r="J38" s="76">
        <v>1047318.905871</v>
      </c>
      <c r="K38" s="76">
        <v>483009.909331</v>
      </c>
      <c r="L38" s="19" t="s">
        <v>89</v>
      </c>
      <c r="M38" s="19">
        <v>22</v>
      </c>
      <c r="N38" s="67">
        <v>349507</v>
      </c>
      <c r="O38" s="63">
        <v>1500000</v>
      </c>
      <c r="P38" s="64">
        <v>1381975</v>
      </c>
      <c r="Q38" s="65">
        <v>-7.22</v>
      </c>
      <c r="R38" s="65">
        <v>-6.0229999999999997</v>
      </c>
      <c r="S38" s="65">
        <v>23.38</v>
      </c>
      <c r="T38" s="65">
        <v>38.21</v>
      </c>
      <c r="U38" s="66">
        <v>2078</v>
      </c>
      <c r="V38" s="66">
        <v>16</v>
      </c>
      <c r="W38" s="66">
        <v>5</v>
      </c>
      <c r="X38" s="66">
        <v>84</v>
      </c>
      <c r="Y38" s="67">
        <v>2083</v>
      </c>
    </row>
    <row r="39" spans="1:184" s="88" customFormat="1" ht="48.75" customHeight="1" thickBot="1">
      <c r="A39" s="59"/>
      <c r="B39" s="59"/>
      <c r="C39" s="72"/>
      <c r="D39" s="72"/>
      <c r="E39" s="28">
        <v>34</v>
      </c>
      <c r="F39" s="41" t="s">
        <v>90</v>
      </c>
      <c r="G39" s="99" t="s">
        <v>91</v>
      </c>
      <c r="H39" s="42" t="s">
        <v>75</v>
      </c>
      <c r="I39" s="11" t="s">
        <v>67</v>
      </c>
      <c r="J39" s="84">
        <v>139993.25184000001</v>
      </c>
      <c r="K39" s="84">
        <v>143972</v>
      </c>
      <c r="L39" s="12" t="s">
        <v>92</v>
      </c>
      <c r="M39" s="12">
        <v>22</v>
      </c>
      <c r="N39" s="17">
        <v>87920</v>
      </c>
      <c r="O39" s="13">
        <v>500000</v>
      </c>
      <c r="P39" s="14">
        <v>1637537</v>
      </c>
      <c r="Q39" s="15">
        <v>-4.93</v>
      </c>
      <c r="R39" s="15">
        <v>0.22</v>
      </c>
      <c r="S39" s="15">
        <v>47.92</v>
      </c>
      <c r="T39" s="15">
        <v>63.59</v>
      </c>
      <c r="U39" s="16">
        <v>830</v>
      </c>
      <c r="V39" s="16">
        <v>70</v>
      </c>
      <c r="W39" s="16">
        <v>8</v>
      </c>
      <c r="X39" s="16">
        <v>30</v>
      </c>
      <c r="Y39" s="17">
        <v>838</v>
      </c>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184" ht="48.75" customHeight="1" thickBot="1">
      <c r="E40" s="60">
        <v>35</v>
      </c>
      <c r="F40" s="61" t="s">
        <v>93</v>
      </c>
      <c r="G40" s="96" t="s">
        <v>60</v>
      </c>
      <c r="H40" s="92" t="s">
        <v>75</v>
      </c>
      <c r="I40" s="18" t="s">
        <v>67</v>
      </c>
      <c r="J40" s="76">
        <v>124631.373639</v>
      </c>
      <c r="K40" s="76">
        <v>124800.25471199999</v>
      </c>
      <c r="L40" s="19" t="s">
        <v>94</v>
      </c>
      <c r="M40" s="19">
        <v>20</v>
      </c>
      <c r="N40" s="67">
        <v>96604</v>
      </c>
      <c r="O40" s="63">
        <v>500000</v>
      </c>
      <c r="P40" s="64">
        <v>1291875</v>
      </c>
      <c r="Q40" s="65">
        <v>-2.46</v>
      </c>
      <c r="R40" s="65">
        <v>-0.55000000000000004</v>
      </c>
      <c r="S40" s="65">
        <v>21.67</v>
      </c>
      <c r="T40" s="65">
        <v>29.19</v>
      </c>
      <c r="U40" s="66">
        <v>160</v>
      </c>
      <c r="V40" s="66">
        <v>6</v>
      </c>
      <c r="W40" s="66">
        <v>8</v>
      </c>
      <c r="X40" s="66">
        <v>94</v>
      </c>
      <c r="Y40" s="67">
        <v>168</v>
      </c>
    </row>
    <row r="41" spans="1:184" s="88" customFormat="1" ht="48.75" customHeight="1" thickBot="1">
      <c r="A41" s="59"/>
      <c r="B41" s="59"/>
      <c r="C41" s="72"/>
      <c r="D41" s="72"/>
      <c r="E41" s="28">
        <v>36</v>
      </c>
      <c r="F41" s="41" t="s">
        <v>95</v>
      </c>
      <c r="G41" s="99" t="s">
        <v>96</v>
      </c>
      <c r="H41" s="42" t="s">
        <v>75</v>
      </c>
      <c r="I41" s="11" t="s">
        <v>67</v>
      </c>
      <c r="J41" s="84">
        <v>49274.814969999999</v>
      </c>
      <c r="K41" s="84">
        <v>54301.363869000001</v>
      </c>
      <c r="L41" s="12" t="s">
        <v>97</v>
      </c>
      <c r="M41" s="12">
        <v>20</v>
      </c>
      <c r="N41" s="17">
        <v>36769</v>
      </c>
      <c r="O41" s="13">
        <v>500000</v>
      </c>
      <c r="P41" s="14">
        <v>1476824</v>
      </c>
      <c r="Q41" s="15">
        <v>0.56000000000000005</v>
      </c>
      <c r="R41" s="15">
        <v>9.3000000000000007</v>
      </c>
      <c r="S41" s="15">
        <v>30.56</v>
      </c>
      <c r="T41" s="15">
        <v>46.51</v>
      </c>
      <c r="U41" s="16">
        <v>42</v>
      </c>
      <c r="V41" s="16">
        <v>16</v>
      </c>
      <c r="W41" s="16">
        <v>5</v>
      </c>
      <c r="X41" s="16">
        <v>84</v>
      </c>
      <c r="Y41" s="17">
        <v>47</v>
      </c>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184" ht="48.75" customHeight="1" thickBot="1">
      <c r="E42" s="60">
        <v>37</v>
      </c>
      <c r="F42" s="94" t="s">
        <v>259</v>
      </c>
      <c r="G42" s="96" t="s">
        <v>260</v>
      </c>
      <c r="H42" s="86" t="s">
        <v>75</v>
      </c>
      <c r="I42" s="18"/>
      <c r="J42" s="76" t="s">
        <v>70</v>
      </c>
      <c r="K42" s="76">
        <v>305161</v>
      </c>
      <c r="L42" s="19" t="s">
        <v>258</v>
      </c>
      <c r="M42" s="19">
        <v>1</v>
      </c>
      <c r="N42" s="67">
        <v>300000</v>
      </c>
      <c r="O42" s="63" t="s">
        <v>70</v>
      </c>
      <c r="P42" s="64">
        <v>1017203</v>
      </c>
      <c r="Q42" s="65">
        <v>1.73</v>
      </c>
      <c r="R42" s="65" t="s">
        <v>70</v>
      </c>
      <c r="S42" s="65" t="s">
        <v>70</v>
      </c>
      <c r="T42" s="65">
        <v>1.72</v>
      </c>
      <c r="U42" s="66">
        <v>0</v>
      </c>
      <c r="V42" s="66">
        <v>0</v>
      </c>
      <c r="W42" s="66">
        <v>11</v>
      </c>
      <c r="X42" s="66">
        <v>100</v>
      </c>
      <c r="Y42" s="67">
        <v>11</v>
      </c>
    </row>
    <row r="43" spans="1:184" s="1" customFormat="1" ht="63.75" customHeight="1" thickBot="1">
      <c r="A43" s="59"/>
      <c r="B43" s="59"/>
      <c r="C43" s="72"/>
      <c r="D43" s="72"/>
      <c r="E43" s="296" t="s">
        <v>101</v>
      </c>
      <c r="F43" s="297"/>
      <c r="G43" s="29" t="s">
        <v>70</v>
      </c>
      <c r="H43" s="30" t="s">
        <v>70</v>
      </c>
      <c r="I43" s="31"/>
      <c r="J43" s="103">
        <v>1597584.9239700001</v>
      </c>
      <c r="K43" s="103">
        <f>SUM(K37:K42)</f>
        <v>1280272.527912</v>
      </c>
      <c r="L43" s="37" t="s">
        <v>70</v>
      </c>
      <c r="M43" s="39" t="s">
        <v>70</v>
      </c>
      <c r="N43" s="37">
        <f>SUM(N37:N42)</f>
        <v>923877</v>
      </c>
      <c r="O43" s="37" t="s">
        <v>70</v>
      </c>
      <c r="P43" s="40" t="s">
        <v>67</v>
      </c>
      <c r="Q43" s="36">
        <v>-2.91</v>
      </c>
      <c r="R43" s="36">
        <v>0.63800000000000023</v>
      </c>
      <c r="S43" s="36">
        <v>33.01</v>
      </c>
      <c r="T43" s="35">
        <v>66.190000000000012</v>
      </c>
      <c r="U43" s="37">
        <v>3551</v>
      </c>
      <c r="V43" s="37">
        <v>22.168956437549106</v>
      </c>
      <c r="W43" s="37">
        <v>45</v>
      </c>
      <c r="X43" s="37">
        <f>100-V43</f>
        <v>77.831043562450901</v>
      </c>
      <c r="Y43" s="38">
        <v>3596</v>
      </c>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184" s="109" customFormat="1" ht="48.75" customHeight="1" thickBot="1">
      <c r="A44" s="59"/>
      <c r="B44" s="59"/>
      <c r="C44" s="72"/>
      <c r="D44" s="72"/>
      <c r="E44" s="28">
        <v>38</v>
      </c>
      <c r="F44" s="41" t="s">
        <v>102</v>
      </c>
      <c r="G44" s="99" t="s">
        <v>21</v>
      </c>
      <c r="H44" s="10" t="s">
        <v>103</v>
      </c>
      <c r="I44" s="11"/>
      <c r="J44" s="84">
        <v>43406.78559</v>
      </c>
      <c r="K44" s="84">
        <v>51144.404667000003</v>
      </c>
      <c r="L44" s="12" t="s">
        <v>104</v>
      </c>
      <c r="M44" s="12">
        <v>23</v>
      </c>
      <c r="N44" s="17">
        <v>36504</v>
      </c>
      <c r="O44" s="13">
        <v>500000</v>
      </c>
      <c r="P44" s="14">
        <v>1402412</v>
      </c>
      <c r="Q44" s="15">
        <v>-1.45</v>
      </c>
      <c r="R44" s="15">
        <v>6.29</v>
      </c>
      <c r="S44" s="15">
        <v>34.32</v>
      </c>
      <c r="T44" s="15">
        <v>39.979999999999997</v>
      </c>
      <c r="U44" s="16">
        <v>36</v>
      </c>
      <c r="V44" s="16">
        <v>10</v>
      </c>
      <c r="W44" s="16">
        <v>5</v>
      </c>
      <c r="X44" s="16">
        <v>90</v>
      </c>
      <c r="Y44" s="17">
        <v>41</v>
      </c>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184" s="1" customFormat="1" ht="48.75" customHeight="1" thickBot="1">
      <c r="A45" s="59"/>
      <c r="B45" s="59"/>
      <c r="C45" s="72"/>
      <c r="D45" s="72"/>
      <c r="E45" s="300" t="s">
        <v>105</v>
      </c>
      <c r="F45" s="301"/>
      <c r="G45" s="29" t="s">
        <v>70</v>
      </c>
      <c r="H45" s="30" t="s">
        <v>70</v>
      </c>
      <c r="I45" s="31"/>
      <c r="J45" s="103">
        <v>43406.78559</v>
      </c>
      <c r="K45" s="103">
        <v>51144.404667000003</v>
      </c>
      <c r="L45" s="37" t="s">
        <v>70</v>
      </c>
      <c r="M45" s="37" t="s">
        <v>67</v>
      </c>
      <c r="N45" s="37">
        <v>36504</v>
      </c>
      <c r="O45" s="37" t="s">
        <v>70</v>
      </c>
      <c r="P45" s="40" t="s">
        <v>67</v>
      </c>
      <c r="Q45" s="36">
        <v>-1.45</v>
      </c>
      <c r="R45" s="36">
        <v>6.29</v>
      </c>
      <c r="S45" s="36">
        <v>34.32</v>
      </c>
      <c r="T45" s="35">
        <v>39.979999999999997</v>
      </c>
      <c r="U45" s="37">
        <v>36</v>
      </c>
      <c r="V45" s="37">
        <v>10</v>
      </c>
      <c r="W45" s="37">
        <v>5</v>
      </c>
      <c r="X45" s="37">
        <v>90</v>
      </c>
      <c r="Y45" s="37">
        <v>41</v>
      </c>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184" s="88" customFormat="1" ht="48.75" customHeight="1" thickBot="1">
      <c r="A46" s="59"/>
      <c r="B46" s="59"/>
      <c r="C46" s="72"/>
      <c r="D46" s="72"/>
      <c r="E46" s="28">
        <v>39</v>
      </c>
      <c r="F46" s="41" t="s">
        <v>106</v>
      </c>
      <c r="G46" s="99" t="s">
        <v>107</v>
      </c>
      <c r="H46" s="42" t="s">
        <v>108</v>
      </c>
      <c r="I46" s="11"/>
      <c r="J46" s="84">
        <v>38381.191055000003</v>
      </c>
      <c r="K46" s="84">
        <v>39559.714124999999</v>
      </c>
      <c r="L46" s="12" t="s">
        <v>109</v>
      </c>
      <c r="M46" s="12">
        <v>59</v>
      </c>
      <c r="N46" s="17">
        <v>7476</v>
      </c>
      <c r="O46" s="13">
        <v>50000</v>
      </c>
      <c r="P46" s="14">
        <v>5291562</v>
      </c>
      <c r="Q46" s="15">
        <v>-5.07</v>
      </c>
      <c r="R46" s="15">
        <v>-0.3</v>
      </c>
      <c r="S46" s="15">
        <v>38.85</v>
      </c>
      <c r="T46" s="15">
        <v>428.7</v>
      </c>
      <c r="U46" s="16">
        <v>68</v>
      </c>
      <c r="V46" s="16">
        <v>86</v>
      </c>
      <c r="W46" s="16">
        <v>2</v>
      </c>
      <c r="X46" s="16">
        <v>14</v>
      </c>
      <c r="Y46" s="17">
        <v>70</v>
      </c>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row>
    <row r="47" spans="1:184" ht="48.75" customHeight="1" thickBot="1">
      <c r="E47" s="60">
        <v>40</v>
      </c>
      <c r="F47" s="61" t="s">
        <v>110</v>
      </c>
      <c r="G47" s="96" t="s">
        <v>111</v>
      </c>
      <c r="H47" s="62" t="s">
        <v>108</v>
      </c>
      <c r="I47" s="18"/>
      <c r="J47" s="76">
        <v>19896.055804</v>
      </c>
      <c r="K47" s="76">
        <v>26795.828597</v>
      </c>
      <c r="L47" s="19" t="s">
        <v>109</v>
      </c>
      <c r="M47" s="19">
        <v>59</v>
      </c>
      <c r="N47" s="67">
        <v>9101</v>
      </c>
      <c r="O47" s="63">
        <v>50000</v>
      </c>
      <c r="P47" s="64">
        <v>2944273</v>
      </c>
      <c r="Q47" s="65">
        <v>-6.1</v>
      </c>
      <c r="R47" s="65">
        <v>-3.31</v>
      </c>
      <c r="S47" s="65">
        <v>31.84</v>
      </c>
      <c r="T47" s="65">
        <v>194.59</v>
      </c>
      <c r="U47" s="66">
        <v>43</v>
      </c>
      <c r="V47" s="66">
        <v>9</v>
      </c>
      <c r="W47" s="66">
        <v>5</v>
      </c>
      <c r="X47" s="66">
        <v>91</v>
      </c>
      <c r="Y47" s="67">
        <v>48</v>
      </c>
    </row>
    <row r="48" spans="1:184" s="88" customFormat="1" ht="48.75" customHeight="1" thickBot="1">
      <c r="A48" s="59"/>
      <c r="B48" s="59"/>
      <c r="C48" s="72"/>
      <c r="D48" s="72"/>
      <c r="E48" s="28">
        <v>41</v>
      </c>
      <c r="F48" s="41" t="s">
        <v>112</v>
      </c>
      <c r="G48" s="99" t="s">
        <v>88</v>
      </c>
      <c r="H48" s="42" t="s">
        <v>108</v>
      </c>
      <c r="I48" s="11"/>
      <c r="J48" s="84">
        <v>33625.499699</v>
      </c>
      <c r="K48" s="84">
        <v>54960.788135000003</v>
      </c>
      <c r="L48" s="12" t="s">
        <v>113</v>
      </c>
      <c r="M48" s="12">
        <v>59</v>
      </c>
      <c r="N48" s="17">
        <v>14076</v>
      </c>
      <c r="O48" s="13">
        <v>50000</v>
      </c>
      <c r="P48" s="14">
        <v>3904575</v>
      </c>
      <c r="Q48" s="15">
        <v>-3.31</v>
      </c>
      <c r="R48" s="15">
        <v>2.5299999999999998</v>
      </c>
      <c r="S48" s="15">
        <v>57.79</v>
      </c>
      <c r="T48" s="15">
        <v>291.14</v>
      </c>
      <c r="U48" s="16">
        <v>82</v>
      </c>
      <c r="V48" s="16">
        <v>17</v>
      </c>
      <c r="W48" s="16">
        <v>1</v>
      </c>
      <c r="X48" s="16">
        <v>83</v>
      </c>
      <c r="Y48" s="17">
        <v>83</v>
      </c>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row>
    <row r="49" spans="1:52" ht="48.75" customHeight="1" thickBot="1">
      <c r="E49" s="60">
        <v>42</v>
      </c>
      <c r="F49" s="61" t="s">
        <v>114</v>
      </c>
      <c r="G49" s="96" t="s">
        <v>115</v>
      </c>
      <c r="H49" s="62" t="s">
        <v>108</v>
      </c>
      <c r="I49" s="18"/>
      <c r="J49" s="76">
        <v>19922.089489000002</v>
      </c>
      <c r="K49" s="76">
        <v>24130.785026000001</v>
      </c>
      <c r="L49" s="19" t="s">
        <v>116</v>
      </c>
      <c r="M49" s="19">
        <v>59</v>
      </c>
      <c r="N49" s="67">
        <v>7536</v>
      </c>
      <c r="O49" s="63">
        <v>50000</v>
      </c>
      <c r="P49" s="64">
        <v>3202068</v>
      </c>
      <c r="Q49" s="65">
        <v>0.53</v>
      </c>
      <c r="R49" s="65">
        <v>4.79</v>
      </c>
      <c r="S49" s="65">
        <v>26.34</v>
      </c>
      <c r="T49" s="65">
        <v>218.73</v>
      </c>
      <c r="U49" s="66">
        <v>15</v>
      </c>
      <c r="V49" s="66">
        <v>21</v>
      </c>
      <c r="W49" s="66">
        <v>3</v>
      </c>
      <c r="X49" s="66">
        <v>79</v>
      </c>
      <c r="Y49" s="67">
        <v>18</v>
      </c>
    </row>
    <row r="50" spans="1:52" s="88" customFormat="1" ht="48.75" customHeight="1" thickBot="1">
      <c r="A50" s="59"/>
      <c r="B50" s="59"/>
      <c r="C50" s="72"/>
      <c r="D50" s="72"/>
      <c r="E50" s="28">
        <v>43</v>
      </c>
      <c r="F50" s="41" t="s">
        <v>117</v>
      </c>
      <c r="G50" s="99" t="s">
        <v>118</v>
      </c>
      <c r="H50" s="42" t="s">
        <v>108</v>
      </c>
      <c r="I50" s="11"/>
      <c r="J50" s="84">
        <v>60839.744642999998</v>
      </c>
      <c r="K50" s="84">
        <v>74509.352022999999</v>
      </c>
      <c r="L50" s="12" t="s">
        <v>119</v>
      </c>
      <c r="M50" s="12">
        <v>57</v>
      </c>
      <c r="N50" s="17">
        <v>9186</v>
      </c>
      <c r="O50" s="13">
        <v>50000</v>
      </c>
      <c r="P50" s="14">
        <v>8111186</v>
      </c>
      <c r="Q50" s="15">
        <v>-2.37</v>
      </c>
      <c r="R50" s="15">
        <v>6.7</v>
      </c>
      <c r="S50" s="15">
        <v>57.03</v>
      </c>
      <c r="T50" s="15">
        <v>705.38</v>
      </c>
      <c r="U50" s="16">
        <v>132</v>
      </c>
      <c r="V50" s="16">
        <v>33</v>
      </c>
      <c r="W50" s="16">
        <v>4</v>
      </c>
      <c r="X50" s="16">
        <v>67</v>
      </c>
      <c r="Y50" s="17">
        <v>136</v>
      </c>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row>
    <row r="51" spans="1:52" ht="48.75" customHeight="1" thickBot="1">
      <c r="E51" s="60">
        <v>44</v>
      </c>
      <c r="F51" s="61" t="s">
        <v>120</v>
      </c>
      <c r="G51" s="96" t="s">
        <v>85</v>
      </c>
      <c r="H51" s="62" t="s">
        <v>108</v>
      </c>
      <c r="I51" s="18"/>
      <c r="J51" s="76">
        <v>73832.045897999997</v>
      </c>
      <c r="K51" s="76">
        <v>62544</v>
      </c>
      <c r="L51" s="19" t="s">
        <v>121</v>
      </c>
      <c r="M51" s="19">
        <v>57</v>
      </c>
      <c r="N51" s="67">
        <v>9811</v>
      </c>
      <c r="O51" s="63">
        <v>50000</v>
      </c>
      <c r="P51" s="64">
        <v>6374881</v>
      </c>
      <c r="Q51" s="65">
        <v>-5.72</v>
      </c>
      <c r="R51" s="65">
        <v>0.08</v>
      </c>
      <c r="S51" s="65">
        <v>43.41</v>
      </c>
      <c r="T51" s="65">
        <v>537.49</v>
      </c>
      <c r="U51" s="66">
        <v>97</v>
      </c>
      <c r="V51" s="66">
        <v>72</v>
      </c>
      <c r="W51" s="66">
        <v>3</v>
      </c>
      <c r="X51" s="66">
        <v>28</v>
      </c>
      <c r="Y51" s="67">
        <v>100</v>
      </c>
    </row>
    <row r="52" spans="1:52" s="88" customFormat="1" ht="48.75" customHeight="1" thickBot="1">
      <c r="A52" s="59"/>
      <c r="B52" s="59"/>
      <c r="C52" s="72"/>
      <c r="D52" s="72"/>
      <c r="E52" s="28">
        <v>45</v>
      </c>
      <c r="F52" s="273" t="s">
        <v>122</v>
      </c>
      <c r="G52" s="99" t="s">
        <v>123</v>
      </c>
      <c r="H52" s="42" t="s">
        <v>108</v>
      </c>
      <c r="I52" s="11"/>
      <c r="J52" s="84">
        <v>7102.7973620000002</v>
      </c>
      <c r="K52" s="84">
        <v>13095.144952000001</v>
      </c>
      <c r="L52" s="12" t="s">
        <v>124</v>
      </c>
      <c r="M52" s="12">
        <v>55</v>
      </c>
      <c r="N52" s="17">
        <v>3655</v>
      </c>
      <c r="O52" s="13">
        <v>50000</v>
      </c>
      <c r="P52" s="14">
        <v>3582803</v>
      </c>
      <c r="Q52" s="15">
        <v>0.57999999999999996</v>
      </c>
      <c r="R52" s="15">
        <v>7.14</v>
      </c>
      <c r="S52" s="15">
        <v>62.7</v>
      </c>
      <c r="T52" s="15">
        <v>258.04000000000002</v>
      </c>
      <c r="U52" s="16">
        <v>44</v>
      </c>
      <c r="V52" s="16">
        <v>73</v>
      </c>
      <c r="W52" s="16">
        <v>1</v>
      </c>
      <c r="X52" s="16">
        <v>27</v>
      </c>
      <c r="Y52" s="17">
        <v>45</v>
      </c>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row>
    <row r="53" spans="1:52" ht="48.75" customHeight="1" thickBot="1">
      <c r="E53" s="60">
        <v>46</v>
      </c>
      <c r="F53" s="61" t="s">
        <v>125</v>
      </c>
      <c r="G53" s="96" t="s">
        <v>126</v>
      </c>
      <c r="H53" s="62" t="s">
        <v>108</v>
      </c>
      <c r="I53" s="18"/>
      <c r="J53" s="76">
        <v>5513.1235120000001</v>
      </c>
      <c r="K53" s="76">
        <v>9934.2259460000005</v>
      </c>
      <c r="L53" s="19" t="s">
        <v>127</v>
      </c>
      <c r="M53" s="19">
        <v>55</v>
      </c>
      <c r="N53" s="67">
        <v>5159</v>
      </c>
      <c r="O53" s="63">
        <v>50000</v>
      </c>
      <c r="P53" s="64">
        <v>1925611</v>
      </c>
      <c r="Q53" s="65">
        <v>-2.5</v>
      </c>
      <c r="R53" s="65">
        <v>-3.96</v>
      </c>
      <c r="S53" s="65">
        <v>15.37</v>
      </c>
      <c r="T53" s="65">
        <v>92.11</v>
      </c>
      <c r="U53" s="66">
        <v>6</v>
      </c>
      <c r="V53" s="66">
        <v>1</v>
      </c>
      <c r="W53" s="66">
        <v>4</v>
      </c>
      <c r="X53" s="66">
        <v>99</v>
      </c>
      <c r="Y53" s="67">
        <v>10</v>
      </c>
    </row>
    <row r="54" spans="1:52" s="88" customFormat="1" ht="48.75" customHeight="1" thickBot="1">
      <c r="A54" s="59"/>
      <c r="B54" s="59"/>
      <c r="C54" s="72"/>
      <c r="D54" s="72"/>
      <c r="E54" s="28">
        <v>47</v>
      </c>
      <c r="F54" s="41" t="s">
        <v>128</v>
      </c>
      <c r="G54" s="99" t="s">
        <v>60</v>
      </c>
      <c r="H54" s="42" t="s">
        <v>108</v>
      </c>
      <c r="I54" s="11"/>
      <c r="J54" s="84">
        <v>48266.790493</v>
      </c>
      <c r="K54" s="84">
        <v>47012.948357000001</v>
      </c>
      <c r="L54" s="12" t="s">
        <v>129</v>
      </c>
      <c r="M54" s="12">
        <v>54</v>
      </c>
      <c r="N54" s="17">
        <v>5829</v>
      </c>
      <c r="O54" s="13">
        <v>50000</v>
      </c>
      <c r="P54" s="14">
        <v>8065354</v>
      </c>
      <c r="Q54" s="15">
        <v>0.25</v>
      </c>
      <c r="R54" s="15">
        <v>14.19</v>
      </c>
      <c r="S54" s="15">
        <v>68.040000000000006</v>
      </c>
      <c r="T54" s="15">
        <v>705.47</v>
      </c>
      <c r="U54" s="16">
        <v>70</v>
      </c>
      <c r="V54" s="16">
        <v>76</v>
      </c>
      <c r="W54" s="16">
        <v>2</v>
      </c>
      <c r="X54" s="16">
        <v>24</v>
      </c>
      <c r="Y54" s="17">
        <v>72</v>
      </c>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row>
    <row r="55" spans="1:52" ht="48.75" customHeight="1" thickBot="1">
      <c r="E55" s="60">
        <v>48</v>
      </c>
      <c r="F55" s="61" t="s">
        <v>130</v>
      </c>
      <c r="G55" s="96" t="s">
        <v>131</v>
      </c>
      <c r="H55" s="62" t="s">
        <v>108</v>
      </c>
      <c r="I55" s="18"/>
      <c r="J55" s="76">
        <v>16661.867415000001</v>
      </c>
      <c r="K55" s="76">
        <v>23008.670501000001</v>
      </c>
      <c r="L55" s="19" t="s">
        <v>132</v>
      </c>
      <c r="M55" s="19">
        <v>53</v>
      </c>
      <c r="N55" s="67">
        <v>6013</v>
      </c>
      <c r="O55" s="63">
        <v>50000</v>
      </c>
      <c r="P55" s="64">
        <v>3826488</v>
      </c>
      <c r="Q55" s="65">
        <v>-2.13</v>
      </c>
      <c r="R55" s="65">
        <v>3.75</v>
      </c>
      <c r="S55" s="65">
        <v>51.97</v>
      </c>
      <c r="T55" s="65">
        <v>282.56</v>
      </c>
      <c r="U55" s="66">
        <v>10</v>
      </c>
      <c r="V55" s="66">
        <v>7</v>
      </c>
      <c r="W55" s="66">
        <v>3</v>
      </c>
      <c r="X55" s="66">
        <v>93</v>
      </c>
      <c r="Y55" s="67">
        <v>13</v>
      </c>
    </row>
    <row r="56" spans="1:52" s="109" customFormat="1" ht="48.75" customHeight="1" thickBot="1">
      <c r="A56" s="59"/>
      <c r="B56" s="59"/>
      <c r="C56" s="72"/>
      <c r="D56" s="72"/>
      <c r="E56" s="28">
        <v>49</v>
      </c>
      <c r="F56" s="41" t="s">
        <v>133</v>
      </c>
      <c r="G56" s="99" t="s">
        <v>134</v>
      </c>
      <c r="H56" s="10" t="s">
        <v>108</v>
      </c>
      <c r="I56" s="11"/>
      <c r="J56" s="84">
        <v>23843.772025999999</v>
      </c>
      <c r="K56" s="84">
        <v>26897</v>
      </c>
      <c r="L56" s="12" t="s">
        <v>135</v>
      </c>
      <c r="M56" s="12">
        <v>50</v>
      </c>
      <c r="N56" s="17">
        <v>9422</v>
      </c>
      <c r="O56" s="13">
        <v>50000</v>
      </c>
      <c r="P56" s="14">
        <v>2854744</v>
      </c>
      <c r="Q56" s="15">
        <v>-1.68</v>
      </c>
      <c r="R56" s="15">
        <v>3.04</v>
      </c>
      <c r="S56" s="15">
        <v>28.97</v>
      </c>
      <c r="T56" s="15">
        <v>185.22</v>
      </c>
      <c r="U56" s="16">
        <v>19</v>
      </c>
      <c r="V56" s="16">
        <v>56</v>
      </c>
      <c r="W56" s="16">
        <v>15</v>
      </c>
      <c r="X56" s="16">
        <v>44</v>
      </c>
      <c r="Y56" s="17">
        <v>34</v>
      </c>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row>
    <row r="57" spans="1:52" ht="48.75" customHeight="1" thickBot="1">
      <c r="E57" s="60">
        <v>50</v>
      </c>
      <c r="F57" s="61" t="s">
        <v>136</v>
      </c>
      <c r="G57" s="96" t="s">
        <v>137</v>
      </c>
      <c r="H57" s="86" t="s">
        <v>108</v>
      </c>
      <c r="I57" s="18"/>
      <c r="J57" s="76">
        <v>19785.590907999998</v>
      </c>
      <c r="K57" s="76">
        <v>13042.328513</v>
      </c>
      <c r="L57" s="19" t="s">
        <v>138</v>
      </c>
      <c r="M57" s="19">
        <v>45</v>
      </c>
      <c r="N57" s="67">
        <v>6666</v>
      </c>
      <c r="O57" s="63">
        <v>50000</v>
      </c>
      <c r="P57" s="64">
        <v>1956545</v>
      </c>
      <c r="Q57" s="65">
        <v>4.16</v>
      </c>
      <c r="R57" s="65">
        <v>-13.44</v>
      </c>
      <c r="S57" s="65">
        <v>3.26</v>
      </c>
      <c r="T57" s="65">
        <v>95.27</v>
      </c>
      <c r="U57" s="66">
        <v>21</v>
      </c>
      <c r="V57" s="66">
        <v>8</v>
      </c>
      <c r="W57" s="66">
        <v>2</v>
      </c>
      <c r="X57" s="66">
        <v>92</v>
      </c>
      <c r="Y57" s="67">
        <v>23</v>
      </c>
    </row>
    <row r="58" spans="1:52" s="109" customFormat="1" ht="48.75" customHeight="1" thickBot="1">
      <c r="A58" s="59"/>
      <c r="B58" s="59"/>
      <c r="C58" s="72"/>
      <c r="D58" s="72"/>
      <c r="E58" s="28">
        <v>51</v>
      </c>
      <c r="F58" s="41" t="s">
        <v>139</v>
      </c>
      <c r="G58" s="99" t="s">
        <v>140</v>
      </c>
      <c r="H58" s="10" t="s">
        <v>108</v>
      </c>
      <c r="I58" s="11"/>
      <c r="J58" s="84">
        <v>12662.273052</v>
      </c>
      <c r="K58" s="84">
        <v>13503</v>
      </c>
      <c r="L58" s="12" t="s">
        <v>141</v>
      </c>
      <c r="M58" s="12">
        <v>44</v>
      </c>
      <c r="N58" s="17">
        <v>5000</v>
      </c>
      <c r="O58" s="13">
        <v>50000</v>
      </c>
      <c r="P58" s="14">
        <v>2700560</v>
      </c>
      <c r="Q58" s="15">
        <v>-5.42</v>
      </c>
      <c r="R58" s="15">
        <v>-10.76</v>
      </c>
      <c r="S58" s="15">
        <v>23.04</v>
      </c>
      <c r="T58" s="15">
        <v>169.46</v>
      </c>
      <c r="U58" s="16">
        <v>40</v>
      </c>
      <c r="V58" s="16">
        <v>14</v>
      </c>
      <c r="W58" s="16">
        <v>3</v>
      </c>
      <c r="X58" s="16">
        <v>86</v>
      </c>
      <c r="Y58" s="17">
        <v>43</v>
      </c>
      <c r="Z58" s="59"/>
    </row>
    <row r="59" spans="1:52" ht="48.75" customHeight="1" thickBot="1">
      <c r="E59" s="60">
        <v>52</v>
      </c>
      <c r="F59" s="61" t="s">
        <v>142</v>
      </c>
      <c r="G59" s="96" t="s">
        <v>143</v>
      </c>
      <c r="H59" s="86" t="s">
        <v>108</v>
      </c>
      <c r="I59" s="18"/>
      <c r="J59" s="76">
        <v>184300.70545400001</v>
      </c>
      <c r="K59" s="76">
        <v>427576.130382</v>
      </c>
      <c r="L59" s="19" t="s">
        <v>144</v>
      </c>
      <c r="M59" s="19">
        <v>43</v>
      </c>
      <c r="N59" s="67">
        <v>67265</v>
      </c>
      <c r="O59" s="63">
        <v>100000</v>
      </c>
      <c r="P59" s="64">
        <v>6356592</v>
      </c>
      <c r="Q59" s="65">
        <v>-2.06</v>
      </c>
      <c r="R59" s="65">
        <v>5.4</v>
      </c>
      <c r="S59" s="65">
        <v>79.7</v>
      </c>
      <c r="T59" s="65">
        <v>535.66999999999996</v>
      </c>
      <c r="U59" s="66">
        <v>227</v>
      </c>
      <c r="V59" s="66">
        <v>89</v>
      </c>
      <c r="W59" s="66">
        <v>7</v>
      </c>
      <c r="X59" s="66">
        <v>11</v>
      </c>
      <c r="Y59" s="67">
        <v>234</v>
      </c>
    </row>
    <row r="60" spans="1:52" s="109" customFormat="1" ht="48.75" customHeight="1" thickBot="1">
      <c r="A60" s="59"/>
      <c r="B60" s="59"/>
      <c r="C60" s="72"/>
      <c r="D60" s="72"/>
      <c r="E60" s="28">
        <v>53</v>
      </c>
      <c r="F60" s="41" t="s">
        <v>145</v>
      </c>
      <c r="G60" s="99" t="s">
        <v>146</v>
      </c>
      <c r="H60" s="10" t="s">
        <v>108</v>
      </c>
      <c r="I60" s="11"/>
      <c r="J60" s="84">
        <v>20989.062739000001</v>
      </c>
      <c r="K60" s="84">
        <v>27896.077453999998</v>
      </c>
      <c r="L60" s="12" t="s">
        <v>147</v>
      </c>
      <c r="M60" s="12">
        <v>43</v>
      </c>
      <c r="N60" s="17">
        <v>13697</v>
      </c>
      <c r="O60" s="13">
        <v>50000</v>
      </c>
      <c r="P60" s="14">
        <v>2036656</v>
      </c>
      <c r="Q60" s="15">
        <v>5.83</v>
      </c>
      <c r="R60" s="15">
        <v>1.7</v>
      </c>
      <c r="S60" s="15">
        <v>32.630000000000003</v>
      </c>
      <c r="T60" s="15">
        <v>103.39</v>
      </c>
      <c r="U60" s="16">
        <v>11</v>
      </c>
      <c r="V60" s="16">
        <v>8</v>
      </c>
      <c r="W60" s="16">
        <v>3</v>
      </c>
      <c r="X60" s="16">
        <v>92</v>
      </c>
      <c r="Y60" s="17">
        <v>14</v>
      </c>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row>
    <row r="61" spans="1:52" ht="48.75" customHeight="1" thickBot="1">
      <c r="E61" s="60">
        <v>54</v>
      </c>
      <c r="F61" s="61" t="s">
        <v>148</v>
      </c>
      <c r="G61" s="96" t="s">
        <v>149</v>
      </c>
      <c r="H61" s="86" t="s">
        <v>108</v>
      </c>
      <c r="I61" s="18"/>
      <c r="J61" s="76">
        <v>7186.0807139999997</v>
      </c>
      <c r="K61" s="76">
        <v>9320.3047650000008</v>
      </c>
      <c r="L61" s="19" t="s">
        <v>150</v>
      </c>
      <c r="M61" s="19">
        <v>41</v>
      </c>
      <c r="N61" s="67">
        <v>5091</v>
      </c>
      <c r="O61" s="63">
        <v>50000</v>
      </c>
      <c r="P61" s="64">
        <v>1830741</v>
      </c>
      <c r="Q61" s="65">
        <v>-4.1500000000000004</v>
      </c>
      <c r="R61" s="65" t="s">
        <v>375</v>
      </c>
      <c r="S61" s="65">
        <v>25.01</v>
      </c>
      <c r="T61" s="65">
        <v>83.08</v>
      </c>
      <c r="U61" s="66">
        <v>9</v>
      </c>
      <c r="V61" s="66">
        <v>2</v>
      </c>
      <c r="W61" s="66">
        <v>17</v>
      </c>
      <c r="X61" s="66">
        <v>98</v>
      </c>
      <c r="Y61" s="67">
        <v>26</v>
      </c>
    </row>
    <row r="62" spans="1:52" s="109" customFormat="1" ht="48.75" customHeight="1" thickBot="1">
      <c r="A62" s="59"/>
      <c r="B62" s="59"/>
      <c r="C62" s="72"/>
      <c r="D62" s="72"/>
      <c r="E62" s="28">
        <v>55</v>
      </c>
      <c r="F62" s="41" t="s">
        <v>151</v>
      </c>
      <c r="G62" s="99" t="s">
        <v>21</v>
      </c>
      <c r="H62" s="10" t="s">
        <v>108</v>
      </c>
      <c r="I62" s="11"/>
      <c r="J62" s="84">
        <v>10685.400084999999</v>
      </c>
      <c r="K62" s="84">
        <v>10053.450575999999</v>
      </c>
      <c r="L62" s="12" t="s">
        <v>152</v>
      </c>
      <c r="M62" s="12">
        <v>39</v>
      </c>
      <c r="N62" s="17">
        <v>4102</v>
      </c>
      <c r="O62" s="13">
        <v>50000</v>
      </c>
      <c r="P62" s="14">
        <v>2450866</v>
      </c>
      <c r="Q62" s="15">
        <v>-4.2300000000000004</v>
      </c>
      <c r="R62" s="15">
        <v>-5.66</v>
      </c>
      <c r="S62" s="15">
        <v>15.64</v>
      </c>
      <c r="T62" s="15">
        <v>144.38999999999999</v>
      </c>
      <c r="U62" s="16">
        <v>6</v>
      </c>
      <c r="V62" s="16">
        <v>3</v>
      </c>
      <c r="W62" s="16">
        <v>5</v>
      </c>
      <c r="X62" s="16">
        <v>97</v>
      </c>
      <c r="Y62" s="17">
        <v>11</v>
      </c>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row>
    <row r="63" spans="1:52" ht="48.75" customHeight="1" thickBot="1">
      <c r="E63" s="60">
        <v>56</v>
      </c>
      <c r="F63" s="61" t="s">
        <v>153</v>
      </c>
      <c r="G63" s="96" t="s">
        <v>154</v>
      </c>
      <c r="H63" s="86" t="s">
        <v>108</v>
      </c>
      <c r="I63" s="18"/>
      <c r="J63" s="76">
        <v>27821.316198</v>
      </c>
      <c r="K63" s="76">
        <v>22242.291000000001</v>
      </c>
      <c r="L63" s="19" t="s">
        <v>155</v>
      </c>
      <c r="M63" s="19">
        <v>39</v>
      </c>
      <c r="N63" s="67">
        <v>6241</v>
      </c>
      <c r="O63" s="63">
        <v>50000</v>
      </c>
      <c r="P63" s="64">
        <v>3563899</v>
      </c>
      <c r="Q63" s="65">
        <v>-5.18</v>
      </c>
      <c r="R63" s="65">
        <v>-0.03</v>
      </c>
      <c r="S63" s="65">
        <v>50.21</v>
      </c>
      <c r="T63" s="65">
        <v>256.39</v>
      </c>
      <c r="U63" s="66">
        <v>69</v>
      </c>
      <c r="V63" s="66">
        <v>74</v>
      </c>
      <c r="W63" s="66">
        <v>3</v>
      </c>
      <c r="X63" s="66">
        <v>26</v>
      </c>
      <c r="Y63" s="67">
        <v>72</v>
      </c>
    </row>
    <row r="64" spans="1:52" s="109" customFormat="1" ht="48.75" customHeight="1" thickBot="1">
      <c r="A64" s="59"/>
      <c r="B64" s="59"/>
      <c r="C64" s="72"/>
      <c r="D64" s="72"/>
      <c r="E64" s="28">
        <v>57</v>
      </c>
      <c r="F64" s="41" t="s">
        <v>156</v>
      </c>
      <c r="G64" s="99" t="s">
        <v>157</v>
      </c>
      <c r="H64" s="10" t="s">
        <v>108</v>
      </c>
      <c r="I64" s="11"/>
      <c r="J64" s="84">
        <v>7978.9674249999998</v>
      </c>
      <c r="K64" s="84">
        <v>6725</v>
      </c>
      <c r="L64" s="12" t="s">
        <v>158</v>
      </c>
      <c r="M64" s="12">
        <v>36</v>
      </c>
      <c r="N64" s="17">
        <v>3453</v>
      </c>
      <c r="O64" s="13">
        <v>50000</v>
      </c>
      <c r="P64" s="14">
        <v>1947458</v>
      </c>
      <c r="Q64" s="15">
        <v>-5.18</v>
      </c>
      <c r="R64" s="15">
        <v>-5.0599999999999996</v>
      </c>
      <c r="S64" s="15">
        <v>8.2799999999999994</v>
      </c>
      <c r="T64" s="15">
        <v>93.89</v>
      </c>
      <c r="U64" s="16">
        <v>22</v>
      </c>
      <c r="V64" s="16">
        <v>55</v>
      </c>
      <c r="W64" s="16">
        <v>5</v>
      </c>
      <c r="X64" s="16">
        <v>45</v>
      </c>
      <c r="Y64" s="17">
        <v>27</v>
      </c>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row>
    <row r="65" spans="1:52" ht="48.75" customHeight="1" thickBot="1">
      <c r="E65" s="60">
        <v>58</v>
      </c>
      <c r="F65" s="61" t="s">
        <v>159</v>
      </c>
      <c r="G65" s="96" t="s">
        <v>36</v>
      </c>
      <c r="H65" s="86" t="s">
        <v>108</v>
      </c>
      <c r="I65" s="18"/>
      <c r="J65" s="76">
        <v>11504.730484</v>
      </c>
      <c r="K65" s="76">
        <v>11517.001534000001</v>
      </c>
      <c r="L65" s="19" t="s">
        <v>160</v>
      </c>
      <c r="M65" s="19">
        <v>35</v>
      </c>
      <c r="N65" s="67">
        <v>5935</v>
      </c>
      <c r="O65" s="63">
        <v>50000</v>
      </c>
      <c r="P65" s="64">
        <v>1940523</v>
      </c>
      <c r="Q65" s="65">
        <v>-6.81</v>
      </c>
      <c r="R65" s="65">
        <v>-4.9000000000000004</v>
      </c>
      <c r="S65" s="65">
        <v>22.93</v>
      </c>
      <c r="T65" s="65">
        <v>94.06</v>
      </c>
      <c r="U65" s="66">
        <v>16</v>
      </c>
      <c r="V65" s="66">
        <v>8</v>
      </c>
      <c r="W65" s="66">
        <v>6</v>
      </c>
      <c r="X65" s="66">
        <v>92</v>
      </c>
      <c r="Y65" s="67">
        <v>22</v>
      </c>
    </row>
    <row r="66" spans="1:52" s="109" customFormat="1" ht="48.75" customHeight="1" thickBot="1">
      <c r="A66" s="59"/>
      <c r="B66" s="59"/>
      <c r="C66" s="72"/>
      <c r="D66" s="72"/>
      <c r="E66" s="28">
        <v>59</v>
      </c>
      <c r="F66" s="41" t="s">
        <v>161</v>
      </c>
      <c r="G66" s="99" t="s">
        <v>162</v>
      </c>
      <c r="H66" s="10" t="s">
        <v>108</v>
      </c>
      <c r="I66" s="11"/>
      <c r="J66" s="84">
        <v>10682.194414</v>
      </c>
      <c r="K66" s="84">
        <v>16074</v>
      </c>
      <c r="L66" s="12" t="s">
        <v>160</v>
      </c>
      <c r="M66" s="12">
        <v>35</v>
      </c>
      <c r="N66" s="17">
        <v>5722</v>
      </c>
      <c r="O66" s="13">
        <v>50000</v>
      </c>
      <c r="P66" s="14">
        <v>2809224</v>
      </c>
      <c r="Q66" s="15">
        <v>-7.21</v>
      </c>
      <c r="R66" s="15">
        <v>-6.07</v>
      </c>
      <c r="S66" s="15">
        <v>47.76</v>
      </c>
      <c r="T66" s="15">
        <v>180.65</v>
      </c>
      <c r="U66" s="16">
        <v>27</v>
      </c>
      <c r="V66" s="16">
        <v>6</v>
      </c>
      <c r="W66" s="16">
        <v>3</v>
      </c>
      <c r="X66" s="16">
        <v>94</v>
      </c>
      <c r="Y66" s="17">
        <v>30</v>
      </c>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row>
    <row r="67" spans="1:52" ht="48.75" customHeight="1" thickBot="1">
      <c r="E67" s="60">
        <v>60</v>
      </c>
      <c r="F67" s="61" t="s">
        <v>163</v>
      </c>
      <c r="G67" s="96" t="s">
        <v>164</v>
      </c>
      <c r="H67" s="86" t="s">
        <v>108</v>
      </c>
      <c r="I67" s="18"/>
      <c r="J67" s="76">
        <v>14718.697920000001</v>
      </c>
      <c r="K67" s="76">
        <v>23005</v>
      </c>
      <c r="L67" s="19" t="s">
        <v>165</v>
      </c>
      <c r="M67" s="19">
        <v>35</v>
      </c>
      <c r="N67" s="67">
        <v>8086</v>
      </c>
      <c r="O67" s="63">
        <v>50000</v>
      </c>
      <c r="P67" s="64">
        <v>2844984</v>
      </c>
      <c r="Q67" s="65">
        <v>2.19</v>
      </c>
      <c r="R67" s="65">
        <v>38.51</v>
      </c>
      <c r="S67" s="65">
        <v>67</v>
      </c>
      <c r="T67" s="65">
        <v>184.5</v>
      </c>
      <c r="U67" s="66">
        <v>22</v>
      </c>
      <c r="V67" s="66">
        <v>88</v>
      </c>
      <c r="W67" s="66">
        <v>1</v>
      </c>
      <c r="X67" s="66">
        <v>12</v>
      </c>
      <c r="Y67" s="67">
        <v>23</v>
      </c>
    </row>
    <row r="68" spans="1:52" s="109" customFormat="1" ht="48.75" customHeight="1" thickBot="1">
      <c r="A68" s="59"/>
      <c r="B68" s="59"/>
      <c r="C68" s="72"/>
      <c r="D68" s="72"/>
      <c r="E68" s="28">
        <v>61</v>
      </c>
      <c r="F68" s="41" t="s">
        <v>166</v>
      </c>
      <c r="G68" s="99" t="s">
        <v>167</v>
      </c>
      <c r="H68" s="10" t="s">
        <v>108</v>
      </c>
      <c r="I68" s="11"/>
      <c r="J68" s="84">
        <v>7163.6260199999997</v>
      </c>
      <c r="K68" s="84">
        <v>8638</v>
      </c>
      <c r="L68" s="12" t="s">
        <v>165</v>
      </c>
      <c r="M68" s="12">
        <v>35</v>
      </c>
      <c r="N68" s="17">
        <v>5258</v>
      </c>
      <c r="O68" s="13">
        <v>50000</v>
      </c>
      <c r="P68" s="14">
        <v>1642772</v>
      </c>
      <c r="Q68" s="15">
        <v>-5.8</v>
      </c>
      <c r="R68" s="15">
        <v>4.08</v>
      </c>
      <c r="S68" s="15">
        <v>23.4</v>
      </c>
      <c r="T68" s="15">
        <v>63.23</v>
      </c>
      <c r="U68" s="16">
        <v>23</v>
      </c>
      <c r="V68" s="16">
        <v>4</v>
      </c>
      <c r="W68" s="16">
        <v>2</v>
      </c>
      <c r="X68" s="16">
        <v>96</v>
      </c>
      <c r="Y68" s="17">
        <v>25</v>
      </c>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row>
    <row r="69" spans="1:52" ht="48.75" customHeight="1" thickBot="1">
      <c r="E69" s="60">
        <v>62</v>
      </c>
      <c r="F69" s="61" t="s">
        <v>168</v>
      </c>
      <c r="G69" s="96" t="s">
        <v>169</v>
      </c>
      <c r="H69" s="86" t="s">
        <v>108</v>
      </c>
      <c r="I69" s="18"/>
      <c r="J69" s="76">
        <v>17038.603324</v>
      </c>
      <c r="K69" s="76">
        <v>6709.2491309999996</v>
      </c>
      <c r="L69" s="19" t="s">
        <v>32</v>
      </c>
      <c r="M69" s="19">
        <v>35</v>
      </c>
      <c r="N69" s="67">
        <v>2611</v>
      </c>
      <c r="O69" s="63">
        <v>50000</v>
      </c>
      <c r="P69" s="64">
        <v>2569609</v>
      </c>
      <c r="Q69" s="65">
        <v>-1.76</v>
      </c>
      <c r="R69" s="65">
        <v>3.5</v>
      </c>
      <c r="S69" s="65">
        <v>28.61</v>
      </c>
      <c r="T69" s="65">
        <v>156.84</v>
      </c>
      <c r="U69" s="66">
        <v>22</v>
      </c>
      <c r="V69" s="66">
        <v>62</v>
      </c>
      <c r="W69" s="66">
        <v>1</v>
      </c>
      <c r="X69" s="66">
        <v>38</v>
      </c>
      <c r="Y69" s="67">
        <v>23</v>
      </c>
    </row>
    <row r="70" spans="1:52" s="109" customFormat="1" ht="48.75" customHeight="1" thickBot="1">
      <c r="A70" s="59"/>
      <c r="B70" s="59"/>
      <c r="C70" s="72"/>
      <c r="D70" s="72"/>
      <c r="E70" s="28">
        <v>63</v>
      </c>
      <c r="F70" s="41" t="s">
        <v>170</v>
      </c>
      <c r="G70" s="99" t="s">
        <v>171</v>
      </c>
      <c r="H70" s="10" t="s">
        <v>108</v>
      </c>
      <c r="I70" s="11"/>
      <c r="J70" s="84">
        <v>30023.244053999999</v>
      </c>
      <c r="K70" s="84">
        <v>23328</v>
      </c>
      <c r="L70" s="12" t="s">
        <v>172</v>
      </c>
      <c r="M70" s="12">
        <v>34</v>
      </c>
      <c r="N70" s="17">
        <v>9127</v>
      </c>
      <c r="O70" s="13">
        <v>50000</v>
      </c>
      <c r="P70" s="14">
        <v>2555905</v>
      </c>
      <c r="Q70" s="15">
        <v>-2.2130000000000001</v>
      </c>
      <c r="R70" s="15">
        <v>-1.39</v>
      </c>
      <c r="S70" s="15">
        <v>19.72</v>
      </c>
      <c r="T70" s="15">
        <v>154.97999999999999</v>
      </c>
      <c r="U70" s="16">
        <v>25</v>
      </c>
      <c r="V70" s="16">
        <v>13</v>
      </c>
      <c r="W70" s="16">
        <v>9</v>
      </c>
      <c r="X70" s="16">
        <v>87</v>
      </c>
      <c r="Y70" s="17">
        <v>34</v>
      </c>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row>
    <row r="71" spans="1:52" ht="48.75" customHeight="1" thickBot="1">
      <c r="E71" s="60">
        <v>64</v>
      </c>
      <c r="F71" s="61" t="s">
        <v>173</v>
      </c>
      <c r="G71" s="96" t="s">
        <v>154</v>
      </c>
      <c r="H71" s="86" t="s">
        <v>108</v>
      </c>
      <c r="I71" s="18"/>
      <c r="J71" s="76">
        <v>6642.2096119999997</v>
      </c>
      <c r="K71" s="76">
        <v>2307.9386939999999</v>
      </c>
      <c r="L71" s="19" t="s">
        <v>174</v>
      </c>
      <c r="M71" s="19">
        <v>34</v>
      </c>
      <c r="N71" s="67">
        <v>1000</v>
      </c>
      <c r="O71" s="63">
        <v>50000</v>
      </c>
      <c r="P71" s="64">
        <v>2307939</v>
      </c>
      <c r="Q71" s="65">
        <v>9.19</v>
      </c>
      <c r="R71" s="65">
        <v>11.8</v>
      </c>
      <c r="S71" s="65">
        <v>40.54</v>
      </c>
      <c r="T71" s="65">
        <v>130.4</v>
      </c>
      <c r="U71" s="66">
        <v>0</v>
      </c>
      <c r="V71" s="66">
        <v>0</v>
      </c>
      <c r="W71" s="66">
        <v>2</v>
      </c>
      <c r="X71" s="66">
        <v>100</v>
      </c>
      <c r="Y71" s="67">
        <v>2</v>
      </c>
    </row>
    <row r="72" spans="1:52" s="109" customFormat="1" ht="48.75" customHeight="1" thickBot="1">
      <c r="A72" s="59"/>
      <c r="B72" s="59"/>
      <c r="C72" s="72"/>
      <c r="D72" s="72"/>
      <c r="E72" s="28">
        <v>65</v>
      </c>
      <c r="F72" s="41" t="s">
        <v>175</v>
      </c>
      <c r="G72" s="99" t="s">
        <v>176</v>
      </c>
      <c r="H72" s="10" t="s">
        <v>108</v>
      </c>
      <c r="I72" s="11"/>
      <c r="J72" s="84">
        <v>11185.409081</v>
      </c>
      <c r="K72" s="84">
        <v>9391.8079440000001</v>
      </c>
      <c r="L72" s="12" t="s">
        <v>177</v>
      </c>
      <c r="M72" s="12">
        <v>34</v>
      </c>
      <c r="N72" s="17">
        <v>6155</v>
      </c>
      <c r="O72" s="13">
        <v>50000</v>
      </c>
      <c r="P72" s="14">
        <v>1525883</v>
      </c>
      <c r="Q72" s="15">
        <v>-3.2</v>
      </c>
      <c r="R72" s="15">
        <v>-6.69</v>
      </c>
      <c r="S72" s="15">
        <v>3.72</v>
      </c>
      <c r="T72" s="15">
        <v>52.34</v>
      </c>
      <c r="U72" s="16">
        <v>52</v>
      </c>
      <c r="V72" s="16">
        <v>83</v>
      </c>
      <c r="W72" s="16">
        <v>1</v>
      </c>
      <c r="X72" s="16">
        <v>17</v>
      </c>
      <c r="Y72" s="17">
        <v>53</v>
      </c>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row>
    <row r="73" spans="1:52" ht="48.75" customHeight="1" thickBot="1">
      <c r="E73" s="60">
        <v>66</v>
      </c>
      <c r="F73" s="61" t="s">
        <v>178</v>
      </c>
      <c r="G73" s="96" t="s">
        <v>179</v>
      </c>
      <c r="H73" s="86" t="s">
        <v>108</v>
      </c>
      <c r="I73" s="18"/>
      <c r="J73" s="76">
        <v>13337.627688</v>
      </c>
      <c r="K73" s="76">
        <v>18688</v>
      </c>
      <c r="L73" s="19" t="s">
        <v>180</v>
      </c>
      <c r="M73" s="19">
        <v>32</v>
      </c>
      <c r="N73" s="67">
        <v>9528</v>
      </c>
      <c r="O73" s="63">
        <v>50000</v>
      </c>
      <c r="P73" s="64">
        <v>1961340</v>
      </c>
      <c r="Q73" s="65">
        <v>2.77</v>
      </c>
      <c r="R73" s="65">
        <v>7.83</v>
      </c>
      <c r="S73" s="65">
        <v>36.119999999999997</v>
      </c>
      <c r="T73" s="65">
        <v>95.85</v>
      </c>
      <c r="U73" s="66">
        <v>23</v>
      </c>
      <c r="V73" s="66">
        <v>22</v>
      </c>
      <c r="W73" s="66">
        <v>2</v>
      </c>
      <c r="X73" s="66">
        <v>78</v>
      </c>
      <c r="Y73" s="67">
        <v>25</v>
      </c>
    </row>
    <row r="74" spans="1:52" s="109" customFormat="1" ht="48.75" customHeight="1" thickBot="1">
      <c r="A74" s="59"/>
      <c r="B74" s="59"/>
      <c r="C74" s="72"/>
      <c r="D74" s="72"/>
      <c r="E74" s="28">
        <v>67</v>
      </c>
      <c r="F74" s="41" t="s">
        <v>181</v>
      </c>
      <c r="G74" s="99" t="s">
        <v>66</v>
      </c>
      <c r="H74" s="10" t="s">
        <v>108</v>
      </c>
      <c r="I74" s="11"/>
      <c r="J74" s="84">
        <v>7765.2985799999997</v>
      </c>
      <c r="K74" s="84">
        <v>8136.5626339999999</v>
      </c>
      <c r="L74" s="12" t="s">
        <v>182</v>
      </c>
      <c r="M74" s="12">
        <v>31</v>
      </c>
      <c r="N74" s="17">
        <v>3878</v>
      </c>
      <c r="O74" s="13">
        <v>50000</v>
      </c>
      <c r="P74" s="14">
        <v>2098133</v>
      </c>
      <c r="Q74" s="15">
        <v>-0.66</v>
      </c>
      <c r="R74" s="15">
        <v>6.34</v>
      </c>
      <c r="S74" s="15">
        <v>37.79</v>
      </c>
      <c r="T74" s="15">
        <v>109.6</v>
      </c>
      <c r="U74" s="16">
        <v>41</v>
      </c>
      <c r="V74" s="16">
        <v>28</v>
      </c>
      <c r="W74" s="16">
        <v>2</v>
      </c>
      <c r="X74" s="16">
        <v>72</v>
      </c>
      <c r="Y74" s="17">
        <v>43</v>
      </c>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row>
    <row r="75" spans="1:52" ht="48.75" customHeight="1" thickBot="1">
      <c r="E75" s="60">
        <v>68</v>
      </c>
      <c r="F75" s="61" t="s">
        <v>183</v>
      </c>
      <c r="G75" s="96" t="s">
        <v>29</v>
      </c>
      <c r="H75" s="86" t="s">
        <v>108</v>
      </c>
      <c r="I75" s="18"/>
      <c r="J75" s="76">
        <v>16145.682723</v>
      </c>
      <c r="K75" s="76">
        <v>13518.455464000001</v>
      </c>
      <c r="L75" s="19" t="s">
        <v>184</v>
      </c>
      <c r="M75" s="19">
        <v>31</v>
      </c>
      <c r="N75" s="67">
        <v>7633</v>
      </c>
      <c r="O75" s="63">
        <v>50000</v>
      </c>
      <c r="P75" s="64">
        <v>1771054</v>
      </c>
      <c r="Q75" s="65">
        <v>-2.02</v>
      </c>
      <c r="R75" s="65">
        <v>-0.17</v>
      </c>
      <c r="S75" s="65">
        <v>21.82</v>
      </c>
      <c r="T75" s="65">
        <v>76.45</v>
      </c>
      <c r="U75" s="66">
        <v>64</v>
      </c>
      <c r="V75" s="66">
        <v>18</v>
      </c>
      <c r="W75" s="66">
        <v>10</v>
      </c>
      <c r="X75" s="66">
        <v>82</v>
      </c>
      <c r="Y75" s="67">
        <v>74</v>
      </c>
    </row>
    <row r="76" spans="1:52" s="109" customFormat="1" ht="48.75" customHeight="1" thickBot="1">
      <c r="A76" s="59"/>
      <c r="B76" s="59"/>
      <c r="C76" s="72"/>
      <c r="D76" s="72"/>
      <c r="E76" s="28">
        <v>69</v>
      </c>
      <c r="F76" s="41" t="s">
        <v>185</v>
      </c>
      <c r="G76" s="99" t="s">
        <v>134</v>
      </c>
      <c r="H76" s="10" t="s">
        <v>108</v>
      </c>
      <c r="I76" s="11"/>
      <c r="J76" s="84">
        <v>27808.114475999999</v>
      </c>
      <c r="K76" s="84">
        <v>36920</v>
      </c>
      <c r="L76" s="12" t="s">
        <v>186</v>
      </c>
      <c r="M76" s="12">
        <v>30</v>
      </c>
      <c r="N76" s="17">
        <v>18192</v>
      </c>
      <c r="O76" s="13">
        <v>50000</v>
      </c>
      <c r="P76" s="14">
        <v>2029470</v>
      </c>
      <c r="Q76" s="15">
        <v>-0.92</v>
      </c>
      <c r="R76" s="15">
        <v>4.03</v>
      </c>
      <c r="S76" s="15">
        <v>27.01</v>
      </c>
      <c r="T76" s="15">
        <v>102.68</v>
      </c>
      <c r="U76" s="16">
        <v>75</v>
      </c>
      <c r="V76" s="16">
        <v>62</v>
      </c>
      <c r="W76" s="16">
        <v>5</v>
      </c>
      <c r="X76" s="16">
        <v>38</v>
      </c>
      <c r="Y76" s="17">
        <v>80</v>
      </c>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row>
    <row r="77" spans="1:52" ht="48.75" customHeight="1" thickBot="1">
      <c r="E77" s="60">
        <v>70</v>
      </c>
      <c r="F77" s="61" t="s">
        <v>187</v>
      </c>
      <c r="G77" s="96" t="s">
        <v>188</v>
      </c>
      <c r="H77" s="86" t="s">
        <v>108</v>
      </c>
      <c r="I77" s="18"/>
      <c r="J77" s="76">
        <v>7490.4019019999996</v>
      </c>
      <c r="K77" s="76">
        <v>7266</v>
      </c>
      <c r="L77" s="19" t="s">
        <v>189</v>
      </c>
      <c r="M77" s="19">
        <v>28</v>
      </c>
      <c r="N77" s="67">
        <v>4004</v>
      </c>
      <c r="O77" s="63">
        <v>50000</v>
      </c>
      <c r="P77" s="64">
        <v>1814803</v>
      </c>
      <c r="Q77" s="65">
        <v>-3.08</v>
      </c>
      <c r="R77" s="65">
        <v>-3.79</v>
      </c>
      <c r="S77" s="65">
        <v>21.33</v>
      </c>
      <c r="T77" s="65">
        <v>81.489999999999995</v>
      </c>
      <c r="U77" s="66">
        <v>13</v>
      </c>
      <c r="V77" s="66">
        <v>5</v>
      </c>
      <c r="W77" s="66">
        <v>3</v>
      </c>
      <c r="X77" s="66">
        <v>95</v>
      </c>
      <c r="Y77" s="67">
        <v>16</v>
      </c>
    </row>
    <row r="78" spans="1:52" s="109" customFormat="1" ht="48.75" customHeight="1" thickBot="1">
      <c r="A78" s="59"/>
      <c r="B78" s="59"/>
      <c r="C78" s="72"/>
      <c r="D78" s="72"/>
      <c r="E78" s="28">
        <v>71</v>
      </c>
      <c r="F78" s="41" t="s">
        <v>190</v>
      </c>
      <c r="G78" s="99" t="s">
        <v>191</v>
      </c>
      <c r="H78" s="10" t="s">
        <v>108</v>
      </c>
      <c r="I78" s="11"/>
      <c r="J78" s="84">
        <v>7869.5215600000001</v>
      </c>
      <c r="K78" s="84">
        <v>8800</v>
      </c>
      <c r="L78" s="12" t="s">
        <v>189</v>
      </c>
      <c r="M78" s="12">
        <v>28</v>
      </c>
      <c r="N78" s="17">
        <v>4839</v>
      </c>
      <c r="O78" s="13">
        <v>50000</v>
      </c>
      <c r="P78" s="14">
        <v>1818635</v>
      </c>
      <c r="Q78" s="15">
        <v>-9.42</v>
      </c>
      <c r="R78" s="15">
        <v>-0.87</v>
      </c>
      <c r="S78" s="15">
        <v>19.920000000000002</v>
      </c>
      <c r="T78" s="15">
        <v>81.44</v>
      </c>
      <c r="U78" s="16">
        <v>10</v>
      </c>
      <c r="V78" s="16">
        <v>7</v>
      </c>
      <c r="W78" s="16">
        <v>3</v>
      </c>
      <c r="X78" s="16">
        <v>93</v>
      </c>
      <c r="Y78" s="17">
        <v>13</v>
      </c>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row>
    <row r="79" spans="1:52" ht="48.75" customHeight="1" thickBot="1">
      <c r="E79" s="60">
        <v>72</v>
      </c>
      <c r="F79" s="61" t="s">
        <v>192</v>
      </c>
      <c r="G79" s="96" t="s">
        <v>193</v>
      </c>
      <c r="H79" s="86" t="s">
        <v>108</v>
      </c>
      <c r="I79" s="18"/>
      <c r="J79" s="76">
        <v>16420.437591999998</v>
      </c>
      <c r="K79" s="76">
        <v>20275.827903000001</v>
      </c>
      <c r="L79" s="19" t="s">
        <v>194</v>
      </c>
      <c r="M79" s="19">
        <v>27</v>
      </c>
      <c r="N79" s="67">
        <v>9647</v>
      </c>
      <c r="O79" s="63">
        <v>50000</v>
      </c>
      <c r="P79" s="64">
        <v>2101776</v>
      </c>
      <c r="Q79" s="65">
        <v>-6.5</v>
      </c>
      <c r="R79" s="65">
        <v>-0.44</v>
      </c>
      <c r="S79" s="65">
        <v>44.97</v>
      </c>
      <c r="T79" s="65">
        <v>109.06</v>
      </c>
      <c r="U79" s="66">
        <v>26</v>
      </c>
      <c r="V79" s="66">
        <v>12</v>
      </c>
      <c r="W79" s="66">
        <v>5</v>
      </c>
      <c r="X79" s="66">
        <v>88</v>
      </c>
      <c r="Y79" s="67">
        <v>31</v>
      </c>
    </row>
    <row r="80" spans="1:52" s="109" customFormat="1" ht="48.75" customHeight="1" thickBot="1">
      <c r="A80" s="59"/>
      <c r="B80" s="59"/>
      <c r="C80" s="72"/>
      <c r="D80" s="72"/>
      <c r="E80" s="28">
        <v>73</v>
      </c>
      <c r="F80" s="41" t="s">
        <v>195</v>
      </c>
      <c r="G80" s="99" t="s">
        <v>196</v>
      </c>
      <c r="H80" s="10" t="s">
        <v>108</v>
      </c>
      <c r="I80" s="11"/>
      <c r="J80" s="84">
        <v>9334.3968060000007</v>
      </c>
      <c r="K80" s="84">
        <v>8524.7818520000001</v>
      </c>
      <c r="L80" s="12" t="s">
        <v>194</v>
      </c>
      <c r="M80" s="12">
        <v>27</v>
      </c>
      <c r="N80" s="17">
        <v>4693</v>
      </c>
      <c r="O80" s="13">
        <v>50000</v>
      </c>
      <c r="P80" s="14">
        <v>1816489</v>
      </c>
      <c r="Q80" s="15">
        <v>-1.1200000000000001</v>
      </c>
      <c r="R80" s="15">
        <v>-0.52</v>
      </c>
      <c r="S80" s="15">
        <v>24.57</v>
      </c>
      <c r="T80" s="15">
        <v>80.62</v>
      </c>
      <c r="U80" s="16">
        <v>30</v>
      </c>
      <c r="V80" s="16">
        <v>35</v>
      </c>
      <c r="W80" s="16">
        <v>5</v>
      </c>
      <c r="X80" s="16">
        <v>65</v>
      </c>
      <c r="Y80" s="17">
        <v>35</v>
      </c>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row>
    <row r="81" spans="1:52" ht="48.75" customHeight="1" thickBot="1">
      <c r="E81" s="60">
        <v>74</v>
      </c>
      <c r="F81" s="61" t="s">
        <v>197</v>
      </c>
      <c r="G81" s="96" t="s">
        <v>198</v>
      </c>
      <c r="H81" s="86" t="s">
        <v>108</v>
      </c>
      <c r="I81" s="18"/>
      <c r="J81" s="76">
        <v>6178.4846820000002</v>
      </c>
      <c r="K81" s="76">
        <v>9331.6178029999992</v>
      </c>
      <c r="L81" s="19" t="s">
        <v>199</v>
      </c>
      <c r="M81" s="19">
        <v>26</v>
      </c>
      <c r="N81" s="67">
        <v>5220</v>
      </c>
      <c r="O81" s="63">
        <v>50000</v>
      </c>
      <c r="P81" s="64">
        <v>1787666</v>
      </c>
      <c r="Q81" s="65">
        <v>-8.07</v>
      </c>
      <c r="R81" s="65">
        <v>-2.76</v>
      </c>
      <c r="S81" s="65">
        <v>47.75</v>
      </c>
      <c r="T81" s="65">
        <v>76.95</v>
      </c>
      <c r="U81" s="66">
        <v>28</v>
      </c>
      <c r="V81" s="66">
        <v>33</v>
      </c>
      <c r="W81" s="66">
        <v>2</v>
      </c>
      <c r="X81" s="66">
        <v>67</v>
      </c>
      <c r="Y81" s="67">
        <v>30</v>
      </c>
    </row>
    <row r="82" spans="1:52" s="109" customFormat="1" ht="48.75" customHeight="1" thickBot="1">
      <c r="A82" s="59"/>
      <c r="B82" s="59"/>
      <c r="C82" s="72"/>
      <c r="D82" s="72"/>
      <c r="E82" s="28">
        <v>75</v>
      </c>
      <c r="F82" s="41" t="s">
        <v>200</v>
      </c>
      <c r="G82" s="99" t="s">
        <v>201</v>
      </c>
      <c r="H82" s="10" t="s">
        <v>108</v>
      </c>
      <c r="I82" s="11"/>
      <c r="J82" s="84">
        <v>13861.007713999999</v>
      </c>
      <c r="K82" s="84">
        <v>41292.301841</v>
      </c>
      <c r="L82" s="12" t="s">
        <v>202</v>
      </c>
      <c r="M82" s="12">
        <v>25</v>
      </c>
      <c r="N82" s="17">
        <v>14732</v>
      </c>
      <c r="O82" s="13">
        <v>50000</v>
      </c>
      <c r="P82" s="14">
        <v>2809483</v>
      </c>
      <c r="Q82" s="15">
        <v>1.92</v>
      </c>
      <c r="R82" s="15">
        <v>15.5</v>
      </c>
      <c r="S82" s="15">
        <v>76.84</v>
      </c>
      <c r="T82" s="15">
        <v>180.97</v>
      </c>
      <c r="U82" s="16">
        <v>141</v>
      </c>
      <c r="V82" s="16">
        <v>84</v>
      </c>
      <c r="W82" s="16">
        <v>6</v>
      </c>
      <c r="X82" s="16">
        <v>16</v>
      </c>
      <c r="Y82" s="17">
        <v>147</v>
      </c>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row>
    <row r="83" spans="1:52" ht="48.75" customHeight="1" thickBot="1">
      <c r="E83" s="60">
        <v>76</v>
      </c>
      <c r="F83" s="61" t="s">
        <v>203</v>
      </c>
      <c r="G83" s="96" t="s">
        <v>60</v>
      </c>
      <c r="H83" s="86" t="s">
        <v>108</v>
      </c>
      <c r="I83" s="18"/>
      <c r="J83" s="76">
        <v>24350.452548000001</v>
      </c>
      <c r="K83" s="76">
        <v>41999.181316000002</v>
      </c>
      <c r="L83" s="19" t="s">
        <v>204</v>
      </c>
      <c r="M83" s="19">
        <v>25</v>
      </c>
      <c r="N83" s="67">
        <v>19498</v>
      </c>
      <c r="O83" s="63">
        <v>100000</v>
      </c>
      <c r="P83" s="64">
        <v>2154025</v>
      </c>
      <c r="Q83" s="65">
        <v>-1.82</v>
      </c>
      <c r="R83" s="65">
        <v>8.7799999999999994</v>
      </c>
      <c r="S83" s="65">
        <v>78.34</v>
      </c>
      <c r="T83" s="65">
        <v>114.31</v>
      </c>
      <c r="U83" s="66">
        <v>225</v>
      </c>
      <c r="V83" s="66">
        <v>92</v>
      </c>
      <c r="W83" s="66">
        <v>3</v>
      </c>
      <c r="X83" s="66">
        <v>8</v>
      </c>
      <c r="Y83" s="67">
        <v>228</v>
      </c>
    </row>
    <row r="84" spans="1:52" s="109" customFormat="1" ht="48.75" customHeight="1" thickBot="1">
      <c r="A84" s="59"/>
      <c r="B84" s="59"/>
      <c r="C84" s="72"/>
      <c r="D84" s="72"/>
      <c r="E84" s="28">
        <v>77</v>
      </c>
      <c r="F84" s="41" t="s">
        <v>205</v>
      </c>
      <c r="G84" s="99" t="s">
        <v>60</v>
      </c>
      <c r="H84" s="10" t="s">
        <v>108</v>
      </c>
      <c r="I84" s="11"/>
      <c r="J84" s="84">
        <v>11473.063533</v>
      </c>
      <c r="K84" s="84">
        <v>7332.0503779999999</v>
      </c>
      <c r="L84" s="12" t="s">
        <v>206</v>
      </c>
      <c r="M84" s="12">
        <v>23</v>
      </c>
      <c r="N84" s="17">
        <v>5871</v>
      </c>
      <c r="O84" s="13">
        <v>50000</v>
      </c>
      <c r="P84" s="14">
        <v>1248859</v>
      </c>
      <c r="Q84" s="15" t="s">
        <v>374</v>
      </c>
      <c r="R84" s="15">
        <v>5.58</v>
      </c>
      <c r="S84" s="15">
        <v>19.690000000000001</v>
      </c>
      <c r="T84" s="15">
        <v>24.42</v>
      </c>
      <c r="U84" s="16">
        <v>23</v>
      </c>
      <c r="V84" s="16">
        <v>35</v>
      </c>
      <c r="W84" s="16">
        <v>3</v>
      </c>
      <c r="X84" s="16">
        <v>65</v>
      </c>
      <c r="Y84" s="17">
        <v>26</v>
      </c>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row>
    <row r="85" spans="1:52" ht="48.75" customHeight="1" thickBot="1">
      <c r="E85" s="60">
        <v>78</v>
      </c>
      <c r="F85" s="61" t="s">
        <v>207</v>
      </c>
      <c r="G85" s="96" t="s">
        <v>208</v>
      </c>
      <c r="H85" s="86" t="s">
        <v>108</v>
      </c>
      <c r="I85" s="18"/>
      <c r="J85" s="76">
        <v>7328.865237</v>
      </c>
      <c r="K85" s="76">
        <v>4398.0553129999998</v>
      </c>
      <c r="L85" s="19" t="s">
        <v>209</v>
      </c>
      <c r="M85" s="19">
        <v>23</v>
      </c>
      <c r="N85" s="67">
        <v>5127</v>
      </c>
      <c r="O85" s="63">
        <v>50000</v>
      </c>
      <c r="P85" s="64">
        <v>857822</v>
      </c>
      <c r="Q85" s="65">
        <v>-2.37</v>
      </c>
      <c r="R85" s="65">
        <v>-4.1500000000000004</v>
      </c>
      <c r="S85" s="65">
        <v>-17.78</v>
      </c>
      <c r="T85" s="65">
        <v>-14.44</v>
      </c>
      <c r="U85" s="66">
        <v>9</v>
      </c>
      <c r="V85" s="66">
        <v>65</v>
      </c>
      <c r="W85" s="66">
        <v>2</v>
      </c>
      <c r="X85" s="66">
        <v>35</v>
      </c>
      <c r="Y85" s="67">
        <v>11</v>
      </c>
    </row>
    <row r="86" spans="1:52" s="109" customFormat="1" ht="48.75" customHeight="1" thickBot="1">
      <c r="A86" s="59"/>
      <c r="B86" s="59"/>
      <c r="C86" s="72"/>
      <c r="D86" s="72"/>
      <c r="E86" s="28">
        <v>79</v>
      </c>
      <c r="F86" s="41" t="s">
        <v>210</v>
      </c>
      <c r="G86" s="99" t="s">
        <v>211</v>
      </c>
      <c r="H86" s="10" t="s">
        <v>108</v>
      </c>
      <c r="I86" s="11"/>
      <c r="J86" s="84">
        <v>11200.609243999999</v>
      </c>
      <c r="K86" s="84">
        <v>4986</v>
      </c>
      <c r="L86" s="12" t="s">
        <v>39</v>
      </c>
      <c r="M86" s="12">
        <v>23</v>
      </c>
      <c r="N86" s="17">
        <v>5005</v>
      </c>
      <c r="O86" s="13">
        <v>50000</v>
      </c>
      <c r="P86" s="14">
        <v>996248</v>
      </c>
      <c r="Q86" s="15">
        <v>3.76</v>
      </c>
      <c r="R86" s="15">
        <v>12.73</v>
      </c>
      <c r="S86" s="15">
        <v>11.3</v>
      </c>
      <c r="T86" s="15">
        <v>0.8</v>
      </c>
      <c r="U86" s="16">
        <v>28</v>
      </c>
      <c r="V86" s="16">
        <v>13</v>
      </c>
      <c r="W86" s="16">
        <v>1</v>
      </c>
      <c r="X86" s="16">
        <v>87</v>
      </c>
      <c r="Y86" s="17">
        <v>29</v>
      </c>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row>
    <row r="87" spans="1:52" ht="48.75" customHeight="1" thickBot="1">
      <c r="E87" s="60">
        <v>80</v>
      </c>
      <c r="F87" s="61" t="s">
        <v>212</v>
      </c>
      <c r="G87" s="96" t="s">
        <v>137</v>
      </c>
      <c r="H87" s="86" t="s">
        <v>108</v>
      </c>
      <c r="I87" s="18"/>
      <c r="J87" s="76">
        <v>16640.029514999998</v>
      </c>
      <c r="K87" s="76">
        <v>11626.465990999999</v>
      </c>
      <c r="L87" s="19" t="s">
        <v>213</v>
      </c>
      <c r="M87" s="19">
        <v>22</v>
      </c>
      <c r="N87" s="67">
        <v>15229</v>
      </c>
      <c r="O87" s="63">
        <v>50000</v>
      </c>
      <c r="P87" s="64">
        <v>763442</v>
      </c>
      <c r="Q87" s="65">
        <v>-6.84</v>
      </c>
      <c r="R87" s="65">
        <v>-6.65</v>
      </c>
      <c r="S87" s="65">
        <v>3.3</v>
      </c>
      <c r="T87" s="65">
        <v>-23.8</v>
      </c>
      <c r="U87" s="66">
        <v>261</v>
      </c>
      <c r="V87" s="66">
        <v>31</v>
      </c>
      <c r="W87" s="66">
        <v>6</v>
      </c>
      <c r="X87" s="66">
        <v>69</v>
      </c>
      <c r="Y87" s="67">
        <v>267</v>
      </c>
    </row>
    <row r="88" spans="1:52" s="109" customFormat="1" ht="48.75" customHeight="1" thickBot="1">
      <c r="A88" s="59"/>
      <c r="B88" s="59"/>
      <c r="C88" s="72"/>
      <c r="D88" s="72"/>
      <c r="E88" s="28">
        <v>81</v>
      </c>
      <c r="F88" s="41" t="s">
        <v>214</v>
      </c>
      <c r="G88" s="99" t="s">
        <v>215</v>
      </c>
      <c r="H88" s="10" t="s">
        <v>108</v>
      </c>
      <c r="I88" s="11"/>
      <c r="J88" s="84">
        <v>6053.7630929999996</v>
      </c>
      <c r="K88" s="84">
        <v>7074.5017550000002</v>
      </c>
      <c r="L88" s="12" t="s">
        <v>89</v>
      </c>
      <c r="M88" s="12">
        <v>22</v>
      </c>
      <c r="N88" s="17">
        <v>5592</v>
      </c>
      <c r="O88" s="13">
        <v>50000</v>
      </c>
      <c r="P88" s="14">
        <v>1265111</v>
      </c>
      <c r="Q88" s="15">
        <v>-2.87</v>
      </c>
      <c r="R88" s="15">
        <v>-3.06</v>
      </c>
      <c r="S88" s="15">
        <v>17.920000000000002</v>
      </c>
      <c r="T88" s="15">
        <v>26.26</v>
      </c>
      <c r="U88" s="16">
        <v>24</v>
      </c>
      <c r="V88" s="16">
        <v>25</v>
      </c>
      <c r="W88" s="16">
        <v>3</v>
      </c>
      <c r="X88" s="16">
        <v>89</v>
      </c>
      <c r="Y88" s="17">
        <v>27</v>
      </c>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row>
    <row r="89" spans="1:52" ht="48.75" customHeight="1" thickBot="1">
      <c r="E89" s="60">
        <v>82</v>
      </c>
      <c r="F89" s="61" t="s">
        <v>216</v>
      </c>
      <c r="G89" s="96" t="s">
        <v>217</v>
      </c>
      <c r="H89" s="86" t="s">
        <v>108</v>
      </c>
      <c r="I89" s="18"/>
      <c r="J89" s="76">
        <v>6206.3839129999997</v>
      </c>
      <c r="K89" s="76">
        <v>11960.881715</v>
      </c>
      <c r="L89" s="19" t="s">
        <v>218</v>
      </c>
      <c r="M89" s="19">
        <v>21</v>
      </c>
      <c r="N89" s="67">
        <v>6326</v>
      </c>
      <c r="O89" s="63">
        <v>50000</v>
      </c>
      <c r="P89" s="64">
        <v>1890750</v>
      </c>
      <c r="Q89" s="65">
        <v>-2.19</v>
      </c>
      <c r="R89" s="65">
        <v>6.29</v>
      </c>
      <c r="S89" s="65">
        <v>53.12</v>
      </c>
      <c r="T89" s="65">
        <v>88.95</v>
      </c>
      <c r="U89" s="66">
        <v>31</v>
      </c>
      <c r="V89" s="66">
        <v>27</v>
      </c>
      <c r="W89" s="66">
        <v>2</v>
      </c>
      <c r="X89" s="66">
        <v>73</v>
      </c>
      <c r="Y89" s="67">
        <v>33</v>
      </c>
    </row>
    <row r="90" spans="1:52" s="109" customFormat="1" ht="48.75" customHeight="1" thickBot="1">
      <c r="A90" s="59"/>
      <c r="B90" s="59"/>
      <c r="C90" s="72"/>
      <c r="D90" s="72"/>
      <c r="E90" s="28">
        <v>83</v>
      </c>
      <c r="F90" s="41" t="s">
        <v>219</v>
      </c>
      <c r="G90" s="99" t="s">
        <v>220</v>
      </c>
      <c r="H90" s="10" t="s">
        <v>108</v>
      </c>
      <c r="I90" s="11"/>
      <c r="J90" s="84">
        <v>5575.3850030000003</v>
      </c>
      <c r="K90" s="84">
        <v>5971.9468420000003</v>
      </c>
      <c r="L90" s="12" t="s">
        <v>221</v>
      </c>
      <c r="M90" s="12">
        <v>20</v>
      </c>
      <c r="N90" s="17">
        <v>5012</v>
      </c>
      <c r="O90" s="13">
        <v>50000</v>
      </c>
      <c r="P90" s="14">
        <v>1191530</v>
      </c>
      <c r="Q90" s="15">
        <v>-3.3</v>
      </c>
      <c r="R90" s="15">
        <v>-4.68</v>
      </c>
      <c r="S90" s="15">
        <v>8.14</v>
      </c>
      <c r="T90" s="15">
        <v>18.63</v>
      </c>
      <c r="U90" s="16">
        <v>4</v>
      </c>
      <c r="V90" s="16">
        <v>1</v>
      </c>
      <c r="W90" s="16">
        <v>2</v>
      </c>
      <c r="X90" s="16">
        <v>99</v>
      </c>
      <c r="Y90" s="17">
        <v>6</v>
      </c>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row>
    <row r="91" spans="1:52" ht="48.75" customHeight="1" thickBot="1">
      <c r="C91" s="59"/>
      <c r="D91" s="59"/>
      <c r="E91" s="60">
        <v>84</v>
      </c>
      <c r="F91" s="61" t="s">
        <v>222</v>
      </c>
      <c r="G91" s="96" t="s">
        <v>223</v>
      </c>
      <c r="H91" s="86" t="s">
        <v>108</v>
      </c>
      <c r="I91" s="18"/>
      <c r="J91" s="76">
        <v>33105.287443000001</v>
      </c>
      <c r="K91" s="76">
        <v>27384.172933000002</v>
      </c>
      <c r="L91" s="19" t="s">
        <v>224</v>
      </c>
      <c r="M91" s="19">
        <v>19</v>
      </c>
      <c r="N91" s="67">
        <v>19315</v>
      </c>
      <c r="O91" s="63">
        <v>50000</v>
      </c>
      <c r="P91" s="64">
        <v>1417767</v>
      </c>
      <c r="Q91" s="65">
        <v>-4.13</v>
      </c>
      <c r="R91" s="65">
        <v>6.04</v>
      </c>
      <c r="S91" s="65">
        <v>37.04</v>
      </c>
      <c r="T91" s="65">
        <v>41.78</v>
      </c>
      <c r="U91" s="66">
        <v>15</v>
      </c>
      <c r="V91" s="66">
        <v>4</v>
      </c>
      <c r="W91" s="66">
        <v>9</v>
      </c>
      <c r="X91" s="66">
        <v>96</v>
      </c>
      <c r="Y91" s="67">
        <v>24</v>
      </c>
    </row>
    <row r="92" spans="1:52" s="109" customFormat="1" ht="48.75" customHeight="1" thickBot="1">
      <c r="A92" s="59"/>
      <c r="B92" s="59"/>
      <c r="C92" s="72"/>
      <c r="D92" s="72"/>
      <c r="E92" s="28">
        <v>85</v>
      </c>
      <c r="F92" s="41" t="s">
        <v>225</v>
      </c>
      <c r="G92" s="99" t="s">
        <v>225</v>
      </c>
      <c r="H92" s="10" t="s">
        <v>108</v>
      </c>
      <c r="I92" s="11"/>
      <c r="J92" s="84">
        <v>6744.6691279999995</v>
      </c>
      <c r="K92" s="84">
        <v>6965</v>
      </c>
      <c r="L92" s="12" t="s">
        <v>226</v>
      </c>
      <c r="M92" s="12">
        <v>17</v>
      </c>
      <c r="N92" s="17">
        <v>5557</v>
      </c>
      <c r="O92" s="13">
        <v>50000</v>
      </c>
      <c r="P92" s="14">
        <v>1253351</v>
      </c>
      <c r="Q92" s="15">
        <v>6.86</v>
      </c>
      <c r="R92" s="15">
        <v>-2.06</v>
      </c>
      <c r="S92" s="15">
        <v>5.36</v>
      </c>
      <c r="T92" s="15">
        <v>31.16</v>
      </c>
      <c r="U92" s="16">
        <v>8</v>
      </c>
      <c r="V92" s="16">
        <v>3</v>
      </c>
      <c r="W92" s="16">
        <v>3</v>
      </c>
      <c r="X92" s="16">
        <v>97</v>
      </c>
      <c r="Y92" s="17">
        <v>11</v>
      </c>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row>
    <row r="93" spans="1:52" ht="48.75" customHeight="1" thickBot="1">
      <c r="C93" s="59"/>
      <c r="D93" s="59"/>
      <c r="E93" s="60">
        <v>86</v>
      </c>
      <c r="F93" s="61" t="s">
        <v>227</v>
      </c>
      <c r="G93" s="96" t="s">
        <v>179</v>
      </c>
      <c r="H93" s="86" t="s">
        <v>108</v>
      </c>
      <c r="I93" s="18"/>
      <c r="J93" s="76" t="s">
        <v>67</v>
      </c>
      <c r="K93" s="76">
        <v>16349</v>
      </c>
      <c r="L93" s="19" t="s">
        <v>228</v>
      </c>
      <c r="M93" s="19">
        <v>9</v>
      </c>
      <c r="N93" s="67">
        <v>10959</v>
      </c>
      <c r="O93" s="63">
        <v>50000</v>
      </c>
      <c r="P93" s="64">
        <v>1491791</v>
      </c>
      <c r="Q93" s="65">
        <v>0.73</v>
      </c>
      <c r="R93" s="65">
        <v>8.2799999999999994</v>
      </c>
      <c r="S93" s="65" t="s">
        <v>70</v>
      </c>
      <c r="T93" s="65">
        <v>48.08</v>
      </c>
      <c r="U93" s="66">
        <v>11</v>
      </c>
      <c r="V93" s="66">
        <v>9</v>
      </c>
      <c r="W93" s="66">
        <v>5</v>
      </c>
      <c r="X93" s="66">
        <v>91</v>
      </c>
      <c r="Y93" s="67">
        <v>16</v>
      </c>
    </row>
    <row r="94" spans="1:52" s="109" customFormat="1" ht="48.75" customHeight="1" thickBot="1">
      <c r="A94" s="59"/>
      <c r="B94" s="59"/>
      <c r="C94" s="72"/>
      <c r="D94" s="72"/>
      <c r="E94" s="28">
        <v>87</v>
      </c>
      <c r="F94" s="41" t="s">
        <v>233</v>
      </c>
      <c r="G94" s="99" t="s">
        <v>234</v>
      </c>
      <c r="H94" s="10" t="s">
        <v>108</v>
      </c>
      <c r="I94" s="11"/>
      <c r="J94" s="84" t="s">
        <v>67</v>
      </c>
      <c r="K94" s="84">
        <v>19108</v>
      </c>
      <c r="L94" s="12" t="s">
        <v>246</v>
      </c>
      <c r="M94" s="12">
        <v>7</v>
      </c>
      <c r="N94" s="17">
        <v>10900</v>
      </c>
      <c r="O94" s="13">
        <v>50000</v>
      </c>
      <c r="P94" s="14">
        <v>1753051</v>
      </c>
      <c r="Q94" s="15">
        <v>-2.48</v>
      </c>
      <c r="R94" s="15">
        <v>3.76</v>
      </c>
      <c r="S94" s="15" t="s">
        <v>70</v>
      </c>
      <c r="T94" s="15">
        <v>73.930000000000007</v>
      </c>
      <c r="U94" s="16">
        <v>61</v>
      </c>
      <c r="V94" s="16">
        <v>91</v>
      </c>
      <c r="W94" s="16">
        <v>1</v>
      </c>
      <c r="X94" s="16">
        <v>9</v>
      </c>
      <c r="Y94" s="17">
        <v>62</v>
      </c>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row>
    <row r="95" spans="1:52" ht="48.75" customHeight="1" thickBot="1">
      <c r="C95" s="59"/>
      <c r="D95" s="59"/>
      <c r="E95" s="60">
        <v>88</v>
      </c>
      <c r="F95" s="61" t="s">
        <v>235</v>
      </c>
      <c r="G95" s="96" t="s">
        <v>236</v>
      </c>
      <c r="H95" s="86" t="s">
        <v>108</v>
      </c>
      <c r="I95" s="18"/>
      <c r="J95" s="76" t="s">
        <v>67</v>
      </c>
      <c r="K95" s="76">
        <v>18124</v>
      </c>
      <c r="L95" s="19" t="s">
        <v>247</v>
      </c>
      <c r="M95" s="19">
        <v>6</v>
      </c>
      <c r="N95" s="67">
        <v>12397</v>
      </c>
      <c r="O95" s="63">
        <v>50000</v>
      </c>
      <c r="P95" s="64">
        <v>1461997</v>
      </c>
      <c r="Q95" s="65">
        <v>-5.61</v>
      </c>
      <c r="R95" s="65">
        <v>-2.36</v>
      </c>
      <c r="S95" s="65" t="s">
        <v>70</v>
      </c>
      <c r="T95" s="65">
        <v>46.2</v>
      </c>
      <c r="U95" s="66">
        <v>68</v>
      </c>
      <c r="V95" s="66">
        <v>91</v>
      </c>
      <c r="W95" s="66">
        <v>3</v>
      </c>
      <c r="X95" s="66">
        <v>9</v>
      </c>
      <c r="Y95" s="67">
        <v>71</v>
      </c>
    </row>
    <row r="96" spans="1:52" s="109" customFormat="1" ht="48.75" customHeight="1" thickBot="1">
      <c r="A96" s="59"/>
      <c r="B96" s="59"/>
      <c r="C96" s="72"/>
      <c r="D96" s="72"/>
      <c r="E96" s="28">
        <v>89</v>
      </c>
      <c r="F96" s="41" t="s">
        <v>248</v>
      </c>
      <c r="G96" s="99" t="s">
        <v>249</v>
      </c>
      <c r="H96" s="10" t="s">
        <v>108</v>
      </c>
      <c r="I96" s="11"/>
      <c r="J96" s="84" t="s">
        <v>67</v>
      </c>
      <c r="K96" s="84">
        <v>10356.100718</v>
      </c>
      <c r="L96" s="12" t="s">
        <v>250</v>
      </c>
      <c r="M96" s="12">
        <v>5</v>
      </c>
      <c r="N96" s="17">
        <v>7488</v>
      </c>
      <c r="O96" s="13">
        <v>50000</v>
      </c>
      <c r="P96" s="14">
        <v>1383026</v>
      </c>
      <c r="Q96" s="15">
        <v>-2.2400000000000002</v>
      </c>
      <c r="R96" s="15">
        <v>9.08</v>
      </c>
      <c r="S96" s="15" t="s">
        <v>70</v>
      </c>
      <c r="T96" s="15">
        <v>38.32</v>
      </c>
      <c r="U96" s="16">
        <v>32</v>
      </c>
      <c r="V96" s="16">
        <v>60</v>
      </c>
      <c r="W96" s="16">
        <v>5</v>
      </c>
      <c r="X96" s="16">
        <v>40</v>
      </c>
      <c r="Y96" s="17">
        <v>37</v>
      </c>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row>
    <row r="97" spans="1:52" ht="48.75" customHeight="1" thickBot="1">
      <c r="C97" s="59"/>
      <c r="D97" s="59"/>
      <c r="E97" s="60">
        <v>90</v>
      </c>
      <c r="F97" s="61" t="s">
        <v>231</v>
      </c>
      <c r="G97" s="96" t="s">
        <v>251</v>
      </c>
      <c r="H97" s="86" t="s">
        <v>108</v>
      </c>
      <c r="I97" s="18"/>
      <c r="J97" s="76" t="s">
        <v>67</v>
      </c>
      <c r="K97" s="76">
        <v>20314</v>
      </c>
      <c r="L97" s="19" t="s">
        <v>252</v>
      </c>
      <c r="M97" s="19">
        <v>4</v>
      </c>
      <c r="N97" s="67">
        <v>16041</v>
      </c>
      <c r="O97" s="63">
        <v>50000</v>
      </c>
      <c r="P97" s="64">
        <v>1266368</v>
      </c>
      <c r="Q97" s="65">
        <v>-6.39</v>
      </c>
      <c r="R97" s="65">
        <v>1.46</v>
      </c>
      <c r="S97" s="65" t="s">
        <v>70</v>
      </c>
      <c r="T97" s="65">
        <v>26.65</v>
      </c>
      <c r="U97" s="66">
        <v>27</v>
      </c>
      <c r="V97" s="66">
        <v>9</v>
      </c>
      <c r="W97" s="66">
        <v>2</v>
      </c>
      <c r="X97" s="66">
        <v>91</v>
      </c>
      <c r="Y97" s="67">
        <v>29</v>
      </c>
    </row>
    <row r="98" spans="1:52" s="109" customFormat="1" ht="48.75" customHeight="1" thickBot="1">
      <c r="A98" s="59"/>
      <c r="B98" s="59"/>
      <c r="C98" s="59"/>
      <c r="D98" s="59"/>
      <c r="E98" s="28">
        <v>91</v>
      </c>
      <c r="F98" s="41" t="s">
        <v>254</v>
      </c>
      <c r="G98" s="99" t="s">
        <v>255</v>
      </c>
      <c r="H98" s="42" t="s">
        <v>108</v>
      </c>
      <c r="I98" s="11"/>
      <c r="J98" s="84" t="s">
        <v>67</v>
      </c>
      <c r="K98" s="84">
        <v>6154.8835419999996</v>
      </c>
      <c r="L98" s="12" t="s">
        <v>267</v>
      </c>
      <c r="M98" s="12">
        <v>2</v>
      </c>
      <c r="N98" s="17">
        <v>6034</v>
      </c>
      <c r="O98" s="13">
        <v>50000</v>
      </c>
      <c r="P98" s="14">
        <v>1021845</v>
      </c>
      <c r="Q98" s="15">
        <v>2.34</v>
      </c>
      <c r="R98" s="15">
        <v>2.1800000000000002</v>
      </c>
      <c r="S98" s="15" t="s">
        <v>70</v>
      </c>
      <c r="T98" s="15">
        <v>2.19</v>
      </c>
      <c r="U98" s="16">
        <v>54</v>
      </c>
      <c r="V98" s="16">
        <v>44</v>
      </c>
      <c r="W98" s="16">
        <v>2</v>
      </c>
      <c r="X98" s="16">
        <v>56</v>
      </c>
      <c r="Y98" s="17">
        <v>56</v>
      </c>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row>
    <row r="99" spans="1:52" ht="48.75" customHeight="1" thickBot="1">
      <c r="C99" s="59"/>
      <c r="D99" s="59"/>
      <c r="E99" s="60">
        <v>92</v>
      </c>
      <c r="F99" s="94" t="s">
        <v>261</v>
      </c>
      <c r="G99" s="96" t="s">
        <v>262</v>
      </c>
      <c r="H99" s="86" t="s">
        <v>108</v>
      </c>
      <c r="I99" s="18"/>
      <c r="J99" s="76" t="s">
        <v>70</v>
      </c>
      <c r="K99" s="76">
        <v>50488</v>
      </c>
      <c r="L99" s="19" t="s">
        <v>263</v>
      </c>
      <c r="M99" s="19">
        <v>1</v>
      </c>
      <c r="N99" s="67">
        <v>49769</v>
      </c>
      <c r="O99" s="63">
        <v>50000</v>
      </c>
      <c r="P99" s="64">
        <v>1014448</v>
      </c>
      <c r="Q99" s="65">
        <v>1.44</v>
      </c>
      <c r="R99" s="65" t="s">
        <v>70</v>
      </c>
      <c r="S99" s="65" t="s">
        <v>70</v>
      </c>
      <c r="T99" s="65">
        <v>1.03</v>
      </c>
      <c r="U99" s="66">
        <v>409</v>
      </c>
      <c r="V99" s="66">
        <v>73</v>
      </c>
      <c r="W99" s="66">
        <v>6</v>
      </c>
      <c r="X99" s="66">
        <v>27</v>
      </c>
      <c r="Y99" s="67">
        <v>415</v>
      </c>
    </row>
    <row r="100" spans="1:52" s="124" customFormat="1" ht="65.25" customHeight="1" thickBot="1">
      <c r="A100" s="59"/>
      <c r="B100" s="59"/>
      <c r="C100" s="59"/>
      <c r="D100" s="59"/>
      <c r="E100" s="290" t="s">
        <v>229</v>
      </c>
      <c r="F100" s="291"/>
      <c r="G100" s="125" t="s">
        <v>70</v>
      </c>
      <c r="H100" s="126" t="s">
        <v>70</v>
      </c>
      <c r="I100" s="127"/>
      <c r="J100" s="128">
        <v>1003142.57126</v>
      </c>
      <c r="K100" s="128">
        <f>SUM(K46:K99)</f>
        <v>1477123.8256549998</v>
      </c>
      <c r="L100" s="129" t="s">
        <v>70</v>
      </c>
      <c r="M100" s="130" t="s">
        <v>70</v>
      </c>
      <c r="N100" s="128">
        <f>SUM(N46:N99)</f>
        <v>531159</v>
      </c>
      <c r="O100" s="129" t="s">
        <v>70</v>
      </c>
      <c r="P100" s="131" t="s">
        <v>70</v>
      </c>
      <c r="Q100" s="132">
        <v>-2.11</v>
      </c>
      <c r="R100" s="132">
        <v>2.15</v>
      </c>
      <c r="S100" s="133">
        <v>32.94</v>
      </c>
      <c r="T100" s="133">
        <v>146.99</v>
      </c>
      <c r="U100" s="129">
        <f>SUM(U46:U99)</f>
        <v>2919</v>
      </c>
      <c r="V100" s="129">
        <v>56.857426399749102</v>
      </c>
      <c r="W100" s="129">
        <f>SUM(W46:W99)</f>
        <v>214</v>
      </c>
      <c r="X100" s="129">
        <f>100-V100</f>
        <v>43.142573600250898</v>
      </c>
      <c r="Y100" s="129">
        <f>SUM(Y46:Y99)</f>
        <v>3133</v>
      </c>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row>
    <row r="101" spans="1:52" s="148" customFormat="1" ht="36.75" customHeight="1" thickBot="1">
      <c r="A101" s="137"/>
      <c r="B101" s="137"/>
      <c r="C101" s="137"/>
      <c r="D101" s="137"/>
      <c r="E101" s="292" t="s">
        <v>230</v>
      </c>
      <c r="F101" s="293"/>
      <c r="G101" s="138" t="s">
        <v>70</v>
      </c>
      <c r="H101" s="139" t="s">
        <v>70</v>
      </c>
      <c r="I101" s="140"/>
      <c r="J101" s="141">
        <f>SUM(J29+J36+J43+J45+J100)</f>
        <v>18086484.11276</v>
      </c>
      <c r="K101" s="141">
        <f>SUM(K29+K36+K43+K45+K100)</f>
        <v>24354257.146888997</v>
      </c>
      <c r="L101" s="142" t="s">
        <v>70</v>
      </c>
      <c r="M101" s="143" t="s">
        <v>70</v>
      </c>
      <c r="N101" s="141">
        <f>SUM(N29+N36+N43+N45+N100)</f>
        <v>22432921</v>
      </c>
      <c r="O101" s="142" t="s">
        <v>70</v>
      </c>
      <c r="P101" s="144" t="s">
        <v>70</v>
      </c>
      <c r="Q101" s="145" t="s">
        <v>70</v>
      </c>
      <c r="R101" s="145" t="s">
        <v>70</v>
      </c>
      <c r="S101" s="146" t="s">
        <v>70</v>
      </c>
      <c r="T101" s="146" t="s">
        <v>70</v>
      </c>
      <c r="U101" s="147">
        <f>U29+U36+U43+U45+U100</f>
        <v>70289</v>
      </c>
      <c r="V101" s="142">
        <v>67.761542158302973</v>
      </c>
      <c r="W101" s="147">
        <f>W29+W36+W43+W45+W100</f>
        <v>799</v>
      </c>
      <c r="X101" s="147">
        <f>100-V101</f>
        <v>32.238457841697027</v>
      </c>
      <c r="Y101" s="147">
        <f>Y29+Y36+Y43+Y45+Y100</f>
        <v>71088</v>
      </c>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row>
    <row r="102" spans="1:52" ht="58.5" customHeight="1">
      <c r="E102" s="369" t="s">
        <v>385</v>
      </c>
      <c r="F102" s="369"/>
      <c r="G102" s="369"/>
      <c r="H102" s="369"/>
      <c r="I102" s="369"/>
      <c r="J102" s="369"/>
      <c r="K102" s="369"/>
      <c r="L102" s="369"/>
      <c r="M102" s="369"/>
      <c r="N102" s="369"/>
      <c r="O102" s="369"/>
      <c r="P102" s="369"/>
      <c r="Q102" s="369"/>
      <c r="R102" s="369"/>
      <c r="S102" s="369"/>
      <c r="T102" s="369"/>
      <c r="U102" s="369"/>
      <c r="V102" s="369"/>
      <c r="W102" s="369"/>
      <c r="X102" s="369"/>
      <c r="Y102" s="369"/>
    </row>
    <row r="103" spans="1:52">
      <c r="K103" s="117"/>
    </row>
  </sheetData>
  <mergeCells count="8">
    <mergeCell ref="E102:Y102"/>
    <mergeCell ref="F2:X2"/>
    <mergeCell ref="E100:F100"/>
    <mergeCell ref="E101:F101"/>
    <mergeCell ref="E29:F29"/>
    <mergeCell ref="E43:F43"/>
    <mergeCell ref="E36:F36"/>
    <mergeCell ref="E45:F45"/>
  </mergeCells>
  <printOptions horizontalCentered="1"/>
  <pageMargins left="0" right="0" top="0.19685039370078741" bottom="0" header="0" footer="0"/>
  <pageSetup scale="30" fitToHeight="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B1:R106"/>
  <sheetViews>
    <sheetView rightToLeft="1" workbookViewId="0">
      <pane xSplit="5" ySplit="4" topLeftCell="F101" activePane="bottomRight" state="frozen"/>
      <selection pane="topRight" activeCell="F1" sqref="F1"/>
      <selection pane="bottomLeft" activeCell="A5" sqref="A5"/>
      <selection pane="bottomRight" activeCell="D110" sqref="D110"/>
    </sheetView>
  </sheetViews>
  <sheetFormatPr defaultRowHeight="18"/>
  <cols>
    <col min="1" max="1" width="3.125" style="162" customWidth="1"/>
    <col min="2" max="2" width="6.5" style="43" customWidth="1"/>
    <col min="3" max="3" width="29" customWidth="1"/>
    <col min="4" max="4" width="13.5" style="46" customWidth="1"/>
    <col min="5" max="5" width="10" style="44" customWidth="1"/>
    <col min="6" max="6" width="11.625" style="44" customWidth="1"/>
    <col min="7" max="7" width="10.625" style="44" customWidth="1"/>
    <col min="8" max="8" width="9.25" style="45" customWidth="1"/>
    <col min="9" max="9" width="9" style="45" customWidth="1"/>
    <col min="10" max="10" width="11.125" style="44" customWidth="1"/>
    <col min="11" max="16384" width="9" style="162"/>
  </cols>
  <sheetData>
    <row r="1" spans="2:15" ht="18.75" thickBot="1">
      <c r="D1" s="149"/>
    </row>
    <row r="2" spans="2:15" ht="25.5" customHeight="1">
      <c r="B2" s="150"/>
      <c r="C2" s="316" t="s">
        <v>334</v>
      </c>
      <c r="D2" s="317"/>
      <c r="E2" s="317"/>
      <c r="F2" s="317"/>
      <c r="G2" s="317"/>
      <c r="H2" s="317"/>
      <c r="I2" s="317"/>
      <c r="J2" s="318"/>
    </row>
    <row r="3" spans="2:15" ht="17.25" customHeight="1">
      <c r="B3" s="319" t="s">
        <v>268</v>
      </c>
      <c r="C3" s="321" t="s">
        <v>269</v>
      </c>
      <c r="D3" s="151" t="s">
        <v>270</v>
      </c>
      <c r="E3" s="323" t="s">
        <v>271</v>
      </c>
      <c r="F3" s="324"/>
      <c r="G3" s="324"/>
      <c r="H3" s="324"/>
      <c r="I3" s="325"/>
      <c r="J3" s="326" t="s">
        <v>272</v>
      </c>
    </row>
    <row r="4" spans="2:15" ht="42" customHeight="1">
      <c r="B4" s="320"/>
      <c r="C4" s="322"/>
      <c r="D4" s="151" t="s">
        <v>273</v>
      </c>
      <c r="E4" s="274" t="s">
        <v>274</v>
      </c>
      <c r="F4" s="274" t="s">
        <v>275</v>
      </c>
      <c r="G4" s="275" t="s">
        <v>378</v>
      </c>
      <c r="H4" s="274" t="s">
        <v>276</v>
      </c>
      <c r="I4" s="274" t="s">
        <v>277</v>
      </c>
      <c r="J4" s="327"/>
    </row>
    <row r="5" spans="2:15" ht="20.100000000000001" customHeight="1">
      <c r="B5" s="152">
        <v>1</v>
      </c>
      <c r="C5" s="153" t="s">
        <v>59</v>
      </c>
      <c r="D5" s="154">
        <v>23037</v>
      </c>
      <c r="E5" s="155">
        <v>30.02</v>
      </c>
      <c r="F5" s="155">
        <v>0</v>
      </c>
      <c r="G5" s="155">
        <v>64.540000000000006</v>
      </c>
      <c r="H5" s="155">
        <v>0</v>
      </c>
      <c r="I5" s="155">
        <v>5.4399999999999977</v>
      </c>
      <c r="J5" s="156">
        <v>8.4700000000000006</v>
      </c>
      <c r="K5" s="276">
        <f>E5*$D5/$D$102</f>
        <v>2.8396343328654192E-2</v>
      </c>
      <c r="L5" s="276">
        <f t="shared" ref="L5:O5" si="0">F5*$D5/$D$102</f>
        <v>0</v>
      </c>
      <c r="M5" s="276">
        <f t="shared" si="0"/>
        <v>6.104930041410199E-2</v>
      </c>
      <c r="N5" s="276">
        <f t="shared" si="0"/>
        <v>0</v>
      </c>
      <c r="O5" s="276">
        <f t="shared" si="0"/>
        <v>5.1457730748793711E-3</v>
      </c>
    </row>
    <row r="6" spans="2:15" ht="20.100000000000001" customHeight="1">
      <c r="B6" s="157">
        <v>2</v>
      </c>
      <c r="C6" s="158" t="s">
        <v>98</v>
      </c>
      <c r="D6" s="159">
        <v>271651</v>
      </c>
      <c r="E6" s="160">
        <v>29.71</v>
      </c>
      <c r="F6" s="160">
        <v>4.3899999999999997</v>
      </c>
      <c r="G6" s="160">
        <v>64.81</v>
      </c>
      <c r="H6" s="160">
        <v>0</v>
      </c>
      <c r="I6" s="160">
        <v>1.0899999999999892</v>
      </c>
      <c r="J6" s="161">
        <v>1.44</v>
      </c>
      <c r="K6" s="276">
        <f t="shared" ref="K6:K69" si="1">E6*$D6/$D$102</f>
        <v>0.33139028160634909</v>
      </c>
      <c r="L6" s="276">
        <f t="shared" ref="L6:L69" si="2">F6*$D6/$D$102</f>
        <v>4.8966790180137075E-2</v>
      </c>
      <c r="M6" s="276">
        <f t="shared" ref="M6:M69" si="3">G6*$D6/$D$102</f>
        <v>0.72290151972088479</v>
      </c>
      <c r="N6" s="276">
        <f t="shared" ref="N6:N69" si="4">H6*$D6/$D$102</f>
        <v>0</v>
      </c>
      <c r="O6" s="276">
        <f t="shared" ref="O6:O69" si="5">I6*$D6/$D$102</f>
        <v>1.2158041297573778E-2</v>
      </c>
    </row>
    <row r="7" spans="2:15" ht="20.100000000000001" customHeight="1">
      <c r="B7" s="152">
        <v>3</v>
      </c>
      <c r="C7" s="153" t="s">
        <v>71</v>
      </c>
      <c r="D7" s="154">
        <v>49029.285491000002</v>
      </c>
      <c r="E7" s="155">
        <v>29.53</v>
      </c>
      <c r="F7" s="155">
        <v>0</v>
      </c>
      <c r="G7" s="155">
        <v>68.06</v>
      </c>
      <c r="H7" s="155">
        <v>0</v>
      </c>
      <c r="I7" s="155">
        <v>2.4099999999999966</v>
      </c>
      <c r="J7" s="156">
        <v>4.8499999999999996</v>
      </c>
      <c r="K7" s="276">
        <f t="shared" si="1"/>
        <v>5.9449036377058839E-2</v>
      </c>
      <c r="L7" s="276">
        <f t="shared" si="2"/>
        <v>0</v>
      </c>
      <c r="M7" s="276">
        <f t="shared" si="3"/>
        <v>0.1370166412401837</v>
      </c>
      <c r="N7" s="276">
        <f t="shared" si="4"/>
        <v>0</v>
      </c>
      <c r="O7" s="276">
        <f t="shared" si="5"/>
        <v>4.8517500057132269E-3</v>
      </c>
    </row>
    <row r="8" spans="2:15" ht="20.100000000000001" customHeight="1">
      <c r="B8" s="157">
        <v>4</v>
      </c>
      <c r="C8" s="158" t="s">
        <v>238</v>
      </c>
      <c r="D8" s="159">
        <v>206055</v>
      </c>
      <c r="E8" s="160">
        <v>27.54</v>
      </c>
      <c r="F8" s="160">
        <v>0</v>
      </c>
      <c r="G8" s="160">
        <v>69.34</v>
      </c>
      <c r="H8" s="160">
        <v>0</v>
      </c>
      <c r="I8" s="160">
        <v>3.1200000000000045</v>
      </c>
      <c r="J8" s="161">
        <v>1.4</v>
      </c>
      <c r="K8" s="276">
        <f t="shared" si="1"/>
        <v>0.23300911019904344</v>
      </c>
      <c r="L8" s="276">
        <f t="shared" si="2"/>
        <v>0</v>
      </c>
      <c r="M8" s="276">
        <f t="shared" si="3"/>
        <v>0.58666854397972668</v>
      </c>
      <c r="N8" s="276">
        <f t="shared" si="4"/>
        <v>0</v>
      </c>
      <c r="O8" s="276">
        <f t="shared" si="5"/>
        <v>2.6397546253486438E-2</v>
      </c>
    </row>
    <row r="9" spans="2:15" ht="20.100000000000001" customHeight="1">
      <c r="B9" s="152">
        <v>5</v>
      </c>
      <c r="C9" s="153" t="s">
        <v>62</v>
      </c>
      <c r="D9" s="154">
        <v>58106</v>
      </c>
      <c r="E9" s="155">
        <v>25.71</v>
      </c>
      <c r="F9" s="155">
        <v>0.95</v>
      </c>
      <c r="G9" s="155">
        <v>72.09</v>
      </c>
      <c r="H9" s="155">
        <v>0</v>
      </c>
      <c r="I9" s="155">
        <v>1.25</v>
      </c>
      <c r="J9" s="156">
        <v>1.03</v>
      </c>
      <c r="K9" s="276">
        <f t="shared" si="1"/>
        <v>6.134071933616278E-2</v>
      </c>
      <c r="L9" s="276">
        <f t="shared" si="2"/>
        <v>2.2665765604572012E-3</v>
      </c>
      <c r="M9" s="276">
        <f t="shared" si="3"/>
        <v>0.171997372887747</v>
      </c>
      <c r="N9" s="276">
        <f t="shared" si="4"/>
        <v>0</v>
      </c>
      <c r="O9" s="276">
        <f t="shared" si="5"/>
        <v>2.982337579548949E-3</v>
      </c>
    </row>
    <row r="10" spans="2:15" ht="20.100000000000001" customHeight="1">
      <c r="B10" s="157">
        <v>6</v>
      </c>
      <c r="C10" s="158" t="s">
        <v>232</v>
      </c>
      <c r="D10" s="159">
        <v>79667</v>
      </c>
      <c r="E10" s="160">
        <v>13.49</v>
      </c>
      <c r="F10" s="160">
        <v>9.99</v>
      </c>
      <c r="G10" s="160">
        <v>75.02000000000001</v>
      </c>
      <c r="H10" s="160">
        <v>0</v>
      </c>
      <c r="I10" s="160">
        <v>1.5000000000000071</v>
      </c>
      <c r="J10" s="161">
        <v>1.4</v>
      </c>
      <c r="K10" s="276">
        <f t="shared" si="1"/>
        <v>4.4128200852848291E-2</v>
      </c>
      <c r="L10" s="276">
        <f t="shared" si="2"/>
        <v>3.267907535359188E-2</v>
      </c>
      <c r="M10" s="276">
        <f t="shared" si="3"/>
        <v>0.24540382712977607</v>
      </c>
      <c r="N10" s="276">
        <f t="shared" si="4"/>
        <v>0</v>
      </c>
      <c r="O10" s="276">
        <f t="shared" si="5"/>
        <v>4.9067680711099146E-3</v>
      </c>
    </row>
    <row r="11" spans="2:15" ht="20.100000000000001" customHeight="1">
      <c r="B11" s="152">
        <v>7</v>
      </c>
      <c r="C11" s="153" t="s">
        <v>42</v>
      </c>
      <c r="D11" s="154">
        <v>56645.618862000003</v>
      </c>
      <c r="E11" s="155">
        <v>11.41</v>
      </c>
      <c r="F11" s="155">
        <v>1.64</v>
      </c>
      <c r="G11" s="155">
        <v>85.100000000000009</v>
      </c>
      <c r="H11" s="155">
        <v>0.16</v>
      </c>
      <c r="I11" s="155">
        <v>1.6899999999999944</v>
      </c>
      <c r="J11" s="156">
        <v>1.54</v>
      </c>
      <c r="K11" s="276">
        <f t="shared" si="1"/>
        <v>2.6538585936825974E-2</v>
      </c>
      <c r="L11" s="276">
        <f t="shared" si="2"/>
        <v>3.8144856210687635E-3</v>
      </c>
      <c r="M11" s="276">
        <f t="shared" si="3"/>
        <v>0.19793458923960477</v>
      </c>
      <c r="N11" s="276">
        <f t="shared" si="4"/>
        <v>3.7214493864085502E-4</v>
      </c>
      <c r="O11" s="276">
        <f t="shared" si="5"/>
        <v>3.930780914394018E-3</v>
      </c>
    </row>
    <row r="12" spans="2:15" ht="20.100000000000001" customHeight="1">
      <c r="B12" s="157">
        <v>8</v>
      </c>
      <c r="C12" s="158" t="s">
        <v>35</v>
      </c>
      <c r="D12" s="159">
        <v>10022408.339857001</v>
      </c>
      <c r="E12" s="160">
        <v>6.14</v>
      </c>
      <c r="F12" s="160">
        <v>8.82</v>
      </c>
      <c r="G12" s="160">
        <v>83.57</v>
      </c>
      <c r="H12" s="160">
        <v>0.08</v>
      </c>
      <c r="I12" s="160">
        <v>1.3899999999999988</v>
      </c>
      <c r="J12" s="161">
        <v>0.38</v>
      </c>
      <c r="K12" s="276">
        <f t="shared" si="1"/>
        <v>2.5267732610247151</v>
      </c>
      <c r="L12" s="276">
        <f t="shared" si="2"/>
        <v>3.6296645215371313</v>
      </c>
      <c r="M12" s="276">
        <f t="shared" si="3"/>
        <v>34.391277104859185</v>
      </c>
      <c r="N12" s="276">
        <f t="shared" si="4"/>
        <v>3.2922127179475118E-2</v>
      </c>
      <c r="O12" s="276">
        <f t="shared" si="5"/>
        <v>0.57202195974337966</v>
      </c>
    </row>
    <row r="13" spans="2:15" ht="20.100000000000001" customHeight="1">
      <c r="B13" s="152">
        <v>9</v>
      </c>
      <c r="C13" s="153" t="s">
        <v>278</v>
      </c>
      <c r="D13" s="154">
        <v>188378.97900399999</v>
      </c>
      <c r="E13" s="155">
        <v>4.25</v>
      </c>
      <c r="F13" s="155">
        <v>33.61</v>
      </c>
      <c r="G13" s="155">
        <v>61.22</v>
      </c>
      <c r="H13" s="155">
        <v>0.01</v>
      </c>
      <c r="I13" s="155">
        <v>0.9100000000000017</v>
      </c>
      <c r="J13" s="156">
        <v>1.24</v>
      </c>
      <c r="K13" s="276">
        <f t="shared" si="1"/>
        <v>3.2873593228829233E-2</v>
      </c>
      <c r="L13" s="276">
        <f t="shared" si="2"/>
        <v>0.25997211021669425</v>
      </c>
      <c r="M13" s="276">
        <f t="shared" si="3"/>
        <v>0.47353444175739429</v>
      </c>
      <c r="N13" s="276">
        <f t="shared" si="4"/>
        <v>7.7349631126657033E-5</v>
      </c>
      <c r="O13" s="276">
        <f t="shared" si="5"/>
        <v>7.0388164325258032E-3</v>
      </c>
    </row>
    <row r="14" spans="2:15" ht="20.100000000000001" customHeight="1">
      <c r="B14" s="157">
        <v>10</v>
      </c>
      <c r="C14" s="158" t="s">
        <v>33</v>
      </c>
      <c r="D14" s="159">
        <v>188137</v>
      </c>
      <c r="E14" s="160">
        <v>2.96</v>
      </c>
      <c r="F14" s="160">
        <v>32.24</v>
      </c>
      <c r="G14" s="160">
        <v>63.98</v>
      </c>
      <c r="H14" s="160">
        <v>0</v>
      </c>
      <c r="I14" s="160">
        <v>0.8200000000000145</v>
      </c>
      <c r="J14" s="161">
        <v>1.02</v>
      </c>
      <c r="K14" s="276">
        <f t="shared" si="1"/>
        <v>2.286608080133078E-2</v>
      </c>
      <c r="L14" s="276">
        <f t="shared" si="2"/>
        <v>0.24905488007935961</v>
      </c>
      <c r="M14" s="276">
        <f t="shared" si="3"/>
        <v>0.49424724650984569</v>
      </c>
      <c r="N14" s="276">
        <f t="shared" si="4"/>
        <v>0</v>
      </c>
      <c r="O14" s="276">
        <f t="shared" si="5"/>
        <v>6.3345223841525574E-3</v>
      </c>
    </row>
    <row r="15" spans="2:15" ht="20.100000000000001" customHeight="1">
      <c r="B15" s="152">
        <v>11</v>
      </c>
      <c r="C15" s="153" t="s">
        <v>279</v>
      </c>
      <c r="D15" s="154">
        <v>358298.18226199999</v>
      </c>
      <c r="E15" s="155">
        <v>2.5299999999999998</v>
      </c>
      <c r="F15" s="155">
        <v>36.76</v>
      </c>
      <c r="G15" s="155">
        <v>58.79</v>
      </c>
      <c r="H15" s="155">
        <v>0.01</v>
      </c>
      <c r="I15" s="155">
        <v>1.9100000000000017</v>
      </c>
      <c r="J15" s="156">
        <v>1.79</v>
      </c>
      <c r="K15" s="276">
        <f t="shared" si="1"/>
        <v>3.7221248313350414E-2</v>
      </c>
      <c r="L15" s="276">
        <f t="shared" si="2"/>
        <v>0.54081149723271194</v>
      </c>
      <c r="M15" s="276">
        <f t="shared" si="3"/>
        <v>0.86491588472010716</v>
      </c>
      <c r="N15" s="276">
        <f t="shared" si="4"/>
        <v>1.4711955855079218E-4</v>
      </c>
      <c r="O15" s="276">
        <f t="shared" si="5"/>
        <v>2.8099835683201332E-2</v>
      </c>
    </row>
    <row r="16" spans="2:15" ht="20.100000000000001" customHeight="1">
      <c r="B16" s="157">
        <v>12</v>
      </c>
      <c r="C16" s="158" t="s">
        <v>280</v>
      </c>
      <c r="D16" s="159">
        <v>57185.792498000003</v>
      </c>
      <c r="E16" s="160">
        <v>0.55000000000000004</v>
      </c>
      <c r="F16" s="160">
        <v>0</v>
      </c>
      <c r="G16" s="160">
        <v>65.72</v>
      </c>
      <c r="H16" s="160">
        <v>31.68</v>
      </c>
      <c r="I16" s="160">
        <v>2.0500000000000043</v>
      </c>
      <c r="J16" s="161">
        <v>2.95</v>
      </c>
      <c r="K16" s="276">
        <f t="shared" si="1"/>
        <v>1.291447160578124E-3</v>
      </c>
      <c r="L16" s="276">
        <f t="shared" si="2"/>
        <v>0</v>
      </c>
      <c r="M16" s="276">
        <f t="shared" si="3"/>
        <v>0.15431619526035326</v>
      </c>
      <c r="N16" s="276">
        <f t="shared" si="4"/>
        <v>7.4387356449299932E-2</v>
      </c>
      <c r="O16" s="276">
        <f t="shared" si="5"/>
        <v>4.8135757803366526E-3</v>
      </c>
    </row>
    <row r="17" spans="2:15" ht="20.100000000000001" customHeight="1">
      <c r="B17" s="152">
        <v>13</v>
      </c>
      <c r="C17" s="153" t="s">
        <v>45</v>
      </c>
      <c r="D17" s="154">
        <v>20742.088806</v>
      </c>
      <c r="E17" s="155">
        <v>0</v>
      </c>
      <c r="F17" s="155">
        <v>49.6</v>
      </c>
      <c r="G17" s="155">
        <v>49.33</v>
      </c>
      <c r="H17" s="155">
        <v>0.24</v>
      </c>
      <c r="I17" s="155">
        <v>0.83000000000000029</v>
      </c>
      <c r="J17" s="156">
        <v>0.65</v>
      </c>
      <c r="K17" s="276">
        <f t="shared" si="1"/>
        <v>0</v>
      </c>
      <c r="L17" s="276">
        <f t="shared" si="2"/>
        <v>4.224350782162227E-2</v>
      </c>
      <c r="M17" s="276">
        <f t="shared" si="3"/>
        <v>4.2013553242754569E-2</v>
      </c>
      <c r="N17" s="276">
        <f t="shared" si="4"/>
        <v>2.0440407010462386E-4</v>
      </c>
      <c r="O17" s="276">
        <f t="shared" si="5"/>
        <v>7.0689740911182445E-4</v>
      </c>
    </row>
    <row r="18" spans="2:15" ht="20.100000000000001" customHeight="1">
      <c r="B18" s="157">
        <v>14</v>
      </c>
      <c r="C18" s="158" t="s">
        <v>28</v>
      </c>
      <c r="D18" s="159">
        <v>606529.38334299996</v>
      </c>
      <c r="E18" s="160">
        <v>0</v>
      </c>
      <c r="F18" s="160">
        <v>35.74</v>
      </c>
      <c r="G18" s="160">
        <v>63.09</v>
      </c>
      <c r="H18" s="160">
        <v>0.01</v>
      </c>
      <c r="I18" s="160">
        <v>1.1599999999999875</v>
      </c>
      <c r="J18" s="161">
        <v>0.86</v>
      </c>
      <c r="K18" s="276">
        <f t="shared" si="1"/>
        <v>0</v>
      </c>
      <c r="L18" s="276">
        <f t="shared" si="2"/>
        <v>0.89008647413499031</v>
      </c>
      <c r="M18" s="276">
        <f t="shared" si="3"/>
        <v>1.5712242768096401</v>
      </c>
      <c r="N18" s="276">
        <f t="shared" si="4"/>
        <v>2.4904490042948805E-4</v>
      </c>
      <c r="O18" s="276">
        <f t="shared" si="5"/>
        <v>2.8889208449820302E-2</v>
      </c>
    </row>
    <row r="19" spans="2:15" ht="20.100000000000001" customHeight="1">
      <c r="B19" s="152">
        <v>15</v>
      </c>
      <c r="C19" s="153" t="s">
        <v>31</v>
      </c>
      <c r="D19" s="154">
        <v>717194.09291699994</v>
      </c>
      <c r="E19" s="155">
        <v>0</v>
      </c>
      <c r="F19" s="155">
        <v>42.22</v>
      </c>
      <c r="G19" s="155">
        <v>57.41</v>
      </c>
      <c r="H19" s="155">
        <v>0.01</v>
      </c>
      <c r="I19" s="155">
        <v>0.36000000000000454</v>
      </c>
      <c r="J19" s="156">
        <v>0.37</v>
      </c>
      <c r="K19" s="276">
        <f t="shared" si="1"/>
        <v>0</v>
      </c>
      <c r="L19" s="276">
        <f t="shared" si="2"/>
        <v>1.2433137627464217</v>
      </c>
      <c r="M19" s="276">
        <f t="shared" si="3"/>
        <v>1.690635791550736</v>
      </c>
      <c r="N19" s="276">
        <f t="shared" si="4"/>
        <v>2.9448454825827138E-4</v>
      </c>
      <c r="O19" s="276">
        <f t="shared" si="5"/>
        <v>1.0601443737297904E-2</v>
      </c>
    </row>
    <row r="20" spans="2:15" ht="20.100000000000001" customHeight="1">
      <c r="B20" s="157">
        <v>16</v>
      </c>
      <c r="C20" s="158" t="s">
        <v>51</v>
      </c>
      <c r="D20" s="159">
        <v>320836.377248</v>
      </c>
      <c r="E20" s="160">
        <v>0</v>
      </c>
      <c r="F20" s="160">
        <v>71.040000000000006</v>
      </c>
      <c r="G20" s="160">
        <v>28.43</v>
      </c>
      <c r="H20" s="160">
        <v>0.02</v>
      </c>
      <c r="I20" s="160">
        <v>0.50999999999999401</v>
      </c>
      <c r="J20" s="161">
        <v>0.05</v>
      </c>
      <c r="K20" s="276">
        <f t="shared" si="1"/>
        <v>0</v>
      </c>
      <c r="L20" s="276">
        <f t="shared" si="2"/>
        <v>0.93586318814383296</v>
      </c>
      <c r="M20" s="276">
        <f t="shared" si="3"/>
        <v>0.37452970775519662</v>
      </c>
      <c r="N20" s="276">
        <f t="shared" si="4"/>
        <v>2.6347499666211512E-4</v>
      </c>
      <c r="O20" s="276">
        <f t="shared" si="5"/>
        <v>6.7186124148838561E-3</v>
      </c>
    </row>
    <row r="21" spans="2:15" ht="20.100000000000001" customHeight="1">
      <c r="B21" s="152">
        <v>17</v>
      </c>
      <c r="C21" s="153" t="s">
        <v>55</v>
      </c>
      <c r="D21" s="154">
        <v>187879.571157</v>
      </c>
      <c r="E21" s="155">
        <v>0</v>
      </c>
      <c r="F21" s="155">
        <v>44.16</v>
      </c>
      <c r="G21" s="155">
        <v>55.07</v>
      </c>
      <c r="H21" s="155">
        <v>0.03</v>
      </c>
      <c r="I21" s="155">
        <v>0.7400000000000031</v>
      </c>
      <c r="J21" s="156">
        <v>0.62</v>
      </c>
      <c r="K21" s="276">
        <f t="shared" si="1"/>
        <v>0</v>
      </c>
      <c r="L21" s="276">
        <f t="shared" si="2"/>
        <v>0.34067042564258826</v>
      </c>
      <c r="M21" s="276">
        <f t="shared" si="3"/>
        <v>0.42483515262992161</v>
      </c>
      <c r="N21" s="276">
        <f t="shared" si="4"/>
        <v>2.3143371307241049E-4</v>
      </c>
      <c r="O21" s="276">
        <f t="shared" si="5"/>
        <v>5.7086982557861508E-3</v>
      </c>
    </row>
    <row r="22" spans="2:15" ht="20.100000000000001" customHeight="1">
      <c r="B22" s="157">
        <v>18</v>
      </c>
      <c r="C22" s="158" t="s">
        <v>57</v>
      </c>
      <c r="D22" s="159">
        <v>877407.89126800001</v>
      </c>
      <c r="E22" s="160">
        <v>0</v>
      </c>
      <c r="F22" s="160">
        <v>27.98</v>
      </c>
      <c r="G22" s="160">
        <v>71.239999999999995</v>
      </c>
      <c r="H22" s="160">
        <v>0</v>
      </c>
      <c r="I22" s="160">
        <v>0.78000000000000114</v>
      </c>
      <c r="J22" s="161">
        <v>1.1200000000000001</v>
      </c>
      <c r="K22" s="276">
        <f t="shared" si="1"/>
        <v>0</v>
      </c>
      <c r="L22" s="276">
        <f t="shared" si="2"/>
        <v>1.0080337069171996</v>
      </c>
      <c r="M22" s="276">
        <f t="shared" si="3"/>
        <v>2.5665590164682377</v>
      </c>
      <c r="N22" s="276">
        <f t="shared" si="4"/>
        <v>0</v>
      </c>
      <c r="O22" s="276">
        <f t="shared" si="5"/>
        <v>2.8101011129214329E-2</v>
      </c>
    </row>
    <row r="23" spans="2:15" ht="20.100000000000001" customHeight="1">
      <c r="B23" s="152">
        <v>19</v>
      </c>
      <c r="C23" s="153" t="s">
        <v>49</v>
      </c>
      <c r="D23" s="154">
        <v>257993.45142299999</v>
      </c>
      <c r="E23" s="155">
        <v>0</v>
      </c>
      <c r="F23" s="155">
        <v>3.51</v>
      </c>
      <c r="G23" s="155">
        <v>95.47999999999999</v>
      </c>
      <c r="H23" s="155">
        <v>0.02</v>
      </c>
      <c r="I23" s="155">
        <v>0.9900000000000051</v>
      </c>
      <c r="J23" s="156">
        <v>0.28000000000000003</v>
      </c>
      <c r="K23" s="276">
        <f t="shared" si="1"/>
        <v>0</v>
      </c>
      <c r="L23" s="276">
        <f t="shared" si="2"/>
        <v>3.7182758610150898E-2</v>
      </c>
      <c r="M23" s="276">
        <f t="shared" si="3"/>
        <v>1.0114557812242757</v>
      </c>
      <c r="N23" s="276">
        <f t="shared" si="4"/>
        <v>2.1186757042821028E-4</v>
      </c>
      <c r="O23" s="276">
        <f t="shared" si="5"/>
        <v>1.0487444736196462E-2</v>
      </c>
    </row>
    <row r="24" spans="2:15" ht="20.100000000000001" customHeight="1">
      <c r="B24" s="157">
        <v>20</v>
      </c>
      <c r="C24" s="158" t="s">
        <v>53</v>
      </c>
      <c r="D24" s="159">
        <v>202187.99521299999</v>
      </c>
      <c r="E24" s="160">
        <v>0</v>
      </c>
      <c r="F24" s="160">
        <v>0</v>
      </c>
      <c r="G24" s="160">
        <v>99.18</v>
      </c>
      <c r="H24" s="160">
        <v>0.02</v>
      </c>
      <c r="I24" s="160">
        <v>0.79999999999999316</v>
      </c>
      <c r="J24" s="161">
        <v>0.79</v>
      </c>
      <c r="K24" s="276">
        <f t="shared" si="1"/>
        <v>0</v>
      </c>
      <c r="L24" s="276">
        <f t="shared" si="2"/>
        <v>0</v>
      </c>
      <c r="M24" s="276">
        <f t="shared" si="3"/>
        <v>0.82338941222742201</v>
      </c>
      <c r="N24" s="276">
        <f t="shared" si="4"/>
        <v>1.6603940557116797E-4</v>
      </c>
      <c r="O24" s="276">
        <f t="shared" si="5"/>
        <v>6.6415762228466619E-3</v>
      </c>
    </row>
    <row r="25" spans="2:15" ht="20.100000000000001" customHeight="1">
      <c r="B25" s="163">
        <v>21</v>
      </c>
      <c r="C25" s="164" t="s">
        <v>20</v>
      </c>
      <c r="D25" s="154">
        <v>4074640.2277819999</v>
      </c>
      <c r="E25" s="155">
        <v>0</v>
      </c>
      <c r="F25" s="155">
        <v>28.45</v>
      </c>
      <c r="G25" s="155">
        <v>71.180000000000007</v>
      </c>
      <c r="H25" s="155">
        <v>0</v>
      </c>
      <c r="I25" s="155">
        <v>0.36999999999999034</v>
      </c>
      <c r="J25" s="156">
        <v>0.83</v>
      </c>
      <c r="K25" s="276">
        <f t="shared" si="1"/>
        <v>0</v>
      </c>
      <c r="L25" s="276">
        <f t="shared" si="2"/>
        <v>4.7598947246518764</v>
      </c>
      <c r="M25" s="276">
        <f t="shared" si="3"/>
        <v>11.908938717072779</v>
      </c>
      <c r="N25" s="276">
        <f t="shared" si="4"/>
        <v>0</v>
      </c>
      <c r="O25" s="276">
        <f t="shared" si="5"/>
        <v>6.1903727526226644E-2</v>
      </c>
    </row>
    <row r="26" spans="2:15" ht="20.100000000000001" customHeight="1">
      <c r="B26" s="157">
        <v>22</v>
      </c>
      <c r="C26" s="173" t="s">
        <v>38</v>
      </c>
      <c r="D26" s="159">
        <v>857662.289338</v>
      </c>
      <c r="E26" s="160">
        <v>0</v>
      </c>
      <c r="F26" s="160">
        <v>29.54</v>
      </c>
      <c r="G26" s="160">
        <v>70.150000000000006</v>
      </c>
      <c r="H26" s="160">
        <v>0</v>
      </c>
      <c r="I26" s="160">
        <v>0.31000000000000227</v>
      </c>
      <c r="J26" s="161">
        <v>0.82</v>
      </c>
      <c r="K26" s="276">
        <f t="shared" si="1"/>
        <v>0</v>
      </c>
      <c r="L26" s="276">
        <f t="shared" si="2"/>
        <v>1.040285665269072</v>
      </c>
      <c r="M26" s="276">
        <f t="shared" si="3"/>
        <v>2.4704143337381654</v>
      </c>
      <c r="N26" s="276">
        <f t="shared" si="4"/>
        <v>0</v>
      </c>
      <c r="O26" s="276">
        <f t="shared" si="5"/>
        <v>1.0917012736405373E-2</v>
      </c>
    </row>
    <row r="27" spans="2:15" ht="20.100000000000001" customHeight="1">
      <c r="B27" s="152">
        <v>23</v>
      </c>
      <c r="C27" s="153" t="s">
        <v>47</v>
      </c>
      <c r="D27" s="154">
        <v>59546.256496000002</v>
      </c>
      <c r="E27" s="155">
        <v>0</v>
      </c>
      <c r="F27" s="155">
        <v>39.200000000000003</v>
      </c>
      <c r="G27" s="155">
        <v>53.73</v>
      </c>
      <c r="H27" s="155">
        <v>0</v>
      </c>
      <c r="I27" s="155">
        <v>7.07</v>
      </c>
      <c r="J27" s="156">
        <v>1.25</v>
      </c>
      <c r="K27" s="276">
        <f t="shared" si="1"/>
        <v>0</v>
      </c>
      <c r="L27" s="276">
        <f t="shared" si="2"/>
        <v>9.5844310852630385E-2</v>
      </c>
      <c r="M27" s="276">
        <f t="shared" si="3"/>
        <v>0.13137027607428137</v>
      </c>
      <c r="N27" s="276">
        <f t="shared" si="4"/>
        <v>0</v>
      </c>
      <c r="O27" s="276">
        <f t="shared" si="5"/>
        <v>1.7286206064492264E-2</v>
      </c>
    </row>
    <row r="28" spans="2:15" ht="20.100000000000001" customHeight="1">
      <c r="B28" s="157">
        <v>24</v>
      </c>
      <c r="C28" s="158" t="s">
        <v>65</v>
      </c>
      <c r="D28" s="159">
        <v>19472.369363000002</v>
      </c>
      <c r="E28" s="160">
        <v>0</v>
      </c>
      <c r="F28" s="160">
        <v>9.94</v>
      </c>
      <c r="G28" s="160">
        <v>89.66</v>
      </c>
      <c r="H28" s="160">
        <v>0</v>
      </c>
      <c r="I28" s="160">
        <v>0.40000000000000568</v>
      </c>
      <c r="J28" s="161">
        <v>1.55</v>
      </c>
      <c r="K28" s="276">
        <f t="shared" si="1"/>
        <v>0</v>
      </c>
      <c r="L28" s="276">
        <f t="shared" si="2"/>
        <v>7.9475083248749159E-3</v>
      </c>
      <c r="M28" s="276">
        <f t="shared" si="3"/>
        <v>7.16874845481172E-2</v>
      </c>
      <c r="N28" s="276">
        <f t="shared" si="4"/>
        <v>0</v>
      </c>
      <c r="O28" s="276">
        <f t="shared" si="5"/>
        <v>3.1981924848591668E-4</v>
      </c>
    </row>
    <row r="29" spans="2:15" ht="20.100000000000001" customHeight="1">
      <c r="B29" s="152">
        <v>25</v>
      </c>
      <c r="C29" s="153" t="s">
        <v>240</v>
      </c>
      <c r="D29" s="154">
        <v>1662159.1744609999</v>
      </c>
      <c r="E29" s="155">
        <v>0</v>
      </c>
      <c r="F29" s="155">
        <v>28.62</v>
      </c>
      <c r="G29" s="155">
        <v>70.8</v>
      </c>
      <c r="H29" s="155">
        <v>0</v>
      </c>
      <c r="I29" s="155">
        <v>0.57999999999999829</v>
      </c>
      <c r="J29" s="156">
        <v>2.46</v>
      </c>
      <c r="K29" s="276">
        <f t="shared" si="1"/>
        <v>0</v>
      </c>
      <c r="L29" s="276">
        <f t="shared" si="2"/>
        <v>1.9532959459489174</v>
      </c>
      <c r="M29" s="276">
        <f t="shared" si="3"/>
        <v>4.8320528641922902</v>
      </c>
      <c r="N29" s="276">
        <f t="shared" si="4"/>
        <v>0</v>
      </c>
      <c r="O29" s="276">
        <f t="shared" si="5"/>
        <v>3.9584613859202263E-2</v>
      </c>
    </row>
    <row r="30" spans="2:15" ht="20.100000000000001" customHeight="1">
      <c r="B30" s="314" t="s">
        <v>281</v>
      </c>
      <c r="C30" s="315"/>
      <c r="D30" s="167">
        <f>SUM(D5:D29)</f>
        <v>21422850.366788998</v>
      </c>
      <c r="E30" s="168">
        <v>3.8712346679514678</v>
      </c>
      <c r="F30" s="168">
        <v>19.464743657659852</v>
      </c>
      <c r="G30" s="168">
        <v>75.508913575251498</v>
      </c>
      <c r="H30" s="169">
        <v>0.12451381016876441</v>
      </c>
      <c r="I30" s="169">
        <v>1.0305942889684077</v>
      </c>
      <c r="J30" s="172"/>
      <c r="K30" s="276"/>
      <c r="L30" s="276"/>
      <c r="M30" s="276"/>
      <c r="N30" s="276"/>
      <c r="O30" s="276"/>
    </row>
    <row r="31" spans="2:15" ht="20.100000000000001" customHeight="1">
      <c r="B31" s="152">
        <v>26</v>
      </c>
      <c r="C31" s="153" t="s">
        <v>77</v>
      </c>
      <c r="D31" s="154">
        <v>14954.952194</v>
      </c>
      <c r="E31" s="155">
        <v>77.319999999999993</v>
      </c>
      <c r="F31" s="155">
        <v>10.37</v>
      </c>
      <c r="G31" s="155">
        <v>8.66</v>
      </c>
      <c r="H31" s="155">
        <v>0</v>
      </c>
      <c r="I31" s="166">
        <v>3.6500000000000075</v>
      </c>
      <c r="J31" s="156">
        <v>2.74</v>
      </c>
      <c r="K31" s="276">
        <f t="shared" si="1"/>
        <v>4.7479122370749881E-2</v>
      </c>
      <c r="L31" s="276">
        <f t="shared" si="2"/>
        <v>6.3678026252544798E-3</v>
      </c>
      <c r="M31" s="276">
        <f t="shared" si="3"/>
        <v>5.3177599551305493E-3</v>
      </c>
      <c r="N31" s="276">
        <f t="shared" si="4"/>
        <v>0</v>
      </c>
      <c r="O31" s="276">
        <f t="shared" si="5"/>
        <v>2.2413191496797394E-3</v>
      </c>
    </row>
    <row r="32" spans="2:15" ht="20.100000000000001" customHeight="1">
      <c r="B32" s="157">
        <v>27</v>
      </c>
      <c r="C32" s="158" t="s">
        <v>79</v>
      </c>
      <c r="D32" s="159">
        <v>8891.7594489999992</v>
      </c>
      <c r="E32" s="160">
        <v>67.400000000000006</v>
      </c>
      <c r="F32" s="160">
        <v>0</v>
      </c>
      <c r="G32" s="160">
        <v>28.83</v>
      </c>
      <c r="H32" s="160">
        <v>0</v>
      </c>
      <c r="I32" s="170">
        <v>3.769999999999996</v>
      </c>
      <c r="J32" s="161">
        <v>3.3</v>
      </c>
      <c r="K32" s="276">
        <f t="shared" si="1"/>
        <v>2.4607835211460285E-2</v>
      </c>
      <c r="L32" s="276">
        <f t="shared" si="2"/>
        <v>0</v>
      </c>
      <c r="M32" s="276">
        <f t="shared" si="3"/>
        <v>1.0525873726207715E-2</v>
      </c>
      <c r="N32" s="276">
        <f t="shared" si="4"/>
        <v>0</v>
      </c>
      <c r="O32" s="276">
        <f t="shared" si="5"/>
        <v>1.3764323256261896E-3</v>
      </c>
    </row>
    <row r="33" spans="2:15" ht="20.100000000000001" customHeight="1">
      <c r="B33" s="152">
        <v>28</v>
      </c>
      <c r="C33" s="153" t="s">
        <v>243</v>
      </c>
      <c r="D33" s="154">
        <v>9073</v>
      </c>
      <c r="E33" s="155">
        <v>49.18</v>
      </c>
      <c r="F33" s="155">
        <v>23.01</v>
      </c>
      <c r="G33" s="155">
        <v>4.38</v>
      </c>
      <c r="H33" s="155">
        <v>2.77</v>
      </c>
      <c r="I33" s="166">
        <v>20.66</v>
      </c>
      <c r="J33" s="156">
        <v>14.91</v>
      </c>
      <c r="K33" s="276">
        <f t="shared" si="1"/>
        <v>1.8321677883837095E-2</v>
      </c>
      <c r="L33" s="276">
        <f t="shared" si="2"/>
        <v>8.5722205796480589E-3</v>
      </c>
      <c r="M33" s="276">
        <f t="shared" si="3"/>
        <v>1.6317395105979353E-3</v>
      </c>
      <c r="N33" s="276">
        <f t="shared" si="4"/>
        <v>1.0319448503096533E-3</v>
      </c>
      <c r="O33" s="276">
        <f t="shared" si="5"/>
        <v>7.6967439015875223E-3</v>
      </c>
    </row>
    <row r="34" spans="2:15" ht="20.100000000000001" customHeight="1">
      <c r="B34" s="157">
        <v>29</v>
      </c>
      <c r="C34" s="173" t="s">
        <v>282</v>
      </c>
      <c r="D34" s="159">
        <v>75355.310222999993</v>
      </c>
      <c r="E34" s="160">
        <v>40.61</v>
      </c>
      <c r="F34" s="160">
        <v>0</v>
      </c>
      <c r="G34" s="160">
        <v>56.71</v>
      </c>
      <c r="H34" s="160">
        <v>7.0000000000000007E-2</v>
      </c>
      <c r="I34" s="170">
        <v>2.61</v>
      </c>
      <c r="J34" s="161">
        <v>2.04</v>
      </c>
      <c r="K34" s="276">
        <f t="shared" si="1"/>
        <v>0.12565294150274076</v>
      </c>
      <c r="L34" s="276">
        <f t="shared" si="2"/>
        <v>0</v>
      </c>
      <c r="M34" s="276">
        <f t="shared" si="3"/>
        <v>0.17546856224133042</v>
      </c>
      <c r="N34" s="276">
        <f t="shared" si="4"/>
        <v>2.1658965538517248E-4</v>
      </c>
      <c r="O34" s="276">
        <f t="shared" si="5"/>
        <v>8.0757000079328591E-3</v>
      </c>
    </row>
    <row r="35" spans="2:15" ht="20.100000000000001" customHeight="1">
      <c r="B35" s="152">
        <v>30</v>
      </c>
      <c r="C35" s="165" t="s">
        <v>256</v>
      </c>
      <c r="D35" s="154">
        <v>9552</v>
      </c>
      <c r="E35" s="155">
        <v>20.89</v>
      </c>
      <c r="F35" s="155">
        <v>59.48</v>
      </c>
      <c r="G35" s="155">
        <v>0</v>
      </c>
      <c r="H35" s="155">
        <v>0.92</v>
      </c>
      <c r="I35" s="166">
        <v>18.71</v>
      </c>
      <c r="J35" s="156">
        <v>0.42</v>
      </c>
      <c r="K35" s="276">
        <f t="shared" si="1"/>
        <v>8.1932944345203471E-3</v>
      </c>
      <c r="L35" s="276">
        <f t="shared" si="2"/>
        <v>2.3328729198911928E-2</v>
      </c>
      <c r="M35" s="276">
        <f t="shared" si="3"/>
        <v>0</v>
      </c>
      <c r="N35" s="276">
        <f t="shared" si="4"/>
        <v>3.608344126260756E-4</v>
      </c>
      <c r="O35" s="276">
        <f t="shared" si="5"/>
        <v>7.338273761123777E-3</v>
      </c>
    </row>
    <row r="36" spans="2:15" ht="20.100000000000001" customHeight="1">
      <c r="B36" s="157">
        <v>31</v>
      </c>
      <c r="C36" s="173" t="s">
        <v>264</v>
      </c>
      <c r="D36" s="159">
        <v>5000</v>
      </c>
      <c r="E36" s="160">
        <v>0</v>
      </c>
      <c r="F36" s="160">
        <v>0</v>
      </c>
      <c r="G36" s="160">
        <v>0</v>
      </c>
      <c r="H36" s="160">
        <v>99.73</v>
      </c>
      <c r="I36" s="170">
        <v>0.26999999999999602</v>
      </c>
      <c r="J36" s="161">
        <v>0.42</v>
      </c>
      <c r="K36" s="276">
        <f t="shared" si="1"/>
        <v>0</v>
      </c>
      <c r="L36" s="276">
        <f t="shared" si="2"/>
        <v>0</v>
      </c>
      <c r="M36" s="276">
        <f t="shared" si="3"/>
        <v>0</v>
      </c>
      <c r="N36" s="276">
        <f t="shared" si="4"/>
        <v>2.0474892562449089E-2</v>
      </c>
      <c r="O36" s="276">
        <f t="shared" si="5"/>
        <v>5.5431875983767896E-5</v>
      </c>
    </row>
    <row r="37" spans="2:15" ht="20.100000000000001" customHeight="1">
      <c r="B37" s="328" t="s">
        <v>283</v>
      </c>
      <c r="C37" s="329"/>
      <c r="D37" s="167">
        <f>SUM(D31:D36)</f>
        <v>122827.021866</v>
      </c>
      <c r="E37" s="171">
        <v>44.465395119789456</v>
      </c>
      <c r="F37" s="171">
        <v>7.5879519839581029</v>
      </c>
      <c r="G37" s="168">
        <v>38.257043297748297</v>
      </c>
      <c r="H37" s="169">
        <v>4.3788810763675441</v>
      </c>
      <c r="I37" s="171">
        <v>5.3107285221365839</v>
      </c>
      <c r="J37" s="172"/>
      <c r="K37" s="276"/>
      <c r="L37" s="276"/>
      <c r="M37" s="276"/>
      <c r="N37" s="276"/>
      <c r="O37" s="276"/>
    </row>
    <row r="38" spans="2:15" ht="20.100000000000001" customHeight="1">
      <c r="B38" s="152">
        <v>32</v>
      </c>
      <c r="C38" s="153" t="s">
        <v>90</v>
      </c>
      <c r="D38" s="154">
        <v>143972</v>
      </c>
      <c r="E38" s="155">
        <v>82.03</v>
      </c>
      <c r="F38" s="155">
        <v>2.73</v>
      </c>
      <c r="G38" s="155">
        <v>10.039999999999999</v>
      </c>
      <c r="H38" s="155">
        <v>1.92</v>
      </c>
      <c r="I38" s="166">
        <v>3.2799999999999994</v>
      </c>
      <c r="J38" s="156">
        <v>4.12</v>
      </c>
      <c r="K38" s="276">
        <f t="shared" si="1"/>
        <v>0.48492721420041207</v>
      </c>
      <c r="L38" s="276">
        <f t="shared" si="2"/>
        <v>1.6138623610473302E-2</v>
      </c>
      <c r="M38" s="276">
        <f t="shared" si="3"/>
        <v>5.9352300750605103E-2</v>
      </c>
      <c r="N38" s="276">
        <f t="shared" si="4"/>
        <v>1.1350240780992211E-2</v>
      </c>
      <c r="O38" s="276">
        <f t="shared" si="5"/>
        <v>1.938999466752836E-2</v>
      </c>
    </row>
    <row r="39" spans="2:15" ht="20.100000000000001" customHeight="1">
      <c r="B39" s="157">
        <v>33</v>
      </c>
      <c r="C39" s="158" t="s">
        <v>285</v>
      </c>
      <c r="D39" s="159">
        <v>124800.25471199999</v>
      </c>
      <c r="E39" s="160">
        <v>96.28</v>
      </c>
      <c r="F39" s="160">
        <v>0</v>
      </c>
      <c r="G39" s="160">
        <v>0.75</v>
      </c>
      <c r="H39" s="160">
        <v>0</v>
      </c>
      <c r="I39" s="170">
        <v>2.9699999999999989</v>
      </c>
      <c r="J39" s="161">
        <v>5.18</v>
      </c>
      <c r="K39" s="276">
        <f t="shared" si="1"/>
        <v>0.4933752523361648</v>
      </c>
      <c r="L39" s="276">
        <f t="shared" si="2"/>
        <v>0</v>
      </c>
      <c r="M39" s="276">
        <f t="shared" si="3"/>
        <v>3.8432845788546281E-3</v>
      </c>
      <c r="N39" s="276">
        <f t="shared" si="4"/>
        <v>0</v>
      </c>
      <c r="O39" s="276">
        <f t="shared" si="5"/>
        <v>1.5219406932264323E-2</v>
      </c>
    </row>
    <row r="40" spans="2:15" ht="20.100000000000001" customHeight="1">
      <c r="B40" s="152">
        <v>34</v>
      </c>
      <c r="C40" s="153" t="s">
        <v>87</v>
      </c>
      <c r="D40" s="154">
        <v>483009.909331</v>
      </c>
      <c r="E40" s="155">
        <v>92.19</v>
      </c>
      <c r="F40" s="155">
        <v>0</v>
      </c>
      <c r="G40" s="155">
        <v>0.22</v>
      </c>
      <c r="H40" s="155">
        <v>0.01</v>
      </c>
      <c r="I40" s="166">
        <v>7.5800000000000027</v>
      </c>
      <c r="J40" s="156">
        <v>6.67</v>
      </c>
      <c r="K40" s="276">
        <f t="shared" si="1"/>
        <v>1.8283766398353045</v>
      </c>
      <c r="L40" s="276">
        <f t="shared" si="2"/>
        <v>0</v>
      </c>
      <c r="M40" s="276">
        <f t="shared" si="3"/>
        <v>4.3631940640391255E-3</v>
      </c>
      <c r="N40" s="276">
        <f t="shared" si="4"/>
        <v>1.9832700291086937E-4</v>
      </c>
      <c r="O40" s="276">
        <f t="shared" si="5"/>
        <v>0.15033186820643901</v>
      </c>
    </row>
    <row r="41" spans="2:15" ht="20.100000000000001" customHeight="1">
      <c r="B41" s="157">
        <v>35</v>
      </c>
      <c r="C41" s="158" t="s">
        <v>284</v>
      </c>
      <c r="D41" s="159">
        <v>169028</v>
      </c>
      <c r="E41" s="160">
        <v>85.16</v>
      </c>
      <c r="F41" s="160">
        <v>2.85</v>
      </c>
      <c r="G41" s="160">
        <v>7.6</v>
      </c>
      <c r="H41" s="160">
        <v>0.77</v>
      </c>
      <c r="I41" s="160">
        <v>3.6200000000000041</v>
      </c>
      <c r="J41" s="161">
        <v>4.67</v>
      </c>
      <c r="K41" s="276">
        <f t="shared" si="1"/>
        <v>0.59104440935784031</v>
      </c>
      <c r="L41" s="276">
        <f t="shared" si="2"/>
        <v>1.9780138171322743E-2</v>
      </c>
      <c r="M41" s="276">
        <f t="shared" si="3"/>
        <v>5.2747035123527325E-2</v>
      </c>
      <c r="N41" s="276">
        <f t="shared" si="4"/>
        <v>5.3441075059363205E-3</v>
      </c>
      <c r="O41" s="276">
        <f t="shared" si="5"/>
        <v>2.5124245677259092E-2</v>
      </c>
    </row>
    <row r="42" spans="2:15" ht="20.100000000000001" customHeight="1">
      <c r="B42" s="152">
        <v>36</v>
      </c>
      <c r="C42" s="153" t="s">
        <v>286</v>
      </c>
      <c r="D42" s="154">
        <v>54301.363869000001</v>
      </c>
      <c r="E42" s="155">
        <v>69.010000000000005</v>
      </c>
      <c r="F42" s="155">
        <v>22.29</v>
      </c>
      <c r="G42" s="155">
        <v>5.95</v>
      </c>
      <c r="H42" s="155">
        <v>0</v>
      </c>
      <c r="I42" s="155">
        <v>2.7499999999999956</v>
      </c>
      <c r="J42" s="156">
        <v>4.32</v>
      </c>
      <c r="K42" s="276">
        <f t="shared" si="1"/>
        <v>0.15386809373218888</v>
      </c>
      <c r="L42" s="276">
        <f t="shared" si="2"/>
        <v>4.9698881456172864E-2</v>
      </c>
      <c r="M42" s="276">
        <f t="shared" si="3"/>
        <v>1.3266412950391592E-2</v>
      </c>
      <c r="N42" s="276">
        <f t="shared" si="4"/>
        <v>0</v>
      </c>
      <c r="O42" s="276">
        <f t="shared" si="5"/>
        <v>6.1315353972398005E-3</v>
      </c>
    </row>
    <row r="43" spans="2:15" ht="20.100000000000001" customHeight="1">
      <c r="B43" s="157">
        <v>37</v>
      </c>
      <c r="C43" s="173" t="s">
        <v>259</v>
      </c>
      <c r="D43" s="159">
        <v>305161</v>
      </c>
      <c r="E43" s="160">
        <v>0</v>
      </c>
      <c r="F43" s="160">
        <v>0</v>
      </c>
      <c r="G43" s="160">
        <v>98.92</v>
      </c>
      <c r="H43" s="160">
        <v>0</v>
      </c>
      <c r="I43" s="170">
        <v>1.0799999999999983</v>
      </c>
      <c r="J43" s="161">
        <v>0.42</v>
      </c>
      <c r="K43" s="276">
        <f t="shared" si="1"/>
        <v>0</v>
      </c>
      <c r="L43" s="276">
        <f t="shared" si="2"/>
        <v>0</v>
      </c>
      <c r="M43" s="276">
        <f t="shared" si="3"/>
        <v>1.2394783498256556</v>
      </c>
      <c r="N43" s="276">
        <f t="shared" si="4"/>
        <v>0</v>
      </c>
      <c r="O43" s="276">
        <f t="shared" si="5"/>
        <v>1.3532517365666255E-2</v>
      </c>
    </row>
    <row r="44" spans="2:15" ht="20.100000000000001" customHeight="1">
      <c r="B44" s="314" t="s">
        <v>287</v>
      </c>
      <c r="C44" s="315"/>
      <c r="D44" s="167">
        <f>SUM(D38:D43)</f>
        <v>1280272.527912</v>
      </c>
      <c r="E44" s="168">
        <v>67.560800485630111</v>
      </c>
      <c r="F44" s="168">
        <v>1.628677266113558</v>
      </c>
      <c r="G44" s="168">
        <v>26.119105547507189</v>
      </c>
      <c r="H44" s="169">
        <v>0.32134400303369492</v>
      </c>
      <c r="I44" s="169">
        <v>4.3700726977154494</v>
      </c>
      <c r="J44" s="172"/>
      <c r="K44" s="276"/>
      <c r="L44" s="276"/>
      <c r="M44" s="276"/>
      <c r="N44" s="276"/>
      <c r="O44" s="276"/>
    </row>
    <row r="45" spans="2:15" ht="20.100000000000001" customHeight="1">
      <c r="B45" s="152">
        <v>38</v>
      </c>
      <c r="C45" s="153" t="s">
        <v>288</v>
      </c>
      <c r="D45" s="154">
        <v>51144.404667000003</v>
      </c>
      <c r="E45" s="155">
        <v>92.66</v>
      </c>
      <c r="F45" s="155">
        <v>0</v>
      </c>
      <c r="G45" s="155">
        <v>0</v>
      </c>
      <c r="H45" s="155">
        <v>0</v>
      </c>
      <c r="I45" s="166">
        <v>7.3400000000000034</v>
      </c>
      <c r="J45" s="156">
        <v>5.19</v>
      </c>
      <c r="K45" s="276">
        <f t="shared" si="1"/>
        <v>0.19458807948016946</v>
      </c>
      <c r="L45" s="276">
        <f t="shared" si="2"/>
        <v>0</v>
      </c>
      <c r="M45" s="276">
        <f t="shared" si="3"/>
        <v>0</v>
      </c>
      <c r="N45" s="276">
        <f t="shared" si="4"/>
        <v>0</v>
      </c>
      <c r="O45" s="276">
        <f t="shared" si="5"/>
        <v>1.5414164724632468E-2</v>
      </c>
    </row>
    <row r="46" spans="2:15" ht="20.100000000000001" customHeight="1">
      <c r="B46" s="328" t="s">
        <v>289</v>
      </c>
      <c r="C46" s="329"/>
      <c r="D46" s="167">
        <v>51144.404667000003</v>
      </c>
      <c r="E46" s="171">
        <v>92.66</v>
      </c>
      <c r="F46" s="167">
        <v>0</v>
      </c>
      <c r="G46" s="168">
        <v>0</v>
      </c>
      <c r="H46" s="169">
        <v>0</v>
      </c>
      <c r="I46" s="171">
        <v>7.3400000000000034</v>
      </c>
      <c r="J46" s="172"/>
      <c r="K46" s="276"/>
      <c r="L46" s="276"/>
      <c r="M46" s="276"/>
      <c r="N46" s="276"/>
      <c r="O46" s="276"/>
    </row>
    <row r="47" spans="2:15" ht="20.100000000000001" customHeight="1">
      <c r="B47" s="152">
        <v>39</v>
      </c>
      <c r="C47" s="153" t="s">
        <v>290</v>
      </c>
      <c r="D47" s="154">
        <v>427576.130382</v>
      </c>
      <c r="E47" s="155">
        <v>95.63</v>
      </c>
      <c r="F47" s="155">
        <v>0.98</v>
      </c>
      <c r="G47" s="155">
        <v>0</v>
      </c>
      <c r="H47" s="155">
        <v>0.2</v>
      </c>
      <c r="I47" s="166">
        <v>3.1900000000000044</v>
      </c>
      <c r="J47" s="156">
        <v>2.81</v>
      </c>
      <c r="K47" s="276">
        <f t="shared" si="1"/>
        <v>1.6789331976010831</v>
      </c>
      <c r="L47" s="276">
        <f t="shared" si="2"/>
        <v>1.720542229058937E-2</v>
      </c>
      <c r="M47" s="276">
        <f t="shared" si="3"/>
        <v>0</v>
      </c>
      <c r="N47" s="276">
        <f t="shared" si="4"/>
        <v>3.5113106715488518E-3</v>
      </c>
      <c r="O47" s="276">
        <f t="shared" si="5"/>
        <v>5.6005405211204257E-2</v>
      </c>
    </row>
    <row r="48" spans="2:15" ht="20.100000000000001" customHeight="1">
      <c r="B48" s="157">
        <v>40</v>
      </c>
      <c r="C48" s="158" t="s">
        <v>301</v>
      </c>
      <c r="D48" s="159">
        <v>47012.948357000001</v>
      </c>
      <c r="E48" s="160">
        <v>97.43</v>
      </c>
      <c r="F48" s="160">
        <v>0</v>
      </c>
      <c r="G48" s="160">
        <v>0.1</v>
      </c>
      <c r="H48" s="160">
        <v>0</v>
      </c>
      <c r="I48" s="160">
        <v>2.4699999999999931</v>
      </c>
      <c r="J48" s="161">
        <v>3.24</v>
      </c>
      <c r="K48" s="276">
        <f t="shared" si="1"/>
        <v>0.1880771343508566</v>
      </c>
      <c r="L48" s="276">
        <f t="shared" si="2"/>
        <v>0</v>
      </c>
      <c r="M48" s="276">
        <f t="shared" si="3"/>
        <v>1.9303821651529981E-4</v>
      </c>
      <c r="N48" s="276">
        <f t="shared" si="4"/>
        <v>0</v>
      </c>
      <c r="O48" s="276">
        <f t="shared" si="5"/>
        <v>4.7680439479278912E-3</v>
      </c>
    </row>
    <row r="49" spans="2:15" ht="20.100000000000001" customHeight="1">
      <c r="B49" s="152">
        <v>41</v>
      </c>
      <c r="C49" s="153" t="s">
        <v>302</v>
      </c>
      <c r="D49" s="154">
        <v>26795.828597</v>
      </c>
      <c r="E49" s="155">
        <v>96.96</v>
      </c>
      <c r="F49" s="155">
        <v>0</v>
      </c>
      <c r="G49" s="155">
        <v>0</v>
      </c>
      <c r="H49" s="155">
        <v>0.05</v>
      </c>
      <c r="I49" s="155">
        <v>2.9900000000000064</v>
      </c>
      <c r="J49" s="156">
        <v>2.74</v>
      </c>
      <c r="K49" s="276">
        <f t="shared" si="1"/>
        <v>0.10668063844607568</v>
      </c>
      <c r="L49" s="276">
        <f t="shared" si="2"/>
        <v>0</v>
      </c>
      <c r="M49" s="276">
        <f t="shared" si="3"/>
        <v>0</v>
      </c>
      <c r="N49" s="276">
        <f t="shared" si="4"/>
        <v>5.5012705469304713E-5</v>
      </c>
      <c r="O49" s="276">
        <f t="shared" si="5"/>
        <v>3.289759787064429E-3</v>
      </c>
    </row>
    <row r="50" spans="2:15" ht="20.100000000000001" customHeight="1">
      <c r="B50" s="157">
        <v>42</v>
      </c>
      <c r="C50" s="158" t="s">
        <v>235</v>
      </c>
      <c r="D50" s="159">
        <v>18124</v>
      </c>
      <c r="E50" s="160">
        <v>96.66</v>
      </c>
      <c r="F50" s="160">
        <v>0</v>
      </c>
      <c r="G50" s="160">
        <v>0</v>
      </c>
      <c r="H50" s="160">
        <v>0.66</v>
      </c>
      <c r="I50" s="170">
        <v>2.6800000000000033</v>
      </c>
      <c r="J50" s="161">
        <v>1.4</v>
      </c>
      <c r="K50" s="276">
        <f t="shared" si="1"/>
        <v>7.1932748135615399E-2</v>
      </c>
      <c r="L50" s="276">
        <f t="shared" si="2"/>
        <v>0</v>
      </c>
      <c r="M50" s="276">
        <f t="shared" si="3"/>
        <v>0</v>
      </c>
      <c r="N50" s="276">
        <f t="shared" si="4"/>
        <v>4.9116091216124739E-4</v>
      </c>
      <c r="O50" s="276">
        <f t="shared" si="5"/>
        <v>1.9944109766547643E-3</v>
      </c>
    </row>
    <row r="51" spans="2:15" ht="20.100000000000001" customHeight="1">
      <c r="B51" s="152">
        <v>43</v>
      </c>
      <c r="C51" s="153" t="s">
        <v>304</v>
      </c>
      <c r="D51" s="154">
        <v>54960.788135000003</v>
      </c>
      <c r="E51" s="155">
        <v>96.24</v>
      </c>
      <c r="F51" s="155">
        <v>0</v>
      </c>
      <c r="G51" s="155">
        <v>0</v>
      </c>
      <c r="H51" s="155">
        <v>0.15</v>
      </c>
      <c r="I51" s="155">
        <v>3.6100000000000052</v>
      </c>
      <c r="J51" s="156">
        <v>5.09</v>
      </c>
      <c r="K51" s="276">
        <f t="shared" si="1"/>
        <v>0.21718727401594176</v>
      </c>
      <c r="L51" s="276">
        <f t="shared" si="2"/>
        <v>0</v>
      </c>
      <c r="M51" s="276">
        <f t="shared" si="3"/>
        <v>0</v>
      </c>
      <c r="N51" s="276">
        <f t="shared" si="4"/>
        <v>3.3850884354105635E-4</v>
      </c>
      <c r="O51" s="276">
        <f t="shared" si="5"/>
        <v>8.146779501221434E-3</v>
      </c>
    </row>
    <row r="52" spans="2:15" ht="20.100000000000001" customHeight="1">
      <c r="B52" s="157">
        <v>44</v>
      </c>
      <c r="C52" s="158" t="s">
        <v>293</v>
      </c>
      <c r="D52" s="159">
        <v>39559.714124999999</v>
      </c>
      <c r="E52" s="160">
        <v>95.88</v>
      </c>
      <c r="F52" s="160">
        <v>0</v>
      </c>
      <c r="G52" s="160">
        <v>1.41</v>
      </c>
      <c r="H52" s="160">
        <v>0.12</v>
      </c>
      <c r="I52" s="160">
        <v>2.5900000000000043</v>
      </c>
      <c r="J52" s="161">
        <v>4.47</v>
      </c>
      <c r="K52" s="276">
        <f t="shared" si="1"/>
        <v>0.15574244130639506</v>
      </c>
      <c r="L52" s="276">
        <f t="shared" si="2"/>
        <v>0</v>
      </c>
      <c r="M52" s="276">
        <f t="shared" si="3"/>
        <v>2.2903300192116918E-3</v>
      </c>
      <c r="N52" s="276">
        <f t="shared" si="4"/>
        <v>1.9492170376269718E-4</v>
      </c>
      <c r="O52" s="276">
        <f t="shared" si="5"/>
        <v>4.2070601062115546E-3</v>
      </c>
    </row>
    <row r="53" spans="2:15" ht="20.100000000000001" customHeight="1">
      <c r="B53" s="152">
        <v>45</v>
      </c>
      <c r="C53" s="153" t="s">
        <v>300</v>
      </c>
      <c r="D53" s="154">
        <v>41292.301841</v>
      </c>
      <c r="E53" s="155">
        <v>95.87</v>
      </c>
      <c r="F53" s="155">
        <v>0</v>
      </c>
      <c r="G53" s="155">
        <v>0.14000000000000001</v>
      </c>
      <c r="H53" s="155">
        <v>0</v>
      </c>
      <c r="I53" s="155">
        <v>3.9899999999999953</v>
      </c>
      <c r="J53" s="156">
        <v>6.27</v>
      </c>
      <c r="K53" s="276">
        <f t="shared" si="1"/>
        <v>0.16254650236030482</v>
      </c>
      <c r="L53" s="276">
        <f t="shared" si="2"/>
        <v>0</v>
      </c>
      <c r="M53" s="276">
        <f t="shared" si="3"/>
        <v>2.3736841900951996E-4</v>
      </c>
      <c r="N53" s="276">
        <f t="shared" si="4"/>
        <v>0</v>
      </c>
      <c r="O53" s="276">
        <f t="shared" si="5"/>
        <v>6.7649999417713109E-3</v>
      </c>
    </row>
    <row r="54" spans="2:15" ht="20.100000000000001" customHeight="1">
      <c r="B54" s="157">
        <v>46</v>
      </c>
      <c r="C54" s="158" t="s">
        <v>291</v>
      </c>
      <c r="D54" s="159">
        <v>41999.181316000002</v>
      </c>
      <c r="E54" s="160">
        <v>95.78</v>
      </c>
      <c r="F54" s="160">
        <v>0</v>
      </c>
      <c r="G54" s="160">
        <v>0.31</v>
      </c>
      <c r="H54" s="160">
        <v>0</v>
      </c>
      <c r="I54" s="160">
        <v>3.9099999999999988</v>
      </c>
      <c r="J54" s="161">
        <v>6.6</v>
      </c>
      <c r="K54" s="276">
        <f t="shared" si="1"/>
        <v>0.16517391616451207</v>
      </c>
      <c r="L54" s="276">
        <f t="shared" si="2"/>
        <v>0</v>
      </c>
      <c r="M54" s="276">
        <f t="shared" si="3"/>
        <v>5.345992275109495E-4</v>
      </c>
      <c r="N54" s="276">
        <f t="shared" si="4"/>
        <v>0</v>
      </c>
      <c r="O54" s="276">
        <f t="shared" si="5"/>
        <v>6.7428483211864889E-3</v>
      </c>
    </row>
    <row r="55" spans="2:15" ht="20.100000000000001" customHeight="1">
      <c r="B55" s="152">
        <v>47</v>
      </c>
      <c r="C55" s="153" t="s">
        <v>308</v>
      </c>
      <c r="D55" s="154">
        <v>11626.465990999999</v>
      </c>
      <c r="E55" s="155">
        <v>94.23</v>
      </c>
      <c r="F55" s="155">
        <v>0</v>
      </c>
      <c r="G55" s="155">
        <v>1.36</v>
      </c>
      <c r="H55" s="155">
        <v>0.15</v>
      </c>
      <c r="I55" s="166">
        <v>4.2599999999999953</v>
      </c>
      <c r="J55" s="156">
        <v>3.02</v>
      </c>
      <c r="K55" s="276">
        <f t="shared" si="1"/>
        <v>4.4984482101794641E-2</v>
      </c>
      <c r="L55" s="276">
        <f t="shared" si="2"/>
        <v>0</v>
      </c>
      <c r="M55" s="276">
        <f t="shared" si="3"/>
        <v>6.4925072331996933E-4</v>
      </c>
      <c r="N55" s="276">
        <f t="shared" si="4"/>
        <v>7.1608535660290724E-5</v>
      </c>
      <c r="O55" s="276">
        <f t="shared" si="5"/>
        <v>2.0336824127522544E-3</v>
      </c>
    </row>
    <row r="56" spans="2:15" ht="20.100000000000001" customHeight="1">
      <c r="B56" s="157">
        <v>48</v>
      </c>
      <c r="C56" s="158" t="s">
        <v>231</v>
      </c>
      <c r="D56" s="159">
        <v>20314</v>
      </c>
      <c r="E56" s="160">
        <v>93.79</v>
      </c>
      <c r="F56" s="160">
        <v>4.9000000000000004</v>
      </c>
      <c r="G56" s="160">
        <v>0</v>
      </c>
      <c r="H56" s="160">
        <v>0.46</v>
      </c>
      <c r="I56" s="160">
        <v>0.84999999999999343</v>
      </c>
      <c r="J56" s="161">
        <v>0.42</v>
      </c>
      <c r="K56" s="276">
        <f t="shared" si="1"/>
        <v>7.8230803736287338E-2</v>
      </c>
      <c r="L56" s="276">
        <f t="shared" si="2"/>
        <v>4.0871195042947858E-3</v>
      </c>
      <c r="M56" s="276">
        <f t="shared" si="3"/>
        <v>0</v>
      </c>
      <c r="N56" s="276">
        <f t="shared" si="4"/>
        <v>3.8368876979093908E-4</v>
      </c>
      <c r="O56" s="276">
        <f t="shared" si="5"/>
        <v>7.0899011809194708E-4</v>
      </c>
    </row>
    <row r="57" spans="2:15" ht="20.100000000000001" customHeight="1">
      <c r="B57" s="152">
        <v>49</v>
      </c>
      <c r="C57" s="153" t="s">
        <v>315</v>
      </c>
      <c r="D57" s="154">
        <v>20275.827903000001</v>
      </c>
      <c r="E57" s="155">
        <v>92.91</v>
      </c>
      <c r="F57" s="155">
        <v>0</v>
      </c>
      <c r="G57" s="155">
        <v>0.84</v>
      </c>
      <c r="H57" s="155">
        <v>0.01</v>
      </c>
      <c r="I57" s="155">
        <v>6.2400000000000038</v>
      </c>
      <c r="J57" s="156">
        <v>3.78</v>
      </c>
      <c r="K57" s="276">
        <f t="shared" si="1"/>
        <v>7.7351165991274923E-2</v>
      </c>
      <c r="L57" s="276">
        <f t="shared" si="2"/>
        <v>0</v>
      </c>
      <c r="M57" s="276">
        <f t="shared" si="3"/>
        <v>6.9933246617878513E-4</v>
      </c>
      <c r="N57" s="276">
        <f t="shared" si="4"/>
        <v>8.3253865021283953E-6</v>
      </c>
      <c r="O57" s="276">
        <f t="shared" si="5"/>
        <v>5.1950411773281219E-3</v>
      </c>
    </row>
    <row r="58" spans="2:15" ht="20.100000000000001" customHeight="1">
      <c r="B58" s="157">
        <v>50</v>
      </c>
      <c r="C58" s="158" t="s">
        <v>321</v>
      </c>
      <c r="D58" s="159">
        <v>10053.450575999999</v>
      </c>
      <c r="E58" s="160">
        <v>91.82</v>
      </c>
      <c r="F58" s="160">
        <v>0</v>
      </c>
      <c r="G58" s="160">
        <v>3.58</v>
      </c>
      <c r="H58" s="160">
        <v>0</v>
      </c>
      <c r="I58" s="170">
        <v>4.6000000000000068</v>
      </c>
      <c r="J58" s="161">
        <v>4.07</v>
      </c>
      <c r="K58" s="276">
        <f t="shared" si="1"/>
        <v>3.7903406560651082E-2</v>
      </c>
      <c r="L58" s="276">
        <f t="shared" si="2"/>
        <v>0</v>
      </c>
      <c r="M58" s="276">
        <f t="shared" si="3"/>
        <v>1.4778283106853727E-3</v>
      </c>
      <c r="N58" s="276">
        <f t="shared" si="4"/>
        <v>0</v>
      </c>
      <c r="O58" s="276">
        <f t="shared" si="5"/>
        <v>1.8988855388694758E-3</v>
      </c>
    </row>
    <row r="59" spans="2:15" ht="20.100000000000001" customHeight="1">
      <c r="B59" s="152">
        <v>51</v>
      </c>
      <c r="C59" s="153" t="s">
        <v>292</v>
      </c>
      <c r="D59" s="154">
        <v>8638</v>
      </c>
      <c r="E59" s="155">
        <v>91.08</v>
      </c>
      <c r="F59" s="155">
        <v>0</v>
      </c>
      <c r="G59" s="155">
        <v>1.22</v>
      </c>
      <c r="H59" s="155">
        <v>0.73</v>
      </c>
      <c r="I59" s="166">
        <v>6.9700000000000024</v>
      </c>
      <c r="J59" s="156">
        <v>12.09</v>
      </c>
      <c r="K59" s="276">
        <f t="shared" si="1"/>
        <v>3.2304426085651178E-2</v>
      </c>
      <c r="L59" s="276">
        <f t="shared" si="2"/>
        <v>0</v>
      </c>
      <c r="M59" s="276">
        <f t="shared" si="3"/>
        <v>4.3271189969800659E-4</v>
      </c>
      <c r="N59" s="276">
        <f t="shared" si="4"/>
        <v>2.5891777604880719E-4</v>
      </c>
      <c r="O59" s="276">
        <f t="shared" si="5"/>
        <v>2.4721327384386121E-3</v>
      </c>
    </row>
    <row r="60" spans="2:15" ht="20.100000000000001" customHeight="1">
      <c r="B60" s="157">
        <v>52</v>
      </c>
      <c r="C60" s="158" t="s">
        <v>233</v>
      </c>
      <c r="D60" s="159">
        <v>19108</v>
      </c>
      <c r="E60" s="160">
        <v>89.89</v>
      </c>
      <c r="F60" s="160">
        <v>8.66</v>
      </c>
      <c r="G60" s="160">
        <v>0</v>
      </c>
      <c r="H60" s="160">
        <v>1.18</v>
      </c>
      <c r="I60" s="160">
        <v>0.26999999999999935</v>
      </c>
      <c r="J60" s="161">
        <v>2.8</v>
      </c>
      <c r="K60" s="276">
        <f t="shared" si="1"/>
        <v>7.0526514529862208E-2</v>
      </c>
      <c r="L60" s="276">
        <f t="shared" si="2"/>
        <v>6.7945223698810397E-3</v>
      </c>
      <c r="M60" s="276">
        <f t="shared" si="3"/>
        <v>0</v>
      </c>
      <c r="N60" s="276">
        <f t="shared" si="4"/>
        <v>9.25812516912197E-4</v>
      </c>
      <c r="O60" s="276">
        <f t="shared" si="5"/>
        <v>2.1183845725957002E-4</v>
      </c>
    </row>
    <row r="61" spans="2:15" ht="20.100000000000001" customHeight="1">
      <c r="B61" s="152">
        <v>53</v>
      </c>
      <c r="C61" s="153" t="s">
        <v>303</v>
      </c>
      <c r="D61" s="154">
        <v>74509.352022999999</v>
      </c>
      <c r="E61" s="155">
        <v>89.88</v>
      </c>
      <c r="F61" s="155">
        <v>0</v>
      </c>
      <c r="G61" s="155">
        <v>0.2</v>
      </c>
      <c r="H61" s="155">
        <v>0</v>
      </c>
      <c r="I61" s="166">
        <v>9.9200000000000053</v>
      </c>
      <c r="J61" s="156">
        <v>1.72</v>
      </c>
      <c r="K61" s="276">
        <f t="shared" si="1"/>
        <v>0.27497908245035169</v>
      </c>
      <c r="L61" s="276">
        <f t="shared" si="2"/>
        <v>0</v>
      </c>
      <c r="M61" s="276">
        <f t="shared" si="3"/>
        <v>6.1188046829183747E-4</v>
      </c>
      <c r="N61" s="276">
        <f t="shared" si="4"/>
        <v>0</v>
      </c>
      <c r="O61" s="276">
        <f t="shared" si="5"/>
        <v>3.0349271227275151E-2</v>
      </c>
    </row>
    <row r="62" spans="2:15" ht="20.100000000000001" customHeight="1">
      <c r="B62" s="157">
        <v>54</v>
      </c>
      <c r="C62" s="158" t="s">
        <v>227</v>
      </c>
      <c r="D62" s="159">
        <v>16349</v>
      </c>
      <c r="E62" s="160">
        <v>89.27</v>
      </c>
      <c r="F62" s="160">
        <v>0</v>
      </c>
      <c r="G62" s="160">
        <v>0</v>
      </c>
      <c r="H62" s="160">
        <v>2.7</v>
      </c>
      <c r="I62" s="170">
        <v>8.0300000000000047</v>
      </c>
      <c r="J62" s="161">
        <v>1.89</v>
      </c>
      <c r="K62" s="276">
        <f t="shared" si="1"/>
        <v>5.9926999963512827E-2</v>
      </c>
      <c r="L62" s="276">
        <f t="shared" si="2"/>
        <v>0</v>
      </c>
      <c r="M62" s="276">
        <f t="shared" si="3"/>
        <v>0</v>
      </c>
      <c r="N62" s="276">
        <f t="shared" si="4"/>
        <v>1.8125114809172695E-3</v>
      </c>
      <c r="O62" s="276">
        <f t="shared" si="5"/>
        <v>5.3905434043576604E-3</v>
      </c>
    </row>
    <row r="63" spans="2:15" ht="20.100000000000001" customHeight="1">
      <c r="B63" s="152">
        <v>55</v>
      </c>
      <c r="C63" s="153" t="s">
        <v>197</v>
      </c>
      <c r="D63" s="154">
        <v>9331.6178029999992</v>
      </c>
      <c r="E63" s="155">
        <v>88.97</v>
      </c>
      <c r="F63" s="155">
        <v>0</v>
      </c>
      <c r="G63" s="155">
        <v>3.88</v>
      </c>
      <c r="H63" s="155">
        <v>0.21</v>
      </c>
      <c r="I63" s="166">
        <v>6.9400000000000013</v>
      </c>
      <c r="J63" s="156">
        <v>3.53</v>
      </c>
      <c r="K63" s="276">
        <f t="shared" si="1"/>
        <v>3.4089948235064324E-2</v>
      </c>
      <c r="L63" s="276">
        <f t="shared" si="2"/>
        <v>0</v>
      </c>
      <c r="M63" s="276">
        <f t="shared" si="3"/>
        <v>1.4866696544009168E-3</v>
      </c>
      <c r="N63" s="276">
        <f t="shared" si="4"/>
        <v>8.0464079233039327E-5</v>
      </c>
      <c r="O63" s="276">
        <f t="shared" si="5"/>
        <v>2.6591462375109192E-3</v>
      </c>
    </row>
    <row r="64" spans="2:15" ht="20.100000000000001" customHeight="1">
      <c r="B64" s="157">
        <v>56</v>
      </c>
      <c r="C64" s="158" t="s">
        <v>178</v>
      </c>
      <c r="D64" s="159">
        <v>18688</v>
      </c>
      <c r="E64" s="160">
        <v>88.24</v>
      </c>
      <c r="F64" s="160">
        <v>0</v>
      </c>
      <c r="G64" s="160">
        <v>0</v>
      </c>
      <c r="H64" s="160">
        <v>0.48</v>
      </c>
      <c r="I64" s="170">
        <v>11.280000000000005</v>
      </c>
      <c r="J64" s="161">
        <v>3.04</v>
      </c>
      <c r="K64" s="276">
        <f t="shared" si="1"/>
        <v>6.7710205684046856E-2</v>
      </c>
      <c r="L64" s="276">
        <f t="shared" si="2"/>
        <v>0</v>
      </c>
      <c r="M64" s="276">
        <f t="shared" si="3"/>
        <v>0</v>
      </c>
      <c r="N64" s="276">
        <f t="shared" si="4"/>
        <v>3.6832387498121589E-4</v>
      </c>
      <c r="O64" s="276">
        <f t="shared" si="5"/>
        <v>8.6556110620585776E-3</v>
      </c>
    </row>
    <row r="65" spans="2:15" ht="20.100000000000001" customHeight="1">
      <c r="B65" s="152">
        <v>57</v>
      </c>
      <c r="C65" s="153" t="s">
        <v>295</v>
      </c>
      <c r="D65" s="154">
        <v>22242.291000000001</v>
      </c>
      <c r="E65" s="155">
        <v>86.45</v>
      </c>
      <c r="F65" s="155">
        <v>0</v>
      </c>
      <c r="G65" s="155">
        <v>1.64</v>
      </c>
      <c r="H65" s="155">
        <v>0.13</v>
      </c>
      <c r="I65" s="155">
        <v>11.779999999999996</v>
      </c>
      <c r="J65" s="156">
        <v>8.81</v>
      </c>
      <c r="K65" s="276">
        <f t="shared" si="1"/>
        <v>7.8953306788689684E-2</v>
      </c>
      <c r="L65" s="276">
        <f t="shared" si="2"/>
        <v>0</v>
      </c>
      <c r="M65" s="276">
        <f t="shared" si="3"/>
        <v>1.4977839575876354E-3</v>
      </c>
      <c r="N65" s="276">
        <f t="shared" si="4"/>
        <v>1.1872677712584916E-4</v>
      </c>
      <c r="O65" s="276">
        <f t="shared" si="5"/>
        <v>1.0758472573403866E-2</v>
      </c>
    </row>
    <row r="66" spans="2:15" ht="20.100000000000001" customHeight="1">
      <c r="B66" s="157">
        <v>58</v>
      </c>
      <c r="C66" s="158" t="s">
        <v>326</v>
      </c>
      <c r="D66" s="159">
        <v>7074.5017550000002</v>
      </c>
      <c r="E66" s="160">
        <v>86.07</v>
      </c>
      <c r="F66" s="160">
        <v>8.25</v>
      </c>
      <c r="G66" s="160">
        <v>0.47</v>
      </c>
      <c r="H66" s="160">
        <v>0.05</v>
      </c>
      <c r="I66" s="160">
        <v>5.1600000000000072</v>
      </c>
      <c r="J66" s="161">
        <v>4.42</v>
      </c>
      <c r="K66" s="276">
        <f t="shared" si="1"/>
        <v>2.5001926252788829E-2</v>
      </c>
      <c r="L66" s="276">
        <f t="shared" si="2"/>
        <v>2.3964899684618085E-3</v>
      </c>
      <c r="M66" s="276">
        <f t="shared" si="3"/>
        <v>1.3652730729418787E-4</v>
      </c>
      <c r="N66" s="276">
        <f t="shared" si="4"/>
        <v>1.4524181627041266E-5</v>
      </c>
      <c r="O66" s="276">
        <f t="shared" si="5"/>
        <v>1.4988955439106605E-3</v>
      </c>
    </row>
    <row r="67" spans="2:15" ht="20.100000000000001" customHeight="1">
      <c r="B67" s="152">
        <v>59</v>
      </c>
      <c r="C67" s="153" t="s">
        <v>312</v>
      </c>
      <c r="D67" s="154">
        <v>4986</v>
      </c>
      <c r="E67" s="155">
        <v>84.76</v>
      </c>
      <c r="F67" s="155">
        <v>0</v>
      </c>
      <c r="G67" s="155">
        <v>0.17</v>
      </c>
      <c r="H67" s="155">
        <v>0.34</v>
      </c>
      <c r="I67" s="155">
        <v>14.73</v>
      </c>
      <c r="J67" s="156">
        <v>4.7300000000000004</v>
      </c>
      <c r="K67" s="276">
        <f t="shared" si="1"/>
        <v>1.7352778785632447E-2</v>
      </c>
      <c r="L67" s="276">
        <f t="shared" si="2"/>
        <v>0</v>
      </c>
      <c r="M67" s="276">
        <f t="shared" si="3"/>
        <v>3.4803827201008915E-5</v>
      </c>
      <c r="N67" s="276">
        <f t="shared" si="4"/>
        <v>6.9607654402017831E-5</v>
      </c>
      <c r="O67" s="276">
        <f t="shared" si="5"/>
        <v>3.0156492627697725E-3</v>
      </c>
    </row>
    <row r="68" spans="2:15" ht="20.100000000000001" customHeight="1">
      <c r="B68" s="157">
        <v>60</v>
      </c>
      <c r="C68" s="158" t="s">
        <v>309</v>
      </c>
      <c r="D68" s="159">
        <v>62544</v>
      </c>
      <c r="E68" s="160">
        <v>84.48</v>
      </c>
      <c r="F68" s="160">
        <v>3.26</v>
      </c>
      <c r="G68" s="160">
        <v>6.31</v>
      </c>
      <c r="H68" s="160">
        <v>2.78</v>
      </c>
      <c r="I68" s="160">
        <v>3.1699999999999968</v>
      </c>
      <c r="J68" s="161">
        <v>4.2699999999999996</v>
      </c>
      <c r="K68" s="276">
        <f t="shared" si="1"/>
        <v>0.21695285342900414</v>
      </c>
      <c r="L68" s="276">
        <f t="shared" si="2"/>
        <v>8.3719969481362861E-3</v>
      </c>
      <c r="M68" s="276">
        <f t="shared" si="3"/>
        <v>1.6204693479368086E-2</v>
      </c>
      <c r="N68" s="276">
        <f t="shared" si="4"/>
        <v>7.1393102809260353E-3</v>
      </c>
      <c r="O68" s="276">
        <f t="shared" si="5"/>
        <v>8.140868198034357E-3</v>
      </c>
    </row>
    <row r="69" spans="2:15" ht="20.100000000000001" customHeight="1">
      <c r="B69" s="152">
        <v>61</v>
      </c>
      <c r="C69" s="153" t="s">
        <v>222</v>
      </c>
      <c r="D69" s="154">
        <v>27384.172933000002</v>
      </c>
      <c r="E69" s="155">
        <v>83.78</v>
      </c>
      <c r="F69" s="155">
        <v>0</v>
      </c>
      <c r="G69" s="155">
        <v>6.54</v>
      </c>
      <c r="H69" s="155">
        <v>0</v>
      </c>
      <c r="I69" s="155">
        <v>9.68</v>
      </c>
      <c r="J69" s="156">
        <v>3.16</v>
      </c>
      <c r="K69" s="276">
        <f t="shared" si="1"/>
        <v>9.4203229785055007E-2</v>
      </c>
      <c r="L69" s="276">
        <f t="shared" si="2"/>
        <v>0</v>
      </c>
      <c r="M69" s="276">
        <f t="shared" si="3"/>
        <v>7.3536538886877509E-3</v>
      </c>
      <c r="N69" s="276">
        <f t="shared" si="4"/>
        <v>0</v>
      </c>
      <c r="O69" s="276">
        <f t="shared" si="5"/>
        <v>1.088430728478554E-2</v>
      </c>
    </row>
    <row r="70" spans="2:15" ht="20.100000000000001" customHeight="1">
      <c r="B70" s="157">
        <v>62</v>
      </c>
      <c r="C70" s="158" t="s">
        <v>325</v>
      </c>
      <c r="D70" s="159">
        <v>36920</v>
      </c>
      <c r="E70" s="160">
        <v>83.11</v>
      </c>
      <c r="F70" s="160">
        <v>0</v>
      </c>
      <c r="G70" s="160">
        <v>0</v>
      </c>
      <c r="H70" s="160">
        <v>2.91</v>
      </c>
      <c r="I70" s="170">
        <v>13.98</v>
      </c>
      <c r="J70" s="161">
        <v>7.01</v>
      </c>
      <c r="K70" s="276">
        <f t="shared" ref="K70:K100" si="6">E70*$D70/$D$102</f>
        <v>0.12599136549953097</v>
      </c>
      <c r="L70" s="276">
        <f t="shared" ref="L70:L100" si="7">F70*$D70/$D$102</f>
        <v>0</v>
      </c>
      <c r="M70" s="276">
        <f t="shared" ref="M70:M100" si="8">G70*$D70/$D$102</f>
        <v>0</v>
      </c>
      <c r="N70" s="276">
        <f t="shared" ref="N70:N100" si="9">H70*$D70/$D$102</f>
        <v>4.4114411455135972E-3</v>
      </c>
      <c r="O70" s="276">
        <f t="shared" ref="O70:O100" si="10">I70*$D70/$D$102</f>
        <v>2.1193109008343675E-2</v>
      </c>
    </row>
    <row r="71" spans="2:15" ht="20.100000000000001" customHeight="1">
      <c r="B71" s="152">
        <v>63</v>
      </c>
      <c r="C71" s="153" t="s">
        <v>310</v>
      </c>
      <c r="D71" s="154">
        <v>7266</v>
      </c>
      <c r="E71" s="155">
        <v>82.7</v>
      </c>
      <c r="F71" s="155">
        <v>0</v>
      </c>
      <c r="G71" s="155">
        <v>0</v>
      </c>
      <c r="H71" s="155">
        <v>2.99</v>
      </c>
      <c r="I71" s="155">
        <v>14.309999999999997</v>
      </c>
      <c r="J71" s="156">
        <v>2.37</v>
      </c>
      <c r="K71" s="276">
        <f t="shared" si="6"/>
        <v>2.4673270000940634E-2</v>
      </c>
      <c r="L71" s="276">
        <f t="shared" si="7"/>
        <v>0</v>
      </c>
      <c r="M71" s="276">
        <f t="shared" si="8"/>
        <v>0</v>
      </c>
      <c r="N71" s="276">
        <f t="shared" si="9"/>
        <v>8.9205655747052581E-4</v>
      </c>
      <c r="O71" s="276">
        <f t="shared" si="10"/>
        <v>4.2693409155194718E-3</v>
      </c>
    </row>
    <row r="72" spans="2:15" ht="20.100000000000001" customHeight="1">
      <c r="B72" s="157">
        <v>64</v>
      </c>
      <c r="C72" s="158" t="s">
        <v>190</v>
      </c>
      <c r="D72" s="159">
        <v>8800</v>
      </c>
      <c r="E72" s="160">
        <v>82.47</v>
      </c>
      <c r="F72" s="160">
        <v>0</v>
      </c>
      <c r="G72" s="160">
        <v>0</v>
      </c>
      <c r="H72" s="160">
        <v>1.43</v>
      </c>
      <c r="I72" s="160">
        <v>16.100000000000001</v>
      </c>
      <c r="J72" s="161">
        <v>2.4</v>
      </c>
      <c r="K72" s="276">
        <f t="shared" si="6"/>
        <v>2.9799191073301017E-2</v>
      </c>
      <c r="L72" s="276">
        <f t="shared" si="7"/>
        <v>0</v>
      </c>
      <c r="M72" s="276">
        <f t="shared" si="8"/>
        <v>0</v>
      </c>
      <c r="N72" s="276">
        <f t="shared" si="9"/>
        <v>5.1670720546647818E-4</v>
      </c>
      <c r="O72" s="276">
        <f t="shared" si="10"/>
        <v>5.8174727328743348E-3</v>
      </c>
    </row>
    <row r="73" spans="2:15" ht="20.100000000000001" customHeight="1">
      <c r="B73" s="152">
        <v>65</v>
      </c>
      <c r="C73" s="153" t="s">
        <v>306</v>
      </c>
      <c r="D73" s="154">
        <v>9391.8079440000001</v>
      </c>
      <c r="E73" s="155">
        <v>80.680000000000007</v>
      </c>
      <c r="F73" s="155">
        <v>17.940000000000001</v>
      </c>
      <c r="G73" s="155">
        <v>0</v>
      </c>
      <c r="H73" s="155">
        <v>0.13</v>
      </c>
      <c r="I73" s="155">
        <v>1.249999999999992</v>
      </c>
      <c r="J73" s="156">
        <v>1.78</v>
      </c>
      <c r="K73" s="276">
        <f t="shared" si="6"/>
        <v>3.11129291998525E-2</v>
      </c>
      <c r="L73" s="276">
        <f t="shared" si="7"/>
        <v>6.9182690858373063E-3</v>
      </c>
      <c r="M73" s="276">
        <f t="shared" si="8"/>
        <v>0</v>
      </c>
      <c r="N73" s="276">
        <f t="shared" si="9"/>
        <v>5.013238467998047E-5</v>
      </c>
      <c r="O73" s="276">
        <f t="shared" si="10"/>
        <v>4.8204216038442456E-4</v>
      </c>
    </row>
    <row r="74" spans="2:15" ht="20.100000000000001" customHeight="1">
      <c r="B74" s="157">
        <v>66</v>
      </c>
      <c r="C74" s="158" t="s">
        <v>294</v>
      </c>
      <c r="D74" s="159">
        <v>7332.0503779999999</v>
      </c>
      <c r="E74" s="160">
        <v>80.41</v>
      </c>
      <c r="F74" s="160">
        <v>0</v>
      </c>
      <c r="G74" s="160">
        <v>17.55</v>
      </c>
      <c r="H74" s="160">
        <v>0.23</v>
      </c>
      <c r="I74" s="170">
        <v>1.8100000000000027</v>
      </c>
      <c r="J74" s="161">
        <v>7.56</v>
      </c>
      <c r="K74" s="276">
        <f t="shared" si="6"/>
        <v>2.4208133775392486E-2</v>
      </c>
      <c r="L74" s="276">
        <f t="shared" si="7"/>
        <v>0</v>
      </c>
      <c r="M74" s="276">
        <f t="shared" si="8"/>
        <v>5.2835809943805271E-3</v>
      </c>
      <c r="N74" s="276">
        <f t="shared" si="9"/>
        <v>6.9243511607266169E-5</v>
      </c>
      <c r="O74" s="276">
        <f t="shared" si="10"/>
        <v>5.4491633047457359E-4</v>
      </c>
    </row>
    <row r="75" spans="2:15" ht="20.100000000000001" customHeight="1">
      <c r="B75" s="152">
        <v>67</v>
      </c>
      <c r="C75" s="153" t="s">
        <v>320</v>
      </c>
      <c r="D75" s="154">
        <v>8136.5626339999999</v>
      </c>
      <c r="E75" s="155">
        <v>79.27</v>
      </c>
      <c r="F75" s="155">
        <v>0</v>
      </c>
      <c r="G75" s="155">
        <v>17.89</v>
      </c>
      <c r="H75" s="155">
        <v>0.2</v>
      </c>
      <c r="I75" s="155">
        <v>2.6400000000000032</v>
      </c>
      <c r="J75" s="156">
        <v>7.95</v>
      </c>
      <c r="K75" s="276">
        <f t="shared" si="6"/>
        <v>2.6483515755137077E-2</v>
      </c>
      <c r="L75" s="276">
        <f t="shared" si="7"/>
        <v>0</v>
      </c>
      <c r="M75" s="276">
        <f t="shared" si="8"/>
        <v>5.9769155652756711E-3</v>
      </c>
      <c r="N75" s="276">
        <f t="shared" si="9"/>
        <v>6.6818508275859928E-5</v>
      </c>
      <c r="O75" s="276">
        <f t="shared" si="10"/>
        <v>8.8200430924135207E-4</v>
      </c>
    </row>
    <row r="76" spans="2:15" ht="20.100000000000001" customHeight="1">
      <c r="B76" s="157">
        <v>68</v>
      </c>
      <c r="C76" s="158" t="s">
        <v>299</v>
      </c>
      <c r="D76" s="159">
        <v>13042.328513</v>
      </c>
      <c r="E76" s="160">
        <v>79.260000000000005</v>
      </c>
      <c r="F76" s="160">
        <v>0</v>
      </c>
      <c r="G76" s="160">
        <v>0.46</v>
      </c>
      <c r="H76" s="160">
        <v>0.12</v>
      </c>
      <c r="I76" s="170">
        <v>20.159999999999993</v>
      </c>
      <c r="J76" s="161">
        <v>10.119999999999999</v>
      </c>
      <c r="K76" s="276">
        <f t="shared" si="6"/>
        <v>4.2445828139731495E-2</v>
      </c>
      <c r="L76" s="276">
        <f t="shared" si="7"/>
        <v>0</v>
      </c>
      <c r="M76" s="276">
        <f t="shared" si="8"/>
        <v>2.4634217694015251E-4</v>
      </c>
      <c r="N76" s="276">
        <f t="shared" si="9"/>
        <v>6.4263176593083246E-5</v>
      </c>
      <c r="O76" s="276">
        <f t="shared" si="10"/>
        <v>1.0796213667637982E-2</v>
      </c>
    </row>
    <row r="77" spans="2:15" ht="20.100000000000001" customHeight="1">
      <c r="B77" s="152">
        <v>69</v>
      </c>
      <c r="C77" s="153" t="s">
        <v>248</v>
      </c>
      <c r="D77" s="154">
        <v>10356.100718</v>
      </c>
      <c r="E77" s="155">
        <v>78.37</v>
      </c>
      <c r="F77" s="155">
        <v>0</v>
      </c>
      <c r="G77" s="155">
        <v>0</v>
      </c>
      <c r="H77" s="155">
        <v>0.09</v>
      </c>
      <c r="I77" s="155">
        <v>21.539999999999996</v>
      </c>
      <c r="J77" s="156">
        <v>1.28</v>
      </c>
      <c r="K77" s="276">
        <f t="shared" si="6"/>
        <v>3.332513523425653E-2</v>
      </c>
      <c r="L77" s="276">
        <f t="shared" si="7"/>
        <v>0</v>
      </c>
      <c r="M77" s="276">
        <f t="shared" si="8"/>
        <v>0</v>
      </c>
      <c r="N77" s="276">
        <f t="shared" si="9"/>
        <v>3.8270539378372944E-5</v>
      </c>
      <c r="O77" s="276">
        <f t="shared" si="10"/>
        <v>9.1594157578905894E-3</v>
      </c>
    </row>
    <row r="78" spans="2:15" ht="20.100000000000001" customHeight="1">
      <c r="B78" s="157">
        <v>70</v>
      </c>
      <c r="C78" s="158" t="s">
        <v>307</v>
      </c>
      <c r="D78" s="159">
        <v>6709.2491309999996</v>
      </c>
      <c r="E78" s="160">
        <v>77.8</v>
      </c>
      <c r="F78" s="160">
        <v>0</v>
      </c>
      <c r="G78" s="160">
        <v>0.02</v>
      </c>
      <c r="H78" s="160">
        <v>0.32</v>
      </c>
      <c r="I78" s="160">
        <v>21.860000000000003</v>
      </c>
      <c r="J78" s="161">
        <v>18.88</v>
      </c>
      <c r="K78" s="276">
        <f t="shared" si="6"/>
        <v>2.1432820353482696E-2</v>
      </c>
      <c r="L78" s="276">
        <f t="shared" si="7"/>
        <v>0</v>
      </c>
      <c r="M78" s="276">
        <f t="shared" si="8"/>
        <v>5.5097224559081487E-6</v>
      </c>
      <c r="N78" s="276">
        <f t="shared" si="9"/>
        <v>8.8155559294530379E-5</v>
      </c>
      <c r="O78" s="276">
        <f t="shared" si="10"/>
        <v>6.0221266443076064E-3</v>
      </c>
    </row>
    <row r="79" spans="2:15" ht="20.100000000000001" customHeight="1">
      <c r="B79" s="152">
        <v>71</v>
      </c>
      <c r="C79" s="153" t="s">
        <v>297</v>
      </c>
      <c r="D79" s="154">
        <v>16074</v>
      </c>
      <c r="E79" s="155">
        <v>77.58</v>
      </c>
      <c r="F79" s="155">
        <v>0</v>
      </c>
      <c r="G79" s="155">
        <v>4.32</v>
      </c>
      <c r="H79" s="155">
        <v>9.01</v>
      </c>
      <c r="I79" s="155">
        <v>9.0900000000000016</v>
      </c>
      <c r="J79" s="156">
        <v>2.77</v>
      </c>
      <c r="K79" s="276">
        <f t="shared" si="6"/>
        <v>5.1203488138226047E-2</v>
      </c>
      <c r="L79" s="276">
        <f t="shared" si="7"/>
        <v>0</v>
      </c>
      <c r="M79" s="276">
        <f t="shared" si="8"/>
        <v>2.8512383186019151E-3</v>
      </c>
      <c r="N79" s="276">
        <f t="shared" si="9"/>
        <v>5.9466799191211228E-3</v>
      </c>
      <c r="O79" s="276">
        <f t="shared" si="10"/>
        <v>5.9994806287248636E-3</v>
      </c>
    </row>
    <row r="80" spans="2:15" ht="20.100000000000001" customHeight="1">
      <c r="B80" s="157">
        <v>72</v>
      </c>
      <c r="C80" s="158" t="s">
        <v>311</v>
      </c>
      <c r="D80" s="159">
        <v>9320.3047650000008</v>
      </c>
      <c r="E80" s="160">
        <v>77.38</v>
      </c>
      <c r="F80" s="160">
        <v>0</v>
      </c>
      <c r="G80" s="160">
        <v>10.130000000000001</v>
      </c>
      <c r="H80" s="160">
        <v>2.63</v>
      </c>
      <c r="I80" s="160">
        <v>9.860000000000003</v>
      </c>
      <c r="J80" s="161">
        <v>4.8099999999999996</v>
      </c>
      <c r="K80" s="276">
        <f t="shared" si="6"/>
        <v>2.961315277566514E-2</v>
      </c>
      <c r="L80" s="276">
        <f t="shared" si="7"/>
        <v>0</v>
      </c>
      <c r="M80" s="276">
        <f t="shared" si="8"/>
        <v>3.8767283227899704E-3</v>
      </c>
      <c r="N80" s="276">
        <f t="shared" si="9"/>
        <v>1.0064951124321442E-3</v>
      </c>
      <c r="O80" s="276">
        <f t="shared" si="10"/>
        <v>3.7733999272170893E-3</v>
      </c>
    </row>
    <row r="81" spans="2:15" ht="20.100000000000001" customHeight="1">
      <c r="B81" s="152">
        <v>73</v>
      </c>
      <c r="C81" s="153" t="s">
        <v>216</v>
      </c>
      <c r="D81" s="154">
        <v>11960.881715</v>
      </c>
      <c r="E81" s="155">
        <v>76.88</v>
      </c>
      <c r="F81" s="155">
        <v>0</v>
      </c>
      <c r="G81" s="155">
        <v>5.45</v>
      </c>
      <c r="H81" s="155">
        <v>0.03</v>
      </c>
      <c r="I81" s="155">
        <v>17.640000000000004</v>
      </c>
      <c r="J81" s="156">
        <v>0.57999999999999996</v>
      </c>
      <c r="K81" s="276">
        <f t="shared" si="6"/>
        <v>3.7757425867792176E-2</v>
      </c>
      <c r="L81" s="276">
        <f t="shared" si="7"/>
        <v>0</v>
      </c>
      <c r="M81" s="276">
        <f t="shared" si="8"/>
        <v>2.6766125257474942E-3</v>
      </c>
      <c r="N81" s="276">
        <f t="shared" si="9"/>
        <v>1.4733646930720151E-5</v>
      </c>
      <c r="O81" s="276">
        <f t="shared" si="10"/>
        <v>8.6633843952634518E-3</v>
      </c>
    </row>
    <row r="82" spans="2:15" ht="20.100000000000001" customHeight="1">
      <c r="B82" s="157">
        <v>74</v>
      </c>
      <c r="C82" s="158" t="s">
        <v>313</v>
      </c>
      <c r="D82" s="159">
        <v>6725</v>
      </c>
      <c r="E82" s="160">
        <v>76.3</v>
      </c>
      <c r="F82" s="160">
        <v>6.51</v>
      </c>
      <c r="G82" s="160">
        <v>0</v>
      </c>
      <c r="H82" s="160">
        <v>1.62</v>
      </c>
      <c r="I82" s="170">
        <v>15.570000000000004</v>
      </c>
      <c r="J82" s="161">
        <v>17.79</v>
      </c>
      <c r="K82" s="276">
        <f t="shared" si="6"/>
        <v>2.1068937500075144E-2</v>
      </c>
      <c r="L82" s="276">
        <f t="shared" si="7"/>
        <v>1.7976249426669617E-3</v>
      </c>
      <c r="M82" s="276">
        <f t="shared" si="8"/>
        <v>0</v>
      </c>
      <c r="N82" s="276">
        <f t="shared" si="9"/>
        <v>4.4733523918901352E-4</v>
      </c>
      <c r="O82" s="276">
        <f t="shared" si="10"/>
        <v>4.2993886877610759E-3</v>
      </c>
    </row>
    <row r="83" spans="2:15" ht="20.100000000000001" customHeight="1">
      <c r="B83" s="152">
        <v>75</v>
      </c>
      <c r="C83" s="153" t="s">
        <v>319</v>
      </c>
      <c r="D83" s="154">
        <v>23008.670501000001</v>
      </c>
      <c r="E83" s="155">
        <v>75.72</v>
      </c>
      <c r="F83" s="155">
        <v>12.76</v>
      </c>
      <c r="G83" s="155">
        <v>3.12</v>
      </c>
      <c r="H83" s="155">
        <v>0.01</v>
      </c>
      <c r="I83" s="155">
        <v>8.3900000000000023</v>
      </c>
      <c r="J83" s="156">
        <v>8.0299999999999994</v>
      </c>
      <c r="K83" s="276">
        <f t="shared" si="6"/>
        <v>7.1536541219586261E-2</v>
      </c>
      <c r="L83" s="276">
        <f t="shared" si="7"/>
        <v>1.2055022001610152E-2</v>
      </c>
      <c r="M83" s="276">
        <f t="shared" si="8"/>
        <v>2.9476229345629839E-3</v>
      </c>
      <c r="N83" s="276">
        <f t="shared" si="9"/>
        <v>9.447509405650589E-6</v>
      </c>
      <c r="O83" s="276">
        <f t="shared" si="10"/>
        <v>7.9264603913408466E-3</v>
      </c>
    </row>
    <row r="84" spans="2:15" ht="20.100000000000001" customHeight="1">
      <c r="B84" s="157">
        <v>76</v>
      </c>
      <c r="C84" s="158" t="s">
        <v>314</v>
      </c>
      <c r="D84" s="159">
        <v>27896.077453999998</v>
      </c>
      <c r="E84" s="160">
        <v>75.400000000000006</v>
      </c>
      <c r="F84" s="160">
        <v>0</v>
      </c>
      <c r="G84" s="160">
        <v>20.67</v>
      </c>
      <c r="H84" s="160">
        <v>0.06</v>
      </c>
      <c r="I84" s="160">
        <v>3.8699999999999926</v>
      </c>
      <c r="J84" s="161">
        <v>4.88</v>
      </c>
      <c r="K84" s="276">
        <f t="shared" si="6"/>
        <v>8.6365500520093022E-2</v>
      </c>
      <c r="L84" s="276">
        <f t="shared" si="7"/>
        <v>0</v>
      </c>
      <c r="M84" s="276">
        <f t="shared" si="8"/>
        <v>2.3676059625335845E-2</v>
      </c>
      <c r="N84" s="276">
        <f t="shared" si="9"/>
        <v>6.8725862482832647E-5</v>
      </c>
      <c r="O84" s="276">
        <f t="shared" si="10"/>
        <v>4.4328181301426968E-3</v>
      </c>
    </row>
    <row r="85" spans="2:15" ht="20.100000000000001" customHeight="1">
      <c r="B85" s="152">
        <v>77</v>
      </c>
      <c r="C85" s="153" t="s">
        <v>298</v>
      </c>
      <c r="D85" s="154">
        <v>23328</v>
      </c>
      <c r="E85" s="155">
        <v>75.22</v>
      </c>
      <c r="F85" s="155">
        <v>0.78</v>
      </c>
      <c r="G85" s="155">
        <v>1.23</v>
      </c>
      <c r="H85" s="155">
        <v>17.670000000000002</v>
      </c>
      <c r="I85" s="155">
        <v>5.0999999999999979</v>
      </c>
      <c r="J85" s="156">
        <v>3.69</v>
      </c>
      <c r="K85" s="276">
        <f t="shared" si="6"/>
        <v>7.205044109470414E-2</v>
      </c>
      <c r="L85" s="276">
        <f t="shared" si="7"/>
        <v>7.4713299725962825E-4</v>
      </c>
      <c r="M85" s="276">
        <f t="shared" si="8"/>
        <v>1.1781712649094136E-3</v>
      </c>
      <c r="N85" s="276">
        <f t="shared" si="9"/>
        <v>1.6925435976381582E-2</v>
      </c>
      <c r="O85" s="276">
        <f t="shared" si="10"/>
        <v>4.8851003666975671E-3</v>
      </c>
    </row>
    <row r="86" spans="2:15" ht="20.100000000000001" customHeight="1">
      <c r="B86" s="157">
        <v>78</v>
      </c>
      <c r="C86" s="158" t="s">
        <v>318</v>
      </c>
      <c r="D86" s="159">
        <v>4398.0553129999998</v>
      </c>
      <c r="E86" s="160">
        <v>74.02</v>
      </c>
      <c r="F86" s="160">
        <v>0</v>
      </c>
      <c r="G86" s="160">
        <v>0.94</v>
      </c>
      <c r="H86" s="160">
        <v>5.26</v>
      </c>
      <c r="I86" s="170">
        <v>19.78</v>
      </c>
      <c r="J86" s="161">
        <v>12.59</v>
      </c>
      <c r="K86" s="276">
        <f t="shared" si="6"/>
        <v>1.3367050106260339E-2</v>
      </c>
      <c r="L86" s="276">
        <f t="shared" si="7"/>
        <v>0</v>
      </c>
      <c r="M86" s="276">
        <f t="shared" si="8"/>
        <v>1.6975178465123913E-4</v>
      </c>
      <c r="N86" s="276">
        <f t="shared" si="9"/>
        <v>9.4988764602714655E-4</v>
      </c>
      <c r="O86" s="276">
        <f t="shared" si="10"/>
        <v>3.5720109578739469E-3</v>
      </c>
    </row>
    <row r="87" spans="2:15" ht="20.100000000000001" customHeight="1">
      <c r="B87" s="152">
        <v>79</v>
      </c>
      <c r="C87" s="153" t="s">
        <v>317</v>
      </c>
      <c r="D87" s="154">
        <v>11517.001534000001</v>
      </c>
      <c r="E87" s="155">
        <v>73.87</v>
      </c>
      <c r="F87" s="155">
        <v>15.22</v>
      </c>
      <c r="G87" s="155">
        <v>0.37</v>
      </c>
      <c r="H87" s="155">
        <v>0.86</v>
      </c>
      <c r="I87" s="155">
        <v>9.6799999999999962</v>
      </c>
      <c r="J87" s="156">
        <v>6.18</v>
      </c>
      <c r="K87" s="276">
        <f t="shared" si="6"/>
        <v>3.4932794729247194E-2</v>
      </c>
      <c r="L87" s="276">
        <f t="shared" si="7"/>
        <v>7.1974703638708849E-3</v>
      </c>
      <c r="M87" s="276">
        <f t="shared" si="8"/>
        <v>1.7497135575770219E-4</v>
      </c>
      <c r="N87" s="276">
        <f t="shared" si="9"/>
        <v>4.0669017824763217E-4</v>
      </c>
      <c r="O87" s="276">
        <f t="shared" si="10"/>
        <v>4.577628983066369E-3</v>
      </c>
    </row>
    <row r="88" spans="2:15" ht="20.100000000000001" customHeight="1">
      <c r="B88" s="157">
        <v>80</v>
      </c>
      <c r="C88" s="158" t="s">
        <v>225</v>
      </c>
      <c r="D88" s="159">
        <v>6965</v>
      </c>
      <c r="E88" s="160">
        <v>73.06</v>
      </c>
      <c r="F88" s="160">
        <v>0</v>
      </c>
      <c r="G88" s="160">
        <v>22.72</v>
      </c>
      <c r="H88" s="160">
        <v>2.0299999999999998</v>
      </c>
      <c r="I88" s="170">
        <v>2.1899999999999991</v>
      </c>
      <c r="J88" s="161">
        <v>4</v>
      </c>
      <c r="K88" s="276">
        <f t="shared" si="6"/>
        <v>2.0894240863363632E-2</v>
      </c>
      <c r="L88" s="276">
        <f t="shared" si="7"/>
        <v>0</v>
      </c>
      <c r="M88" s="276">
        <f t="shared" si="8"/>
        <v>6.4976341693898394E-3</v>
      </c>
      <c r="N88" s="276">
        <f t="shared" si="9"/>
        <v>5.8055446143756041E-4</v>
      </c>
      <c r="O88" s="276">
        <f t="shared" si="10"/>
        <v>6.2631244854593939E-4</v>
      </c>
    </row>
    <row r="89" spans="2:15" ht="20.100000000000001" customHeight="1">
      <c r="B89" s="152">
        <v>81</v>
      </c>
      <c r="C89" s="153" t="s">
        <v>316</v>
      </c>
      <c r="D89" s="154">
        <v>9934.2259460000005</v>
      </c>
      <c r="E89" s="155">
        <v>68.73</v>
      </c>
      <c r="F89" s="155">
        <v>25.6</v>
      </c>
      <c r="G89" s="155">
        <v>0</v>
      </c>
      <c r="H89" s="155">
        <v>1.05</v>
      </c>
      <c r="I89" s="155">
        <v>4.6199999999999948</v>
      </c>
      <c r="J89" s="156">
        <v>3.34</v>
      </c>
      <c r="K89" s="276">
        <f t="shared" si="6"/>
        <v>2.8035363120692026E-2</v>
      </c>
      <c r="L89" s="276">
        <f t="shared" si="7"/>
        <v>1.0442387543863172E-2</v>
      </c>
      <c r="M89" s="276">
        <f t="shared" si="8"/>
        <v>0</v>
      </c>
      <c r="N89" s="276">
        <f t="shared" si="9"/>
        <v>4.2830105160376295E-4</v>
      </c>
      <c r="O89" s="276">
        <f t="shared" si="10"/>
        <v>1.8845246270565547E-3</v>
      </c>
    </row>
    <row r="90" spans="2:15" ht="20.100000000000001" customHeight="1">
      <c r="B90" s="157">
        <v>82</v>
      </c>
      <c r="C90" s="158" t="s">
        <v>296</v>
      </c>
      <c r="D90" s="159">
        <v>26897</v>
      </c>
      <c r="E90" s="160">
        <v>68</v>
      </c>
      <c r="F90" s="160">
        <v>22.85</v>
      </c>
      <c r="G90" s="160">
        <v>0</v>
      </c>
      <c r="H90" s="160">
        <v>0.53</v>
      </c>
      <c r="I90" s="160">
        <v>8.6199999999999992</v>
      </c>
      <c r="J90" s="161">
        <v>8.49</v>
      </c>
      <c r="K90" s="276">
        <f t="shared" si="6"/>
        <v>7.5099762553191882E-2</v>
      </c>
      <c r="L90" s="276">
        <f t="shared" si="7"/>
        <v>2.5235729034418158E-2</v>
      </c>
      <c r="M90" s="276">
        <f t="shared" si="8"/>
        <v>0</v>
      </c>
      <c r="N90" s="276">
        <f t="shared" si="9"/>
        <v>5.8533638460576021E-4</v>
      </c>
      <c r="O90" s="276">
        <f t="shared" si="10"/>
        <v>9.5199993118899109E-3</v>
      </c>
    </row>
    <row r="91" spans="2:15" ht="20.100000000000001" customHeight="1">
      <c r="B91" s="152">
        <v>83</v>
      </c>
      <c r="C91" s="153" t="s">
        <v>322</v>
      </c>
      <c r="D91" s="154">
        <v>13095.144952000001</v>
      </c>
      <c r="E91" s="155">
        <v>62.54</v>
      </c>
      <c r="F91" s="155">
        <v>0</v>
      </c>
      <c r="G91" s="155">
        <v>15.18</v>
      </c>
      <c r="H91" s="155">
        <v>0</v>
      </c>
      <c r="I91" s="155">
        <v>22.28</v>
      </c>
      <c r="J91" s="156">
        <v>0.81</v>
      </c>
      <c r="K91" s="276">
        <f t="shared" si="6"/>
        <v>3.3627454610062911E-2</v>
      </c>
      <c r="L91" s="276">
        <f t="shared" si="7"/>
        <v>0</v>
      </c>
      <c r="M91" s="276">
        <f t="shared" si="8"/>
        <v>8.1622123597818192E-3</v>
      </c>
      <c r="N91" s="276">
        <f t="shared" si="9"/>
        <v>0</v>
      </c>
      <c r="O91" s="276">
        <f t="shared" si="10"/>
        <v>1.1979847916728521E-2</v>
      </c>
    </row>
    <row r="92" spans="2:15" ht="20.100000000000001" customHeight="1">
      <c r="B92" s="157">
        <v>84</v>
      </c>
      <c r="C92" s="158" t="s">
        <v>327</v>
      </c>
      <c r="D92" s="159">
        <v>13518.455464000001</v>
      </c>
      <c r="E92" s="160">
        <v>61.18</v>
      </c>
      <c r="F92" s="160">
        <v>0</v>
      </c>
      <c r="G92" s="160">
        <v>33.69</v>
      </c>
      <c r="H92" s="160">
        <v>0.36</v>
      </c>
      <c r="I92" s="170">
        <v>4.7700000000000022</v>
      </c>
      <c r="J92" s="161">
        <v>4.01</v>
      </c>
      <c r="K92" s="276">
        <f t="shared" si="6"/>
        <v>3.3959583522625569E-2</v>
      </c>
      <c r="L92" s="276">
        <f t="shared" si="7"/>
        <v>0</v>
      </c>
      <c r="M92" s="276">
        <f t="shared" si="8"/>
        <v>1.8700529076123823E-2</v>
      </c>
      <c r="N92" s="276">
        <f t="shared" si="9"/>
        <v>1.9982755913934631E-4</v>
      </c>
      <c r="O92" s="276">
        <f t="shared" si="10"/>
        <v>2.6477151585963393E-3</v>
      </c>
    </row>
    <row r="93" spans="2:15" ht="20.100000000000001" customHeight="1">
      <c r="B93" s="152">
        <v>85</v>
      </c>
      <c r="C93" s="153" t="s">
        <v>195</v>
      </c>
      <c r="D93" s="154">
        <v>8524.7818520000001</v>
      </c>
      <c r="E93" s="155">
        <v>59.29</v>
      </c>
      <c r="F93" s="155">
        <v>0</v>
      </c>
      <c r="G93" s="155">
        <v>0.01</v>
      </c>
      <c r="H93" s="155">
        <v>0.97</v>
      </c>
      <c r="I93" s="155">
        <v>39.730000000000004</v>
      </c>
      <c r="J93" s="156">
        <v>6.71</v>
      </c>
      <c r="K93" s="276">
        <f t="shared" si="6"/>
        <v>2.0753460979803379E-2</v>
      </c>
      <c r="L93" s="276">
        <f t="shared" si="7"/>
        <v>0</v>
      </c>
      <c r="M93" s="276">
        <f t="shared" si="8"/>
        <v>3.5003307437684901E-6</v>
      </c>
      <c r="N93" s="276">
        <f t="shared" si="9"/>
        <v>3.395320821455436E-4</v>
      </c>
      <c r="O93" s="276">
        <f t="shared" si="10"/>
        <v>1.3906814044992213E-2</v>
      </c>
    </row>
    <row r="94" spans="2:15" ht="20.100000000000001" customHeight="1">
      <c r="B94" s="157">
        <v>86</v>
      </c>
      <c r="C94" s="158" t="s">
        <v>323</v>
      </c>
      <c r="D94" s="159">
        <v>13503</v>
      </c>
      <c r="E94" s="160">
        <v>59.12</v>
      </c>
      <c r="F94" s="160">
        <v>23.93</v>
      </c>
      <c r="G94" s="160">
        <v>0</v>
      </c>
      <c r="H94" s="160">
        <v>0.87</v>
      </c>
      <c r="I94" s="170">
        <v>16.080000000000002</v>
      </c>
      <c r="J94" s="161">
        <v>5.58</v>
      </c>
      <c r="K94" s="276">
        <f t="shared" si="6"/>
        <v>3.2778607598288864E-2</v>
      </c>
      <c r="L94" s="276">
        <f t="shared" si="7"/>
        <v>1.3267795666898723E-2</v>
      </c>
      <c r="M94" s="276">
        <f t="shared" si="8"/>
        <v>0</v>
      </c>
      <c r="N94" s="276">
        <f t="shared" si="9"/>
        <v>4.8236448935235648E-4</v>
      </c>
      <c r="O94" s="276">
        <f t="shared" si="10"/>
        <v>8.9154264238918302E-3</v>
      </c>
    </row>
    <row r="95" spans="2:15" ht="20.100000000000001" customHeight="1">
      <c r="B95" s="152">
        <v>87</v>
      </c>
      <c r="C95" s="153" t="s">
        <v>219</v>
      </c>
      <c r="D95" s="154">
        <v>5971.9468420000003</v>
      </c>
      <c r="E95" s="155">
        <v>58.52</v>
      </c>
      <c r="F95" s="155">
        <v>29.92</v>
      </c>
      <c r="G95" s="155">
        <v>3.03</v>
      </c>
      <c r="H95" s="155">
        <v>0</v>
      </c>
      <c r="I95" s="155">
        <v>8.5299999999999958</v>
      </c>
      <c r="J95" s="156">
        <v>1.47</v>
      </c>
      <c r="K95" s="276">
        <f t="shared" si="6"/>
        <v>1.4349806965101955E-2</v>
      </c>
      <c r="L95" s="276">
        <f t="shared" si="7"/>
        <v>7.3367434107288187E-3</v>
      </c>
      <c r="M95" s="276">
        <f t="shared" si="8"/>
        <v>7.4299239754372726E-4</v>
      </c>
      <c r="N95" s="276">
        <f t="shared" si="9"/>
        <v>0</v>
      </c>
      <c r="O95" s="276">
        <f t="shared" si="10"/>
        <v>2.0916584656924062E-3</v>
      </c>
    </row>
    <row r="96" spans="2:15" ht="20.100000000000001" customHeight="1">
      <c r="B96" s="157">
        <v>88</v>
      </c>
      <c r="C96" s="158" t="s">
        <v>305</v>
      </c>
      <c r="D96" s="159">
        <v>24130.785026000001</v>
      </c>
      <c r="E96" s="160">
        <v>57.2</v>
      </c>
      <c r="F96" s="160">
        <v>29.73</v>
      </c>
      <c r="G96" s="160">
        <v>10.32</v>
      </c>
      <c r="H96" s="160">
        <v>0</v>
      </c>
      <c r="I96" s="160">
        <v>2.7499999999999964</v>
      </c>
      <c r="J96" s="161">
        <v>4.43</v>
      </c>
      <c r="K96" s="276">
        <f t="shared" si="6"/>
        <v>5.6675229529530899E-2</v>
      </c>
      <c r="L96" s="276">
        <f t="shared" si="7"/>
        <v>2.9457247795681006E-2</v>
      </c>
      <c r="M96" s="276">
        <f t="shared" si="8"/>
        <v>1.0225321131901378E-2</v>
      </c>
      <c r="N96" s="276">
        <f t="shared" si="9"/>
        <v>0</v>
      </c>
      <c r="O96" s="276">
        <f t="shared" si="10"/>
        <v>2.7247706504582125E-3</v>
      </c>
    </row>
    <row r="97" spans="2:18" ht="20.100000000000001" customHeight="1">
      <c r="B97" s="152">
        <v>89</v>
      </c>
      <c r="C97" s="153" t="s">
        <v>324</v>
      </c>
      <c r="D97" s="154">
        <v>23005</v>
      </c>
      <c r="E97" s="155">
        <v>48.31</v>
      </c>
      <c r="F97" s="155">
        <v>31.35</v>
      </c>
      <c r="G97" s="155">
        <v>6.44</v>
      </c>
      <c r="H97" s="155">
        <v>12.34</v>
      </c>
      <c r="I97" s="155">
        <v>1.5599999999999952</v>
      </c>
      <c r="J97" s="156">
        <v>1.37</v>
      </c>
      <c r="K97" s="276">
        <f t="shared" si="6"/>
        <v>4.5633636986288008E-2</v>
      </c>
      <c r="L97" s="276">
        <f t="shared" si="7"/>
        <v>2.9613217129375473E-2</v>
      </c>
      <c r="M97" s="276">
        <f t="shared" si="8"/>
        <v>6.0832254645351849E-3</v>
      </c>
      <c r="N97" s="276">
        <f t="shared" si="9"/>
        <v>1.1656366806267729E-2</v>
      </c>
      <c r="O97" s="276">
        <f t="shared" si="10"/>
        <v>1.4735763547631766E-3</v>
      </c>
    </row>
    <row r="98" spans="2:18" ht="20.100000000000001" customHeight="1">
      <c r="B98" s="157">
        <v>90</v>
      </c>
      <c r="C98" s="158" t="s">
        <v>261</v>
      </c>
      <c r="D98" s="159">
        <v>50488</v>
      </c>
      <c r="E98" s="160">
        <v>40.049999999999997</v>
      </c>
      <c r="F98" s="160">
        <v>18.71</v>
      </c>
      <c r="G98" s="160">
        <v>35.119999999999997</v>
      </c>
      <c r="H98" s="160">
        <v>5.69</v>
      </c>
      <c r="I98" s="160">
        <v>0.43000000000000416</v>
      </c>
      <c r="J98" s="161">
        <v>0.42</v>
      </c>
      <c r="K98" s="276">
        <f t="shared" si="6"/>
        <v>8.3026455121832599E-2</v>
      </c>
      <c r="L98" s="276">
        <f t="shared" si="7"/>
        <v>3.8787140457665126E-2</v>
      </c>
      <c r="M98" s="276">
        <f t="shared" si="8"/>
        <v>7.2806219822191279E-2</v>
      </c>
      <c r="N98" s="276">
        <f t="shared" si="9"/>
        <v>1.1795768530417668E-2</v>
      </c>
      <c r="O98" s="276">
        <f t="shared" si="10"/>
        <v>8.9142011741294306E-4</v>
      </c>
    </row>
    <row r="99" spans="2:18" ht="20.100000000000001" customHeight="1">
      <c r="B99" s="152">
        <v>91</v>
      </c>
      <c r="C99" s="153" t="s">
        <v>254</v>
      </c>
      <c r="D99" s="154">
        <v>6154.8835419999996</v>
      </c>
      <c r="E99" s="155">
        <v>31.48</v>
      </c>
      <c r="F99" s="155">
        <v>54.4</v>
      </c>
      <c r="G99" s="155">
        <v>0</v>
      </c>
      <c r="H99" s="155">
        <v>0</v>
      </c>
      <c r="I99" s="155">
        <v>14.119999999999997</v>
      </c>
      <c r="J99" s="156">
        <v>2.78</v>
      </c>
      <c r="K99" s="276">
        <f t="shared" si="6"/>
        <v>7.9557361576360185E-3</v>
      </c>
      <c r="L99" s="276">
        <f t="shared" si="7"/>
        <v>1.3748159052585748E-2</v>
      </c>
      <c r="M99" s="276">
        <f t="shared" si="8"/>
        <v>0</v>
      </c>
      <c r="N99" s="276">
        <f t="shared" si="9"/>
        <v>0</v>
      </c>
      <c r="O99" s="276">
        <f t="shared" si="10"/>
        <v>3.5684559893843881E-3</v>
      </c>
    </row>
    <row r="100" spans="2:18" ht="20.100000000000001" customHeight="1">
      <c r="B100" s="157">
        <v>92</v>
      </c>
      <c r="C100" s="173" t="s">
        <v>173</v>
      </c>
      <c r="D100" s="159">
        <v>2307.9386939999999</v>
      </c>
      <c r="E100" s="160">
        <v>0</v>
      </c>
      <c r="F100" s="160">
        <v>0</v>
      </c>
      <c r="G100" s="160">
        <v>6.14</v>
      </c>
      <c r="H100" s="160">
        <v>1.97</v>
      </c>
      <c r="I100" s="170">
        <v>91.89</v>
      </c>
      <c r="J100" s="161">
        <v>78.67</v>
      </c>
      <c r="K100" s="276">
        <f t="shared" si="6"/>
        <v>0</v>
      </c>
      <c r="L100" s="276">
        <f t="shared" si="7"/>
        <v>0</v>
      </c>
      <c r="M100" s="276">
        <f t="shared" si="8"/>
        <v>5.818599265101093E-4</v>
      </c>
      <c r="N100" s="276">
        <f t="shared" si="9"/>
        <v>1.8668795687702206E-4</v>
      </c>
      <c r="O100" s="276">
        <f t="shared" si="10"/>
        <v>8.7079981509794718E-3</v>
      </c>
    </row>
    <row r="101" spans="2:18" ht="20.100000000000001" customHeight="1">
      <c r="B101" s="330" t="s">
        <v>328</v>
      </c>
      <c r="C101" s="315"/>
      <c r="D101" s="174">
        <f>SUM(D47:D100)</f>
        <v>1477123.8256550001</v>
      </c>
      <c r="E101" s="168">
        <v>85.51953246337807</v>
      </c>
      <c r="F101" s="168">
        <v>3.8821605192130151</v>
      </c>
      <c r="G101" s="168">
        <v>3.4081088918753637</v>
      </c>
      <c r="H101" s="169">
        <v>1.2212360187511297</v>
      </c>
      <c r="I101" s="169">
        <v>5.9689621067824099</v>
      </c>
      <c r="J101" s="175"/>
      <c r="K101" s="276"/>
      <c r="L101" s="276"/>
      <c r="M101" s="276"/>
      <c r="N101" s="276"/>
      <c r="O101" s="276"/>
    </row>
    <row r="102" spans="2:18" ht="20.100000000000001" customHeight="1">
      <c r="B102" s="331" t="s">
        <v>329</v>
      </c>
      <c r="C102" s="332"/>
      <c r="D102" s="174">
        <f>SUM(D5:D101)/2</f>
        <v>24354218.14688899</v>
      </c>
      <c r="E102" s="168">
        <v>12.562614310263285</v>
      </c>
      <c r="F102" s="168">
        <v>17.481237802050938</v>
      </c>
      <c r="G102" s="168">
        <v>68.193071019114129</v>
      </c>
      <c r="H102" s="168">
        <v>0.22257377888318328</v>
      </c>
      <c r="I102" s="168">
        <v>1.5405030896884775</v>
      </c>
      <c r="J102" s="175"/>
      <c r="K102" s="276">
        <f>SUM(K5:K101)</f>
        <v>12.562614310263285</v>
      </c>
      <c r="L102" s="276">
        <f t="shared" ref="L102:O102" si="11">SUM(L5:L101)</f>
        <v>17.481237802050938</v>
      </c>
      <c r="M102" s="276">
        <f t="shared" si="11"/>
        <v>68.193071019114129</v>
      </c>
      <c r="N102" s="276">
        <f t="shared" si="11"/>
        <v>0.22257377888318328</v>
      </c>
      <c r="O102" s="276">
        <f t="shared" si="11"/>
        <v>1.5405030896884775</v>
      </c>
    </row>
    <row r="103" spans="2:18" s="206" customFormat="1" ht="18" customHeight="1">
      <c r="B103" s="308" t="s">
        <v>330</v>
      </c>
      <c r="C103" s="309"/>
      <c r="D103" s="309"/>
      <c r="E103" s="309"/>
      <c r="F103" s="309"/>
      <c r="G103" s="309"/>
      <c r="H103" s="309"/>
      <c r="I103" s="309"/>
      <c r="J103" s="310"/>
    </row>
    <row r="104" spans="2:18" s="206" customFormat="1" ht="39.75" customHeight="1">
      <c r="B104" s="311" t="s">
        <v>331</v>
      </c>
      <c r="C104" s="312"/>
      <c r="D104" s="312"/>
      <c r="E104" s="312"/>
      <c r="F104" s="312"/>
      <c r="G104" s="312"/>
      <c r="H104" s="312"/>
      <c r="I104" s="312"/>
      <c r="J104" s="313"/>
    </row>
    <row r="105" spans="2:18" ht="36" customHeight="1">
      <c r="B105" s="302" t="s">
        <v>382</v>
      </c>
      <c r="C105" s="303"/>
      <c r="D105" s="303"/>
      <c r="E105" s="303"/>
      <c r="F105" s="303"/>
      <c r="G105" s="303"/>
      <c r="H105" s="303"/>
      <c r="I105" s="303"/>
      <c r="J105" s="304"/>
      <c r="K105" s="278"/>
      <c r="L105" s="278"/>
      <c r="M105" s="278"/>
      <c r="N105" s="278"/>
      <c r="O105" s="278"/>
      <c r="P105" s="278"/>
      <c r="Q105" s="278"/>
      <c r="R105" s="278"/>
    </row>
    <row r="106" spans="2:18" ht="18.75" thickBot="1">
      <c r="B106" s="305" t="s">
        <v>381</v>
      </c>
      <c r="C106" s="306"/>
      <c r="D106" s="306"/>
      <c r="E106" s="306"/>
      <c r="F106" s="306"/>
      <c r="G106" s="306"/>
      <c r="H106" s="306"/>
      <c r="I106" s="306"/>
      <c r="J106" s="307"/>
    </row>
  </sheetData>
  <sortState ref="B47:J100">
    <sortCondition descending="1" ref="E47:E100"/>
  </sortState>
  <mergeCells count="15">
    <mergeCell ref="C2:J2"/>
    <mergeCell ref="B3:B4"/>
    <mergeCell ref="C3:C4"/>
    <mergeCell ref="E3:I3"/>
    <mergeCell ref="J3:J4"/>
    <mergeCell ref="B105:J105"/>
    <mergeCell ref="B106:J106"/>
    <mergeCell ref="B103:J103"/>
    <mergeCell ref="B104:J104"/>
    <mergeCell ref="B30:C30"/>
    <mergeCell ref="B37:C37"/>
    <mergeCell ref="B44:C44"/>
    <mergeCell ref="B46:C46"/>
    <mergeCell ref="B101:C101"/>
    <mergeCell ref="B102:C102"/>
  </mergeCells>
  <printOptions horizontalCentered="1"/>
  <pageMargins left="0" right="0" top="0" bottom="0" header="0" footer="0"/>
  <pageSetup paperSize="9" scale="74"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T104"/>
  <sheetViews>
    <sheetView rightToLeft="1" zoomScale="90" zoomScaleNormal="90" workbookViewId="0">
      <pane xSplit="2" ySplit="4" topLeftCell="C95" activePane="bottomRight" state="frozen"/>
      <selection pane="topRight" activeCell="C1" sqref="C1"/>
      <selection pane="bottomLeft" activeCell="A5" sqref="A5"/>
      <selection pane="bottomRight" activeCell="E104" sqref="E104"/>
    </sheetView>
  </sheetViews>
  <sheetFormatPr defaultRowHeight="18"/>
  <cols>
    <col min="1" max="1" width="4.625" style="50" customWidth="1"/>
    <col min="2" max="2" width="27.375" style="49" bestFit="1" customWidth="1"/>
    <col min="3" max="3" width="9.5" style="49" bestFit="1" customWidth="1"/>
    <col min="4" max="4" width="9.75" style="49" customWidth="1"/>
    <col min="5" max="5" width="11.75" style="49" customWidth="1"/>
    <col min="6" max="6" width="10" style="49" bestFit="1" customWidth="1"/>
    <col min="7" max="7" width="9" style="49" customWidth="1"/>
    <col min="8" max="8" width="8.5" style="49" customWidth="1"/>
    <col min="9" max="9" width="11.75" style="49" customWidth="1"/>
    <col min="10" max="10" width="12.25" style="49" customWidth="1"/>
    <col min="11" max="12" width="10.375" style="49" bestFit="1" customWidth="1"/>
    <col min="13" max="13" width="11.75" style="49" customWidth="1"/>
    <col min="14" max="14" width="10.375" style="49" bestFit="1" customWidth="1"/>
    <col min="15" max="15" width="10.25" style="49" bestFit="1" customWidth="1"/>
    <col min="16" max="16" width="11.75" style="49" customWidth="1"/>
    <col min="17" max="17" width="9" style="47"/>
    <col min="18" max="256" width="9" style="48"/>
    <col min="257" max="257" width="4.625" style="48" customWidth="1"/>
    <col min="258" max="258" width="27.375" style="48" bestFit="1" customWidth="1"/>
    <col min="259" max="259" width="9.5" style="48" bestFit="1" customWidth="1"/>
    <col min="260" max="260" width="8.75" style="48" customWidth="1"/>
    <col min="261" max="261" width="11.75" style="48" customWidth="1"/>
    <col min="262" max="262" width="10" style="48" bestFit="1" customWidth="1"/>
    <col min="263" max="263" width="9" style="48" customWidth="1"/>
    <col min="264" max="264" width="8.5" style="48" customWidth="1"/>
    <col min="265" max="265" width="11.75" style="48" customWidth="1"/>
    <col min="266" max="266" width="10.875" style="48" bestFit="1" customWidth="1"/>
    <col min="267" max="268" width="10.375" style="48" bestFit="1" customWidth="1"/>
    <col min="269" max="269" width="11.75" style="48" customWidth="1"/>
    <col min="270" max="270" width="10.375" style="48" bestFit="1" customWidth="1"/>
    <col min="271" max="271" width="10.25" style="48" bestFit="1" customWidth="1"/>
    <col min="272" max="272" width="11.75" style="48" customWidth="1"/>
    <col min="273" max="512" width="9" style="48"/>
    <col min="513" max="513" width="4.625" style="48" customWidth="1"/>
    <col min="514" max="514" width="27.375" style="48" bestFit="1" customWidth="1"/>
    <col min="515" max="515" width="9.5" style="48" bestFit="1" customWidth="1"/>
    <col min="516" max="516" width="8.75" style="48" customWidth="1"/>
    <col min="517" max="517" width="11.75" style="48" customWidth="1"/>
    <col min="518" max="518" width="10" style="48" bestFit="1" customWidth="1"/>
    <col min="519" max="519" width="9" style="48" customWidth="1"/>
    <col min="520" max="520" width="8.5" style="48" customWidth="1"/>
    <col min="521" max="521" width="11.75" style="48" customWidth="1"/>
    <col min="522" max="522" width="10.875" style="48" bestFit="1" customWidth="1"/>
    <col min="523" max="524" width="10.375" style="48" bestFit="1" customWidth="1"/>
    <col min="525" max="525" width="11.75" style="48" customWidth="1"/>
    <col min="526" max="526" width="10.375" style="48" bestFit="1" customWidth="1"/>
    <col min="527" max="527" width="10.25" style="48" bestFit="1" customWidth="1"/>
    <col min="528" max="528" width="11.75" style="48" customWidth="1"/>
    <col min="529" max="768" width="9" style="48"/>
    <col min="769" max="769" width="4.625" style="48" customWidth="1"/>
    <col min="770" max="770" width="27.375" style="48" bestFit="1" customWidth="1"/>
    <col min="771" max="771" width="9.5" style="48" bestFit="1" customWidth="1"/>
    <col min="772" max="772" width="8.75" style="48" customWidth="1"/>
    <col min="773" max="773" width="11.75" style="48" customWidth="1"/>
    <col min="774" max="774" width="10" style="48" bestFit="1" customWidth="1"/>
    <col min="775" max="775" width="9" style="48" customWidth="1"/>
    <col min="776" max="776" width="8.5" style="48" customWidth="1"/>
    <col min="777" max="777" width="11.75" style="48" customWidth="1"/>
    <col min="778" max="778" width="10.875" style="48" bestFit="1" customWidth="1"/>
    <col min="779" max="780" width="10.375" style="48" bestFit="1" customWidth="1"/>
    <col min="781" max="781" width="11.75" style="48" customWidth="1"/>
    <col min="782" max="782" width="10.375" style="48" bestFit="1" customWidth="1"/>
    <col min="783" max="783" width="10.25" style="48" bestFit="1" customWidth="1"/>
    <col min="784" max="784" width="11.75" style="48" customWidth="1"/>
    <col min="785" max="1024" width="9" style="48"/>
    <col min="1025" max="1025" width="4.625" style="48" customWidth="1"/>
    <col min="1026" max="1026" width="27.375" style="48" bestFit="1" customWidth="1"/>
    <col min="1027" max="1027" width="9.5" style="48" bestFit="1" customWidth="1"/>
    <col min="1028" max="1028" width="8.75" style="48" customWidth="1"/>
    <col min="1029" max="1029" width="11.75" style="48" customWidth="1"/>
    <col min="1030" max="1030" width="10" style="48" bestFit="1" customWidth="1"/>
    <col min="1031" max="1031" width="9" style="48" customWidth="1"/>
    <col min="1032" max="1032" width="8.5" style="48" customWidth="1"/>
    <col min="1033" max="1033" width="11.75" style="48" customWidth="1"/>
    <col min="1034" max="1034" width="10.875" style="48" bestFit="1" customWidth="1"/>
    <col min="1035" max="1036" width="10.375" style="48" bestFit="1" customWidth="1"/>
    <col min="1037" max="1037" width="11.75" style="48" customWidth="1"/>
    <col min="1038" max="1038" width="10.375" style="48" bestFit="1" customWidth="1"/>
    <col min="1039" max="1039" width="10.25" style="48" bestFit="1" customWidth="1"/>
    <col min="1040" max="1040" width="11.75" style="48" customWidth="1"/>
    <col min="1041" max="1280" width="9" style="48"/>
    <col min="1281" max="1281" width="4.625" style="48" customWidth="1"/>
    <col min="1282" max="1282" width="27.375" style="48" bestFit="1" customWidth="1"/>
    <col min="1283" max="1283" width="9.5" style="48" bestFit="1" customWidth="1"/>
    <col min="1284" max="1284" width="8.75" style="48" customWidth="1"/>
    <col min="1285" max="1285" width="11.75" style="48" customWidth="1"/>
    <col min="1286" max="1286" width="10" style="48" bestFit="1" customWidth="1"/>
    <col min="1287" max="1287" width="9" style="48" customWidth="1"/>
    <col min="1288" max="1288" width="8.5" style="48" customWidth="1"/>
    <col min="1289" max="1289" width="11.75" style="48" customWidth="1"/>
    <col min="1290" max="1290" width="10.875" style="48" bestFit="1" customWidth="1"/>
    <col min="1291" max="1292" width="10.375" style="48" bestFit="1" customWidth="1"/>
    <col min="1293" max="1293" width="11.75" style="48" customWidth="1"/>
    <col min="1294" max="1294" width="10.375" style="48" bestFit="1" customWidth="1"/>
    <col min="1295" max="1295" width="10.25" style="48" bestFit="1" customWidth="1"/>
    <col min="1296" max="1296" width="11.75" style="48" customWidth="1"/>
    <col min="1297" max="1536" width="9" style="48"/>
    <col min="1537" max="1537" width="4.625" style="48" customWidth="1"/>
    <col min="1538" max="1538" width="27.375" style="48" bestFit="1" customWidth="1"/>
    <col min="1539" max="1539" width="9.5" style="48" bestFit="1" customWidth="1"/>
    <col min="1540" max="1540" width="8.75" style="48" customWidth="1"/>
    <col min="1541" max="1541" width="11.75" style="48" customWidth="1"/>
    <col min="1542" max="1542" width="10" style="48" bestFit="1" customWidth="1"/>
    <col min="1543" max="1543" width="9" style="48" customWidth="1"/>
    <col min="1544" max="1544" width="8.5" style="48" customWidth="1"/>
    <col min="1545" max="1545" width="11.75" style="48" customWidth="1"/>
    <col min="1546" max="1546" width="10.875" style="48" bestFit="1" customWidth="1"/>
    <col min="1547" max="1548" width="10.375" style="48" bestFit="1" customWidth="1"/>
    <col min="1549" max="1549" width="11.75" style="48" customWidth="1"/>
    <col min="1550" max="1550" width="10.375" style="48" bestFit="1" customWidth="1"/>
    <col min="1551" max="1551" width="10.25" style="48" bestFit="1" customWidth="1"/>
    <col min="1552" max="1552" width="11.75" style="48" customWidth="1"/>
    <col min="1553" max="1792" width="9" style="48"/>
    <col min="1793" max="1793" width="4.625" style="48" customWidth="1"/>
    <col min="1794" max="1794" width="27.375" style="48" bestFit="1" customWidth="1"/>
    <col min="1795" max="1795" width="9.5" style="48" bestFit="1" customWidth="1"/>
    <col min="1796" max="1796" width="8.75" style="48" customWidth="1"/>
    <col min="1797" max="1797" width="11.75" style="48" customWidth="1"/>
    <col min="1798" max="1798" width="10" style="48" bestFit="1" customWidth="1"/>
    <col min="1799" max="1799" width="9" style="48" customWidth="1"/>
    <col min="1800" max="1800" width="8.5" style="48" customWidth="1"/>
    <col min="1801" max="1801" width="11.75" style="48" customWidth="1"/>
    <col min="1802" max="1802" width="10.875" style="48" bestFit="1" customWidth="1"/>
    <col min="1803" max="1804" width="10.375" style="48" bestFit="1" customWidth="1"/>
    <col min="1805" max="1805" width="11.75" style="48" customWidth="1"/>
    <col min="1806" max="1806" width="10.375" style="48" bestFit="1" customWidth="1"/>
    <col min="1807" max="1807" width="10.25" style="48" bestFit="1" customWidth="1"/>
    <col min="1808" max="1808" width="11.75" style="48" customWidth="1"/>
    <col min="1809" max="2048" width="9" style="48"/>
    <col min="2049" max="2049" width="4.625" style="48" customWidth="1"/>
    <col min="2050" max="2050" width="27.375" style="48" bestFit="1" customWidth="1"/>
    <col min="2051" max="2051" width="9.5" style="48" bestFit="1" customWidth="1"/>
    <col min="2052" max="2052" width="8.75" style="48" customWidth="1"/>
    <col min="2053" max="2053" width="11.75" style="48" customWidth="1"/>
    <col min="2054" max="2054" width="10" style="48" bestFit="1" customWidth="1"/>
    <col min="2055" max="2055" width="9" style="48" customWidth="1"/>
    <col min="2056" max="2056" width="8.5" style="48" customWidth="1"/>
    <col min="2057" max="2057" width="11.75" style="48" customWidth="1"/>
    <col min="2058" max="2058" width="10.875" style="48" bestFit="1" customWidth="1"/>
    <col min="2059" max="2060" width="10.375" style="48" bestFit="1" customWidth="1"/>
    <col min="2061" max="2061" width="11.75" style="48" customWidth="1"/>
    <col min="2062" max="2062" width="10.375" style="48" bestFit="1" customWidth="1"/>
    <col min="2063" max="2063" width="10.25" style="48" bestFit="1" customWidth="1"/>
    <col min="2064" max="2064" width="11.75" style="48" customWidth="1"/>
    <col min="2065" max="2304" width="9" style="48"/>
    <col min="2305" max="2305" width="4.625" style="48" customWidth="1"/>
    <col min="2306" max="2306" width="27.375" style="48" bestFit="1" customWidth="1"/>
    <col min="2307" max="2307" width="9.5" style="48" bestFit="1" customWidth="1"/>
    <col min="2308" max="2308" width="8.75" style="48" customWidth="1"/>
    <col min="2309" max="2309" width="11.75" style="48" customWidth="1"/>
    <col min="2310" max="2310" width="10" style="48" bestFit="1" customWidth="1"/>
    <col min="2311" max="2311" width="9" style="48" customWidth="1"/>
    <col min="2312" max="2312" width="8.5" style="48" customWidth="1"/>
    <col min="2313" max="2313" width="11.75" style="48" customWidth="1"/>
    <col min="2314" max="2314" width="10.875" style="48" bestFit="1" customWidth="1"/>
    <col min="2315" max="2316" width="10.375" style="48" bestFit="1" customWidth="1"/>
    <col min="2317" max="2317" width="11.75" style="48" customWidth="1"/>
    <col min="2318" max="2318" width="10.375" style="48" bestFit="1" customWidth="1"/>
    <col min="2319" max="2319" width="10.25" style="48" bestFit="1" customWidth="1"/>
    <col min="2320" max="2320" width="11.75" style="48" customWidth="1"/>
    <col min="2321" max="2560" width="9" style="48"/>
    <col min="2561" max="2561" width="4.625" style="48" customWidth="1"/>
    <col min="2562" max="2562" width="27.375" style="48" bestFit="1" customWidth="1"/>
    <col min="2563" max="2563" width="9.5" style="48" bestFit="1" customWidth="1"/>
    <col min="2564" max="2564" width="8.75" style="48" customWidth="1"/>
    <col min="2565" max="2565" width="11.75" style="48" customWidth="1"/>
    <col min="2566" max="2566" width="10" style="48" bestFit="1" customWidth="1"/>
    <col min="2567" max="2567" width="9" style="48" customWidth="1"/>
    <col min="2568" max="2568" width="8.5" style="48" customWidth="1"/>
    <col min="2569" max="2569" width="11.75" style="48" customWidth="1"/>
    <col min="2570" max="2570" width="10.875" style="48" bestFit="1" customWidth="1"/>
    <col min="2571" max="2572" width="10.375" style="48" bestFit="1" customWidth="1"/>
    <col min="2573" max="2573" width="11.75" style="48" customWidth="1"/>
    <col min="2574" max="2574" width="10.375" style="48" bestFit="1" customWidth="1"/>
    <col min="2575" max="2575" width="10.25" style="48" bestFit="1" customWidth="1"/>
    <col min="2576" max="2576" width="11.75" style="48" customWidth="1"/>
    <col min="2577" max="2816" width="9" style="48"/>
    <col min="2817" max="2817" width="4.625" style="48" customWidth="1"/>
    <col min="2818" max="2818" width="27.375" style="48" bestFit="1" customWidth="1"/>
    <col min="2819" max="2819" width="9.5" style="48" bestFit="1" customWidth="1"/>
    <col min="2820" max="2820" width="8.75" style="48" customWidth="1"/>
    <col min="2821" max="2821" width="11.75" style="48" customWidth="1"/>
    <col min="2822" max="2822" width="10" style="48" bestFit="1" customWidth="1"/>
    <col min="2823" max="2823" width="9" style="48" customWidth="1"/>
    <col min="2824" max="2824" width="8.5" style="48" customWidth="1"/>
    <col min="2825" max="2825" width="11.75" style="48" customWidth="1"/>
    <col min="2826" max="2826" width="10.875" style="48" bestFit="1" customWidth="1"/>
    <col min="2827" max="2828" width="10.375" style="48" bestFit="1" customWidth="1"/>
    <col min="2829" max="2829" width="11.75" style="48" customWidth="1"/>
    <col min="2830" max="2830" width="10.375" style="48" bestFit="1" customWidth="1"/>
    <col min="2831" max="2831" width="10.25" style="48" bestFit="1" customWidth="1"/>
    <col min="2832" max="2832" width="11.75" style="48" customWidth="1"/>
    <col min="2833" max="3072" width="9" style="48"/>
    <col min="3073" max="3073" width="4.625" style="48" customWidth="1"/>
    <col min="3074" max="3074" width="27.375" style="48" bestFit="1" customWidth="1"/>
    <col min="3075" max="3075" width="9.5" style="48" bestFit="1" customWidth="1"/>
    <col min="3076" max="3076" width="8.75" style="48" customWidth="1"/>
    <col min="3077" max="3077" width="11.75" style="48" customWidth="1"/>
    <col min="3078" max="3078" width="10" style="48" bestFit="1" customWidth="1"/>
    <col min="3079" max="3079" width="9" style="48" customWidth="1"/>
    <col min="3080" max="3080" width="8.5" style="48" customWidth="1"/>
    <col min="3081" max="3081" width="11.75" style="48" customWidth="1"/>
    <col min="3082" max="3082" width="10.875" style="48" bestFit="1" customWidth="1"/>
    <col min="3083" max="3084" width="10.375" style="48" bestFit="1" customWidth="1"/>
    <col min="3085" max="3085" width="11.75" style="48" customWidth="1"/>
    <col min="3086" max="3086" width="10.375" style="48" bestFit="1" customWidth="1"/>
    <col min="3087" max="3087" width="10.25" style="48" bestFit="1" customWidth="1"/>
    <col min="3088" max="3088" width="11.75" style="48" customWidth="1"/>
    <col min="3089" max="3328" width="9" style="48"/>
    <col min="3329" max="3329" width="4.625" style="48" customWidth="1"/>
    <col min="3330" max="3330" width="27.375" style="48" bestFit="1" customWidth="1"/>
    <col min="3331" max="3331" width="9.5" style="48" bestFit="1" customWidth="1"/>
    <col min="3332" max="3332" width="8.75" style="48" customWidth="1"/>
    <col min="3333" max="3333" width="11.75" style="48" customWidth="1"/>
    <col min="3334" max="3334" width="10" style="48" bestFit="1" customWidth="1"/>
    <col min="3335" max="3335" width="9" style="48" customWidth="1"/>
    <col min="3336" max="3336" width="8.5" style="48" customWidth="1"/>
    <col min="3337" max="3337" width="11.75" style="48" customWidth="1"/>
    <col min="3338" max="3338" width="10.875" style="48" bestFit="1" customWidth="1"/>
    <col min="3339" max="3340" width="10.375" style="48" bestFit="1" customWidth="1"/>
    <col min="3341" max="3341" width="11.75" style="48" customWidth="1"/>
    <col min="3342" max="3342" width="10.375" style="48" bestFit="1" customWidth="1"/>
    <col min="3343" max="3343" width="10.25" style="48" bestFit="1" customWidth="1"/>
    <col min="3344" max="3344" width="11.75" style="48" customWidth="1"/>
    <col min="3345" max="3584" width="9" style="48"/>
    <col min="3585" max="3585" width="4.625" style="48" customWidth="1"/>
    <col min="3586" max="3586" width="27.375" style="48" bestFit="1" customWidth="1"/>
    <col min="3587" max="3587" width="9.5" style="48" bestFit="1" customWidth="1"/>
    <col min="3588" max="3588" width="8.75" style="48" customWidth="1"/>
    <col min="3589" max="3589" width="11.75" style="48" customWidth="1"/>
    <col min="3590" max="3590" width="10" style="48" bestFit="1" customWidth="1"/>
    <col min="3591" max="3591" width="9" style="48" customWidth="1"/>
    <col min="3592" max="3592" width="8.5" style="48" customWidth="1"/>
    <col min="3593" max="3593" width="11.75" style="48" customWidth="1"/>
    <col min="3594" max="3594" width="10.875" style="48" bestFit="1" customWidth="1"/>
    <col min="3595" max="3596" width="10.375" style="48" bestFit="1" customWidth="1"/>
    <col min="3597" max="3597" width="11.75" style="48" customWidth="1"/>
    <col min="3598" max="3598" width="10.375" style="48" bestFit="1" customWidth="1"/>
    <col min="3599" max="3599" width="10.25" style="48" bestFit="1" customWidth="1"/>
    <col min="3600" max="3600" width="11.75" style="48" customWidth="1"/>
    <col min="3601" max="3840" width="9" style="48"/>
    <col min="3841" max="3841" width="4.625" style="48" customWidth="1"/>
    <col min="3842" max="3842" width="27.375" style="48" bestFit="1" customWidth="1"/>
    <col min="3843" max="3843" width="9.5" style="48" bestFit="1" customWidth="1"/>
    <col min="3844" max="3844" width="8.75" style="48" customWidth="1"/>
    <col min="3845" max="3845" width="11.75" style="48" customWidth="1"/>
    <col min="3846" max="3846" width="10" style="48" bestFit="1" customWidth="1"/>
    <col min="3847" max="3847" width="9" style="48" customWidth="1"/>
    <col min="3848" max="3848" width="8.5" style="48" customWidth="1"/>
    <col min="3849" max="3849" width="11.75" style="48" customWidth="1"/>
    <col min="3850" max="3850" width="10.875" style="48" bestFit="1" customWidth="1"/>
    <col min="3851" max="3852" width="10.375" style="48" bestFit="1" customWidth="1"/>
    <col min="3853" max="3853" width="11.75" style="48" customWidth="1"/>
    <col min="3854" max="3854" width="10.375" style="48" bestFit="1" customWidth="1"/>
    <col min="3855" max="3855" width="10.25" style="48" bestFit="1" customWidth="1"/>
    <col min="3856" max="3856" width="11.75" style="48" customWidth="1"/>
    <col min="3857" max="4096" width="9" style="48"/>
    <col min="4097" max="4097" width="4.625" style="48" customWidth="1"/>
    <col min="4098" max="4098" width="27.375" style="48" bestFit="1" customWidth="1"/>
    <col min="4099" max="4099" width="9.5" style="48" bestFit="1" customWidth="1"/>
    <col min="4100" max="4100" width="8.75" style="48" customWidth="1"/>
    <col min="4101" max="4101" width="11.75" style="48" customWidth="1"/>
    <col min="4102" max="4102" width="10" style="48" bestFit="1" customWidth="1"/>
    <col min="4103" max="4103" width="9" style="48" customWidth="1"/>
    <col min="4104" max="4104" width="8.5" style="48" customWidth="1"/>
    <col min="4105" max="4105" width="11.75" style="48" customWidth="1"/>
    <col min="4106" max="4106" width="10.875" style="48" bestFit="1" customWidth="1"/>
    <col min="4107" max="4108" width="10.375" style="48" bestFit="1" customWidth="1"/>
    <col min="4109" max="4109" width="11.75" style="48" customWidth="1"/>
    <col min="4110" max="4110" width="10.375" style="48" bestFit="1" customWidth="1"/>
    <col min="4111" max="4111" width="10.25" style="48" bestFit="1" customWidth="1"/>
    <col min="4112" max="4112" width="11.75" style="48" customWidth="1"/>
    <col min="4113" max="4352" width="9" style="48"/>
    <col min="4353" max="4353" width="4.625" style="48" customWidth="1"/>
    <col min="4354" max="4354" width="27.375" style="48" bestFit="1" customWidth="1"/>
    <col min="4355" max="4355" width="9.5" style="48" bestFit="1" customWidth="1"/>
    <col min="4356" max="4356" width="8.75" style="48" customWidth="1"/>
    <col min="4357" max="4357" width="11.75" style="48" customWidth="1"/>
    <col min="4358" max="4358" width="10" style="48" bestFit="1" customWidth="1"/>
    <col min="4359" max="4359" width="9" style="48" customWidth="1"/>
    <col min="4360" max="4360" width="8.5" style="48" customWidth="1"/>
    <col min="4361" max="4361" width="11.75" style="48" customWidth="1"/>
    <col min="4362" max="4362" width="10.875" style="48" bestFit="1" customWidth="1"/>
    <col min="4363" max="4364" width="10.375" style="48" bestFit="1" customWidth="1"/>
    <col min="4365" max="4365" width="11.75" style="48" customWidth="1"/>
    <col min="4366" max="4366" width="10.375" style="48" bestFit="1" customWidth="1"/>
    <col min="4367" max="4367" width="10.25" style="48" bestFit="1" customWidth="1"/>
    <col min="4368" max="4368" width="11.75" style="48" customWidth="1"/>
    <col min="4369" max="4608" width="9" style="48"/>
    <col min="4609" max="4609" width="4.625" style="48" customWidth="1"/>
    <col min="4610" max="4610" width="27.375" style="48" bestFit="1" customWidth="1"/>
    <col min="4611" max="4611" width="9.5" style="48" bestFit="1" customWidth="1"/>
    <col min="4612" max="4612" width="8.75" style="48" customWidth="1"/>
    <col min="4613" max="4613" width="11.75" style="48" customWidth="1"/>
    <col min="4614" max="4614" width="10" style="48" bestFit="1" customWidth="1"/>
    <col min="4615" max="4615" width="9" style="48" customWidth="1"/>
    <col min="4616" max="4616" width="8.5" style="48" customWidth="1"/>
    <col min="4617" max="4617" width="11.75" style="48" customWidth="1"/>
    <col min="4618" max="4618" width="10.875" style="48" bestFit="1" customWidth="1"/>
    <col min="4619" max="4620" width="10.375" style="48" bestFit="1" customWidth="1"/>
    <col min="4621" max="4621" width="11.75" style="48" customWidth="1"/>
    <col min="4622" max="4622" width="10.375" style="48" bestFit="1" customWidth="1"/>
    <col min="4623" max="4623" width="10.25" style="48" bestFit="1" customWidth="1"/>
    <col min="4624" max="4624" width="11.75" style="48" customWidth="1"/>
    <col min="4625" max="4864" width="9" style="48"/>
    <col min="4865" max="4865" width="4.625" style="48" customWidth="1"/>
    <col min="4866" max="4866" width="27.375" style="48" bestFit="1" customWidth="1"/>
    <col min="4867" max="4867" width="9.5" style="48" bestFit="1" customWidth="1"/>
    <col min="4868" max="4868" width="8.75" style="48" customWidth="1"/>
    <col min="4869" max="4869" width="11.75" style="48" customWidth="1"/>
    <col min="4870" max="4870" width="10" style="48" bestFit="1" customWidth="1"/>
    <col min="4871" max="4871" width="9" style="48" customWidth="1"/>
    <col min="4872" max="4872" width="8.5" style="48" customWidth="1"/>
    <col min="4873" max="4873" width="11.75" style="48" customWidth="1"/>
    <col min="4874" max="4874" width="10.875" style="48" bestFit="1" customWidth="1"/>
    <col min="4875" max="4876" width="10.375" style="48" bestFit="1" customWidth="1"/>
    <col min="4877" max="4877" width="11.75" style="48" customWidth="1"/>
    <col min="4878" max="4878" width="10.375" style="48" bestFit="1" customWidth="1"/>
    <col min="4879" max="4879" width="10.25" style="48" bestFit="1" customWidth="1"/>
    <col min="4880" max="4880" width="11.75" style="48" customWidth="1"/>
    <col min="4881" max="5120" width="9" style="48"/>
    <col min="5121" max="5121" width="4.625" style="48" customWidth="1"/>
    <col min="5122" max="5122" width="27.375" style="48" bestFit="1" customWidth="1"/>
    <col min="5123" max="5123" width="9.5" style="48" bestFit="1" customWidth="1"/>
    <col min="5124" max="5124" width="8.75" style="48" customWidth="1"/>
    <col min="5125" max="5125" width="11.75" style="48" customWidth="1"/>
    <col min="5126" max="5126" width="10" style="48" bestFit="1" customWidth="1"/>
    <col min="5127" max="5127" width="9" style="48" customWidth="1"/>
    <col min="5128" max="5128" width="8.5" style="48" customWidth="1"/>
    <col min="5129" max="5129" width="11.75" style="48" customWidth="1"/>
    <col min="5130" max="5130" width="10.875" style="48" bestFit="1" customWidth="1"/>
    <col min="5131" max="5132" width="10.375" style="48" bestFit="1" customWidth="1"/>
    <col min="5133" max="5133" width="11.75" style="48" customWidth="1"/>
    <col min="5134" max="5134" width="10.375" style="48" bestFit="1" customWidth="1"/>
    <col min="5135" max="5135" width="10.25" style="48" bestFit="1" customWidth="1"/>
    <col min="5136" max="5136" width="11.75" style="48" customWidth="1"/>
    <col min="5137" max="5376" width="9" style="48"/>
    <col min="5377" max="5377" width="4.625" style="48" customWidth="1"/>
    <col min="5378" max="5378" width="27.375" style="48" bestFit="1" customWidth="1"/>
    <col min="5379" max="5379" width="9.5" style="48" bestFit="1" customWidth="1"/>
    <col min="5380" max="5380" width="8.75" style="48" customWidth="1"/>
    <col min="5381" max="5381" width="11.75" style="48" customWidth="1"/>
    <col min="5382" max="5382" width="10" style="48" bestFit="1" customWidth="1"/>
    <col min="5383" max="5383" width="9" style="48" customWidth="1"/>
    <col min="5384" max="5384" width="8.5" style="48" customWidth="1"/>
    <col min="5385" max="5385" width="11.75" style="48" customWidth="1"/>
    <col min="5386" max="5386" width="10.875" style="48" bestFit="1" customWidth="1"/>
    <col min="5387" max="5388" width="10.375" style="48" bestFit="1" customWidth="1"/>
    <col min="5389" max="5389" width="11.75" style="48" customWidth="1"/>
    <col min="5390" max="5390" width="10.375" style="48" bestFit="1" customWidth="1"/>
    <col min="5391" max="5391" width="10.25" style="48" bestFit="1" customWidth="1"/>
    <col min="5392" max="5392" width="11.75" style="48" customWidth="1"/>
    <col min="5393" max="5632" width="9" style="48"/>
    <col min="5633" max="5633" width="4.625" style="48" customWidth="1"/>
    <col min="5634" max="5634" width="27.375" style="48" bestFit="1" customWidth="1"/>
    <col min="5635" max="5635" width="9.5" style="48" bestFit="1" customWidth="1"/>
    <col min="5636" max="5636" width="8.75" style="48" customWidth="1"/>
    <col min="5637" max="5637" width="11.75" style="48" customWidth="1"/>
    <col min="5638" max="5638" width="10" style="48" bestFit="1" customWidth="1"/>
    <col min="5639" max="5639" width="9" style="48" customWidth="1"/>
    <col min="5640" max="5640" width="8.5" style="48" customWidth="1"/>
    <col min="5641" max="5641" width="11.75" style="48" customWidth="1"/>
    <col min="5642" max="5642" width="10.875" style="48" bestFit="1" customWidth="1"/>
    <col min="5643" max="5644" width="10.375" style="48" bestFit="1" customWidth="1"/>
    <col min="5645" max="5645" width="11.75" style="48" customWidth="1"/>
    <col min="5646" max="5646" width="10.375" style="48" bestFit="1" customWidth="1"/>
    <col min="5647" max="5647" width="10.25" style="48" bestFit="1" customWidth="1"/>
    <col min="5648" max="5648" width="11.75" style="48" customWidth="1"/>
    <col min="5649" max="5888" width="9" style="48"/>
    <col min="5889" max="5889" width="4.625" style="48" customWidth="1"/>
    <col min="5890" max="5890" width="27.375" style="48" bestFit="1" customWidth="1"/>
    <col min="5891" max="5891" width="9.5" style="48" bestFit="1" customWidth="1"/>
    <col min="5892" max="5892" width="8.75" style="48" customWidth="1"/>
    <col min="5893" max="5893" width="11.75" style="48" customWidth="1"/>
    <col min="5894" max="5894" width="10" style="48" bestFit="1" customWidth="1"/>
    <col min="5895" max="5895" width="9" style="48" customWidth="1"/>
    <col min="5896" max="5896" width="8.5" style="48" customWidth="1"/>
    <col min="5897" max="5897" width="11.75" style="48" customWidth="1"/>
    <col min="5898" max="5898" width="10.875" style="48" bestFit="1" customWidth="1"/>
    <col min="5899" max="5900" width="10.375" style="48" bestFit="1" customWidth="1"/>
    <col min="5901" max="5901" width="11.75" style="48" customWidth="1"/>
    <col min="5902" max="5902" width="10.375" style="48" bestFit="1" customWidth="1"/>
    <col min="5903" max="5903" width="10.25" style="48" bestFit="1" customWidth="1"/>
    <col min="5904" max="5904" width="11.75" style="48" customWidth="1"/>
    <col min="5905" max="6144" width="9" style="48"/>
    <col min="6145" max="6145" width="4.625" style="48" customWidth="1"/>
    <col min="6146" max="6146" width="27.375" style="48" bestFit="1" customWidth="1"/>
    <col min="6147" max="6147" width="9.5" style="48" bestFit="1" customWidth="1"/>
    <col min="6148" max="6148" width="8.75" style="48" customWidth="1"/>
    <col min="6149" max="6149" width="11.75" style="48" customWidth="1"/>
    <col min="6150" max="6150" width="10" style="48" bestFit="1" customWidth="1"/>
    <col min="6151" max="6151" width="9" style="48" customWidth="1"/>
    <col min="6152" max="6152" width="8.5" style="48" customWidth="1"/>
    <col min="6153" max="6153" width="11.75" style="48" customWidth="1"/>
    <col min="6154" max="6154" width="10.875" style="48" bestFit="1" customWidth="1"/>
    <col min="6155" max="6156" width="10.375" style="48" bestFit="1" customWidth="1"/>
    <col min="6157" max="6157" width="11.75" style="48" customWidth="1"/>
    <col min="6158" max="6158" width="10.375" style="48" bestFit="1" customWidth="1"/>
    <col min="6159" max="6159" width="10.25" style="48" bestFit="1" customWidth="1"/>
    <col min="6160" max="6160" width="11.75" style="48" customWidth="1"/>
    <col min="6161" max="6400" width="9" style="48"/>
    <col min="6401" max="6401" width="4.625" style="48" customWidth="1"/>
    <col min="6402" max="6402" width="27.375" style="48" bestFit="1" customWidth="1"/>
    <col min="6403" max="6403" width="9.5" style="48" bestFit="1" customWidth="1"/>
    <col min="6404" max="6404" width="8.75" style="48" customWidth="1"/>
    <col min="6405" max="6405" width="11.75" style="48" customWidth="1"/>
    <col min="6406" max="6406" width="10" style="48" bestFit="1" customWidth="1"/>
    <col min="6407" max="6407" width="9" style="48" customWidth="1"/>
    <col min="6408" max="6408" width="8.5" style="48" customWidth="1"/>
    <col min="6409" max="6409" width="11.75" style="48" customWidth="1"/>
    <col min="6410" max="6410" width="10.875" style="48" bestFit="1" customWidth="1"/>
    <col min="6411" max="6412" width="10.375" style="48" bestFit="1" customWidth="1"/>
    <col min="6413" max="6413" width="11.75" style="48" customWidth="1"/>
    <col min="6414" max="6414" width="10.375" style="48" bestFit="1" customWidth="1"/>
    <col min="6415" max="6415" width="10.25" style="48" bestFit="1" customWidth="1"/>
    <col min="6416" max="6416" width="11.75" style="48" customWidth="1"/>
    <col min="6417" max="6656" width="9" style="48"/>
    <col min="6657" max="6657" width="4.625" style="48" customWidth="1"/>
    <col min="6658" max="6658" width="27.375" style="48" bestFit="1" customWidth="1"/>
    <col min="6659" max="6659" width="9.5" style="48" bestFit="1" customWidth="1"/>
    <col min="6660" max="6660" width="8.75" style="48" customWidth="1"/>
    <col min="6661" max="6661" width="11.75" style="48" customWidth="1"/>
    <col min="6662" max="6662" width="10" style="48" bestFit="1" customWidth="1"/>
    <col min="6663" max="6663" width="9" style="48" customWidth="1"/>
    <col min="6664" max="6664" width="8.5" style="48" customWidth="1"/>
    <col min="6665" max="6665" width="11.75" style="48" customWidth="1"/>
    <col min="6666" max="6666" width="10.875" style="48" bestFit="1" customWidth="1"/>
    <col min="6667" max="6668" width="10.375" style="48" bestFit="1" customWidth="1"/>
    <col min="6669" max="6669" width="11.75" style="48" customWidth="1"/>
    <col min="6670" max="6670" width="10.375" style="48" bestFit="1" customWidth="1"/>
    <col min="6671" max="6671" width="10.25" style="48" bestFit="1" customWidth="1"/>
    <col min="6672" max="6672" width="11.75" style="48" customWidth="1"/>
    <col min="6673" max="6912" width="9" style="48"/>
    <col min="6913" max="6913" width="4.625" style="48" customWidth="1"/>
    <col min="6914" max="6914" width="27.375" style="48" bestFit="1" customWidth="1"/>
    <col min="6915" max="6915" width="9.5" style="48" bestFit="1" customWidth="1"/>
    <col min="6916" max="6916" width="8.75" style="48" customWidth="1"/>
    <col min="6917" max="6917" width="11.75" style="48" customWidth="1"/>
    <col min="6918" max="6918" width="10" style="48" bestFit="1" customWidth="1"/>
    <col min="6919" max="6919" width="9" style="48" customWidth="1"/>
    <col min="6920" max="6920" width="8.5" style="48" customWidth="1"/>
    <col min="6921" max="6921" width="11.75" style="48" customWidth="1"/>
    <col min="6922" max="6922" width="10.875" style="48" bestFit="1" customWidth="1"/>
    <col min="6923" max="6924" width="10.375" style="48" bestFit="1" customWidth="1"/>
    <col min="6925" max="6925" width="11.75" style="48" customWidth="1"/>
    <col min="6926" max="6926" width="10.375" style="48" bestFit="1" customWidth="1"/>
    <col min="6927" max="6927" width="10.25" style="48" bestFit="1" customWidth="1"/>
    <col min="6928" max="6928" width="11.75" style="48" customWidth="1"/>
    <col min="6929" max="7168" width="9" style="48"/>
    <col min="7169" max="7169" width="4.625" style="48" customWidth="1"/>
    <col min="7170" max="7170" width="27.375" style="48" bestFit="1" customWidth="1"/>
    <col min="7171" max="7171" width="9.5" style="48" bestFit="1" customWidth="1"/>
    <col min="7172" max="7172" width="8.75" style="48" customWidth="1"/>
    <col min="7173" max="7173" width="11.75" style="48" customWidth="1"/>
    <col min="7174" max="7174" width="10" style="48" bestFit="1" customWidth="1"/>
    <col min="7175" max="7175" width="9" style="48" customWidth="1"/>
    <col min="7176" max="7176" width="8.5" style="48" customWidth="1"/>
    <col min="7177" max="7177" width="11.75" style="48" customWidth="1"/>
    <col min="7178" max="7178" width="10.875" style="48" bestFit="1" customWidth="1"/>
    <col min="7179" max="7180" width="10.375" style="48" bestFit="1" customWidth="1"/>
    <col min="7181" max="7181" width="11.75" style="48" customWidth="1"/>
    <col min="7182" max="7182" width="10.375" style="48" bestFit="1" customWidth="1"/>
    <col min="7183" max="7183" width="10.25" style="48" bestFit="1" customWidth="1"/>
    <col min="7184" max="7184" width="11.75" style="48" customWidth="1"/>
    <col min="7185" max="7424" width="9" style="48"/>
    <col min="7425" max="7425" width="4.625" style="48" customWidth="1"/>
    <col min="7426" max="7426" width="27.375" style="48" bestFit="1" customWidth="1"/>
    <col min="7427" max="7427" width="9.5" style="48" bestFit="1" customWidth="1"/>
    <col min="7428" max="7428" width="8.75" style="48" customWidth="1"/>
    <col min="7429" max="7429" width="11.75" style="48" customWidth="1"/>
    <col min="7430" max="7430" width="10" style="48" bestFit="1" customWidth="1"/>
    <col min="7431" max="7431" width="9" style="48" customWidth="1"/>
    <col min="7432" max="7432" width="8.5" style="48" customWidth="1"/>
    <col min="7433" max="7433" width="11.75" style="48" customWidth="1"/>
    <col min="7434" max="7434" width="10.875" style="48" bestFit="1" customWidth="1"/>
    <col min="7435" max="7436" width="10.375" style="48" bestFit="1" customWidth="1"/>
    <col min="7437" max="7437" width="11.75" style="48" customWidth="1"/>
    <col min="7438" max="7438" width="10.375" style="48" bestFit="1" customWidth="1"/>
    <col min="7439" max="7439" width="10.25" style="48" bestFit="1" customWidth="1"/>
    <col min="7440" max="7440" width="11.75" style="48" customWidth="1"/>
    <col min="7441" max="7680" width="9" style="48"/>
    <col min="7681" max="7681" width="4.625" style="48" customWidth="1"/>
    <col min="7682" max="7682" width="27.375" style="48" bestFit="1" customWidth="1"/>
    <col min="7683" max="7683" width="9.5" style="48" bestFit="1" customWidth="1"/>
    <col min="7684" max="7684" width="8.75" style="48" customWidth="1"/>
    <col min="7685" max="7685" width="11.75" style="48" customWidth="1"/>
    <col min="7686" max="7686" width="10" style="48" bestFit="1" customWidth="1"/>
    <col min="7687" max="7687" width="9" style="48" customWidth="1"/>
    <col min="7688" max="7688" width="8.5" style="48" customWidth="1"/>
    <col min="7689" max="7689" width="11.75" style="48" customWidth="1"/>
    <col min="7690" max="7690" width="10.875" style="48" bestFit="1" customWidth="1"/>
    <col min="7691" max="7692" width="10.375" style="48" bestFit="1" customWidth="1"/>
    <col min="7693" max="7693" width="11.75" style="48" customWidth="1"/>
    <col min="7694" max="7694" width="10.375" style="48" bestFit="1" customWidth="1"/>
    <col min="7695" max="7695" width="10.25" style="48" bestFit="1" customWidth="1"/>
    <col min="7696" max="7696" width="11.75" style="48" customWidth="1"/>
    <col min="7697" max="7936" width="9" style="48"/>
    <col min="7937" max="7937" width="4.625" style="48" customWidth="1"/>
    <col min="7938" max="7938" width="27.375" style="48" bestFit="1" customWidth="1"/>
    <col min="7939" max="7939" width="9.5" style="48" bestFit="1" customWidth="1"/>
    <col min="7940" max="7940" width="8.75" style="48" customWidth="1"/>
    <col min="7941" max="7941" width="11.75" style="48" customWidth="1"/>
    <col min="7942" max="7942" width="10" style="48" bestFit="1" customWidth="1"/>
    <col min="7943" max="7943" width="9" style="48" customWidth="1"/>
    <col min="7944" max="7944" width="8.5" style="48" customWidth="1"/>
    <col min="7945" max="7945" width="11.75" style="48" customWidth="1"/>
    <col min="7946" max="7946" width="10.875" style="48" bestFit="1" customWidth="1"/>
    <col min="7947" max="7948" width="10.375" style="48" bestFit="1" customWidth="1"/>
    <col min="7949" max="7949" width="11.75" style="48" customWidth="1"/>
    <col min="7950" max="7950" width="10.375" style="48" bestFit="1" customWidth="1"/>
    <col min="7951" max="7951" width="10.25" style="48" bestFit="1" customWidth="1"/>
    <col min="7952" max="7952" width="11.75" style="48" customWidth="1"/>
    <col min="7953" max="8192" width="9" style="48"/>
    <col min="8193" max="8193" width="4.625" style="48" customWidth="1"/>
    <col min="8194" max="8194" width="27.375" style="48" bestFit="1" customWidth="1"/>
    <col min="8195" max="8195" width="9.5" style="48" bestFit="1" customWidth="1"/>
    <col min="8196" max="8196" width="8.75" style="48" customWidth="1"/>
    <col min="8197" max="8197" width="11.75" style="48" customWidth="1"/>
    <col min="8198" max="8198" width="10" style="48" bestFit="1" customWidth="1"/>
    <col min="8199" max="8199" width="9" style="48" customWidth="1"/>
    <col min="8200" max="8200" width="8.5" style="48" customWidth="1"/>
    <col min="8201" max="8201" width="11.75" style="48" customWidth="1"/>
    <col min="8202" max="8202" width="10.875" style="48" bestFit="1" customWidth="1"/>
    <col min="8203" max="8204" width="10.375" style="48" bestFit="1" customWidth="1"/>
    <col min="8205" max="8205" width="11.75" style="48" customWidth="1"/>
    <col min="8206" max="8206" width="10.375" style="48" bestFit="1" customWidth="1"/>
    <col min="8207" max="8207" width="10.25" style="48" bestFit="1" customWidth="1"/>
    <col min="8208" max="8208" width="11.75" style="48" customWidth="1"/>
    <col min="8209" max="8448" width="9" style="48"/>
    <col min="8449" max="8449" width="4.625" style="48" customWidth="1"/>
    <col min="8450" max="8450" width="27.375" style="48" bestFit="1" customWidth="1"/>
    <col min="8451" max="8451" width="9.5" style="48" bestFit="1" customWidth="1"/>
    <col min="8452" max="8452" width="8.75" style="48" customWidth="1"/>
    <col min="8453" max="8453" width="11.75" style="48" customWidth="1"/>
    <col min="8454" max="8454" width="10" style="48" bestFit="1" customWidth="1"/>
    <col min="8455" max="8455" width="9" style="48" customWidth="1"/>
    <col min="8456" max="8456" width="8.5" style="48" customWidth="1"/>
    <col min="8457" max="8457" width="11.75" style="48" customWidth="1"/>
    <col min="8458" max="8458" width="10.875" style="48" bestFit="1" customWidth="1"/>
    <col min="8459" max="8460" width="10.375" style="48" bestFit="1" customWidth="1"/>
    <col min="8461" max="8461" width="11.75" style="48" customWidth="1"/>
    <col min="8462" max="8462" width="10.375" style="48" bestFit="1" customWidth="1"/>
    <col min="8463" max="8463" width="10.25" style="48" bestFit="1" customWidth="1"/>
    <col min="8464" max="8464" width="11.75" style="48" customWidth="1"/>
    <col min="8465" max="8704" width="9" style="48"/>
    <col min="8705" max="8705" width="4.625" style="48" customWidth="1"/>
    <col min="8706" max="8706" width="27.375" style="48" bestFit="1" customWidth="1"/>
    <col min="8707" max="8707" width="9.5" style="48" bestFit="1" customWidth="1"/>
    <col min="8708" max="8708" width="8.75" style="48" customWidth="1"/>
    <col min="8709" max="8709" width="11.75" style="48" customWidth="1"/>
    <col min="8710" max="8710" width="10" style="48" bestFit="1" customWidth="1"/>
    <col min="8711" max="8711" width="9" style="48" customWidth="1"/>
    <col min="8712" max="8712" width="8.5" style="48" customWidth="1"/>
    <col min="8713" max="8713" width="11.75" style="48" customWidth="1"/>
    <col min="8714" max="8714" width="10.875" style="48" bestFit="1" customWidth="1"/>
    <col min="8715" max="8716" width="10.375" style="48" bestFit="1" customWidth="1"/>
    <col min="8717" max="8717" width="11.75" style="48" customWidth="1"/>
    <col min="8718" max="8718" width="10.375" style="48" bestFit="1" customWidth="1"/>
    <col min="8719" max="8719" width="10.25" style="48" bestFit="1" customWidth="1"/>
    <col min="8720" max="8720" width="11.75" style="48" customWidth="1"/>
    <col min="8721" max="8960" width="9" style="48"/>
    <col min="8961" max="8961" width="4.625" style="48" customWidth="1"/>
    <col min="8962" max="8962" width="27.375" style="48" bestFit="1" customWidth="1"/>
    <col min="8963" max="8963" width="9.5" style="48" bestFit="1" customWidth="1"/>
    <col min="8964" max="8964" width="8.75" style="48" customWidth="1"/>
    <col min="8965" max="8965" width="11.75" style="48" customWidth="1"/>
    <col min="8966" max="8966" width="10" style="48" bestFit="1" customWidth="1"/>
    <col min="8967" max="8967" width="9" style="48" customWidth="1"/>
    <col min="8968" max="8968" width="8.5" style="48" customWidth="1"/>
    <col min="8969" max="8969" width="11.75" style="48" customWidth="1"/>
    <col min="8970" max="8970" width="10.875" style="48" bestFit="1" customWidth="1"/>
    <col min="8971" max="8972" width="10.375" style="48" bestFit="1" customWidth="1"/>
    <col min="8973" max="8973" width="11.75" style="48" customWidth="1"/>
    <col min="8974" max="8974" width="10.375" style="48" bestFit="1" customWidth="1"/>
    <col min="8975" max="8975" width="10.25" style="48" bestFit="1" customWidth="1"/>
    <col min="8976" max="8976" width="11.75" style="48" customWidth="1"/>
    <col min="8977" max="9216" width="9" style="48"/>
    <col min="9217" max="9217" width="4.625" style="48" customWidth="1"/>
    <col min="9218" max="9218" width="27.375" style="48" bestFit="1" customWidth="1"/>
    <col min="9219" max="9219" width="9.5" style="48" bestFit="1" customWidth="1"/>
    <col min="9220" max="9220" width="8.75" style="48" customWidth="1"/>
    <col min="9221" max="9221" width="11.75" style="48" customWidth="1"/>
    <col min="9222" max="9222" width="10" style="48" bestFit="1" customWidth="1"/>
    <col min="9223" max="9223" width="9" style="48" customWidth="1"/>
    <col min="9224" max="9224" width="8.5" style="48" customWidth="1"/>
    <col min="9225" max="9225" width="11.75" style="48" customWidth="1"/>
    <col min="9226" max="9226" width="10.875" style="48" bestFit="1" customWidth="1"/>
    <col min="9227" max="9228" width="10.375" style="48" bestFit="1" customWidth="1"/>
    <col min="9229" max="9229" width="11.75" style="48" customWidth="1"/>
    <col min="9230" max="9230" width="10.375" style="48" bestFit="1" customWidth="1"/>
    <col min="9231" max="9231" width="10.25" style="48" bestFit="1" customWidth="1"/>
    <col min="9232" max="9232" width="11.75" style="48" customWidth="1"/>
    <col min="9233" max="9472" width="9" style="48"/>
    <col min="9473" max="9473" width="4.625" style="48" customWidth="1"/>
    <col min="9474" max="9474" width="27.375" style="48" bestFit="1" customWidth="1"/>
    <col min="9475" max="9475" width="9.5" style="48" bestFit="1" customWidth="1"/>
    <col min="9476" max="9476" width="8.75" style="48" customWidth="1"/>
    <col min="9477" max="9477" width="11.75" style="48" customWidth="1"/>
    <col min="9478" max="9478" width="10" style="48" bestFit="1" customWidth="1"/>
    <col min="9479" max="9479" width="9" style="48" customWidth="1"/>
    <col min="9480" max="9480" width="8.5" style="48" customWidth="1"/>
    <col min="9481" max="9481" width="11.75" style="48" customWidth="1"/>
    <col min="9482" max="9482" width="10.875" style="48" bestFit="1" customWidth="1"/>
    <col min="9483" max="9484" width="10.375" style="48" bestFit="1" customWidth="1"/>
    <col min="9485" max="9485" width="11.75" style="48" customWidth="1"/>
    <col min="9486" max="9486" width="10.375" style="48" bestFit="1" customWidth="1"/>
    <col min="9487" max="9487" width="10.25" style="48" bestFit="1" customWidth="1"/>
    <col min="9488" max="9488" width="11.75" style="48" customWidth="1"/>
    <col min="9489" max="9728" width="9" style="48"/>
    <col min="9729" max="9729" width="4.625" style="48" customWidth="1"/>
    <col min="9730" max="9730" width="27.375" style="48" bestFit="1" customWidth="1"/>
    <col min="9731" max="9731" width="9.5" style="48" bestFit="1" customWidth="1"/>
    <col min="9732" max="9732" width="8.75" style="48" customWidth="1"/>
    <col min="9733" max="9733" width="11.75" style="48" customWidth="1"/>
    <col min="9734" max="9734" width="10" style="48" bestFit="1" customWidth="1"/>
    <col min="9735" max="9735" width="9" style="48" customWidth="1"/>
    <col min="9736" max="9736" width="8.5" style="48" customWidth="1"/>
    <col min="9737" max="9737" width="11.75" style="48" customWidth="1"/>
    <col min="9738" max="9738" width="10.875" style="48" bestFit="1" customWidth="1"/>
    <col min="9739" max="9740" width="10.375" style="48" bestFit="1" customWidth="1"/>
    <col min="9741" max="9741" width="11.75" style="48" customWidth="1"/>
    <col min="9742" max="9742" width="10.375" style="48" bestFit="1" customWidth="1"/>
    <col min="9743" max="9743" width="10.25" style="48" bestFit="1" customWidth="1"/>
    <col min="9744" max="9744" width="11.75" style="48" customWidth="1"/>
    <col min="9745" max="9984" width="9" style="48"/>
    <col min="9985" max="9985" width="4.625" style="48" customWidth="1"/>
    <col min="9986" max="9986" width="27.375" style="48" bestFit="1" customWidth="1"/>
    <col min="9987" max="9987" width="9.5" style="48" bestFit="1" customWidth="1"/>
    <col min="9988" max="9988" width="8.75" style="48" customWidth="1"/>
    <col min="9989" max="9989" width="11.75" style="48" customWidth="1"/>
    <col min="9990" max="9990" width="10" style="48" bestFit="1" customWidth="1"/>
    <col min="9991" max="9991" width="9" style="48" customWidth="1"/>
    <col min="9992" max="9992" width="8.5" style="48" customWidth="1"/>
    <col min="9993" max="9993" width="11.75" style="48" customWidth="1"/>
    <col min="9994" max="9994" width="10.875" style="48" bestFit="1" customWidth="1"/>
    <col min="9995" max="9996" width="10.375" style="48" bestFit="1" customWidth="1"/>
    <col min="9997" max="9997" width="11.75" style="48" customWidth="1"/>
    <col min="9998" max="9998" width="10.375" style="48" bestFit="1" customWidth="1"/>
    <col min="9999" max="9999" width="10.25" style="48" bestFit="1" customWidth="1"/>
    <col min="10000" max="10000" width="11.75" style="48" customWidth="1"/>
    <col min="10001" max="10240" width="9" style="48"/>
    <col min="10241" max="10241" width="4.625" style="48" customWidth="1"/>
    <col min="10242" max="10242" width="27.375" style="48" bestFit="1" customWidth="1"/>
    <col min="10243" max="10243" width="9.5" style="48" bestFit="1" customWidth="1"/>
    <col min="10244" max="10244" width="8.75" style="48" customWidth="1"/>
    <col min="10245" max="10245" width="11.75" style="48" customWidth="1"/>
    <col min="10246" max="10246" width="10" style="48" bestFit="1" customWidth="1"/>
    <col min="10247" max="10247" width="9" style="48" customWidth="1"/>
    <col min="10248" max="10248" width="8.5" style="48" customWidth="1"/>
    <col min="10249" max="10249" width="11.75" style="48" customWidth="1"/>
    <col min="10250" max="10250" width="10.875" style="48" bestFit="1" customWidth="1"/>
    <col min="10251" max="10252" width="10.375" style="48" bestFit="1" customWidth="1"/>
    <col min="10253" max="10253" width="11.75" style="48" customWidth="1"/>
    <col min="10254" max="10254" width="10.375" style="48" bestFit="1" customWidth="1"/>
    <col min="10255" max="10255" width="10.25" style="48" bestFit="1" customWidth="1"/>
    <col min="10256" max="10256" width="11.75" style="48" customWidth="1"/>
    <col min="10257" max="10496" width="9" style="48"/>
    <col min="10497" max="10497" width="4.625" style="48" customWidth="1"/>
    <col min="10498" max="10498" width="27.375" style="48" bestFit="1" customWidth="1"/>
    <col min="10499" max="10499" width="9.5" style="48" bestFit="1" customWidth="1"/>
    <col min="10500" max="10500" width="8.75" style="48" customWidth="1"/>
    <col min="10501" max="10501" width="11.75" style="48" customWidth="1"/>
    <col min="10502" max="10502" width="10" style="48" bestFit="1" customWidth="1"/>
    <col min="10503" max="10503" width="9" style="48" customWidth="1"/>
    <col min="10504" max="10504" width="8.5" style="48" customWidth="1"/>
    <col min="10505" max="10505" width="11.75" style="48" customWidth="1"/>
    <col min="10506" max="10506" width="10.875" style="48" bestFit="1" customWidth="1"/>
    <col min="10507" max="10508" width="10.375" style="48" bestFit="1" customWidth="1"/>
    <col min="10509" max="10509" width="11.75" style="48" customWidth="1"/>
    <col min="10510" max="10510" width="10.375" style="48" bestFit="1" customWidth="1"/>
    <col min="10511" max="10511" width="10.25" style="48" bestFit="1" customWidth="1"/>
    <col min="10512" max="10512" width="11.75" style="48" customWidth="1"/>
    <col min="10513" max="10752" width="9" style="48"/>
    <col min="10753" max="10753" width="4.625" style="48" customWidth="1"/>
    <col min="10754" max="10754" width="27.375" style="48" bestFit="1" customWidth="1"/>
    <col min="10755" max="10755" width="9.5" style="48" bestFit="1" customWidth="1"/>
    <col min="10756" max="10756" width="8.75" style="48" customWidth="1"/>
    <col min="10757" max="10757" width="11.75" style="48" customWidth="1"/>
    <col min="10758" max="10758" width="10" style="48" bestFit="1" customWidth="1"/>
    <col min="10759" max="10759" width="9" style="48" customWidth="1"/>
    <col min="10760" max="10760" width="8.5" style="48" customWidth="1"/>
    <col min="10761" max="10761" width="11.75" style="48" customWidth="1"/>
    <col min="10762" max="10762" width="10.875" style="48" bestFit="1" customWidth="1"/>
    <col min="10763" max="10764" width="10.375" style="48" bestFit="1" customWidth="1"/>
    <col min="10765" max="10765" width="11.75" style="48" customWidth="1"/>
    <col min="10766" max="10766" width="10.375" style="48" bestFit="1" customWidth="1"/>
    <col min="10767" max="10767" width="10.25" style="48" bestFit="1" customWidth="1"/>
    <col min="10768" max="10768" width="11.75" style="48" customWidth="1"/>
    <col min="10769" max="11008" width="9" style="48"/>
    <col min="11009" max="11009" width="4.625" style="48" customWidth="1"/>
    <col min="11010" max="11010" width="27.375" style="48" bestFit="1" customWidth="1"/>
    <col min="11011" max="11011" width="9.5" style="48" bestFit="1" customWidth="1"/>
    <col min="11012" max="11012" width="8.75" style="48" customWidth="1"/>
    <col min="11013" max="11013" width="11.75" style="48" customWidth="1"/>
    <col min="11014" max="11014" width="10" style="48" bestFit="1" customWidth="1"/>
    <col min="11015" max="11015" width="9" style="48" customWidth="1"/>
    <col min="11016" max="11016" width="8.5" style="48" customWidth="1"/>
    <col min="11017" max="11017" width="11.75" style="48" customWidth="1"/>
    <col min="11018" max="11018" width="10.875" style="48" bestFit="1" customWidth="1"/>
    <col min="11019" max="11020" width="10.375" style="48" bestFit="1" customWidth="1"/>
    <col min="11021" max="11021" width="11.75" style="48" customWidth="1"/>
    <col min="11022" max="11022" width="10.375" style="48" bestFit="1" customWidth="1"/>
    <col min="11023" max="11023" width="10.25" style="48" bestFit="1" customWidth="1"/>
    <col min="11024" max="11024" width="11.75" style="48" customWidth="1"/>
    <col min="11025" max="11264" width="9" style="48"/>
    <col min="11265" max="11265" width="4.625" style="48" customWidth="1"/>
    <col min="11266" max="11266" width="27.375" style="48" bestFit="1" customWidth="1"/>
    <col min="11267" max="11267" width="9.5" style="48" bestFit="1" customWidth="1"/>
    <col min="11268" max="11268" width="8.75" style="48" customWidth="1"/>
    <col min="11269" max="11269" width="11.75" style="48" customWidth="1"/>
    <col min="11270" max="11270" width="10" style="48" bestFit="1" customWidth="1"/>
    <col min="11271" max="11271" width="9" style="48" customWidth="1"/>
    <col min="11272" max="11272" width="8.5" style="48" customWidth="1"/>
    <col min="11273" max="11273" width="11.75" style="48" customWidth="1"/>
    <col min="11274" max="11274" width="10.875" style="48" bestFit="1" customWidth="1"/>
    <col min="11275" max="11276" width="10.375" style="48" bestFit="1" customWidth="1"/>
    <col min="11277" max="11277" width="11.75" style="48" customWidth="1"/>
    <col min="11278" max="11278" width="10.375" style="48" bestFit="1" customWidth="1"/>
    <col min="11279" max="11279" width="10.25" style="48" bestFit="1" customWidth="1"/>
    <col min="11280" max="11280" width="11.75" style="48" customWidth="1"/>
    <col min="11281" max="11520" width="9" style="48"/>
    <col min="11521" max="11521" width="4.625" style="48" customWidth="1"/>
    <col min="11522" max="11522" width="27.375" style="48" bestFit="1" customWidth="1"/>
    <col min="11523" max="11523" width="9.5" style="48" bestFit="1" customWidth="1"/>
    <col min="11524" max="11524" width="8.75" style="48" customWidth="1"/>
    <col min="11525" max="11525" width="11.75" style="48" customWidth="1"/>
    <col min="11526" max="11526" width="10" style="48" bestFit="1" customWidth="1"/>
    <col min="11527" max="11527" width="9" style="48" customWidth="1"/>
    <col min="11528" max="11528" width="8.5" style="48" customWidth="1"/>
    <col min="11529" max="11529" width="11.75" style="48" customWidth="1"/>
    <col min="11530" max="11530" width="10.875" style="48" bestFit="1" customWidth="1"/>
    <col min="11531" max="11532" width="10.375" style="48" bestFit="1" customWidth="1"/>
    <col min="11533" max="11533" width="11.75" style="48" customWidth="1"/>
    <col min="11534" max="11534" width="10.375" style="48" bestFit="1" customWidth="1"/>
    <col min="11535" max="11535" width="10.25" style="48" bestFit="1" customWidth="1"/>
    <col min="11536" max="11536" width="11.75" style="48" customWidth="1"/>
    <col min="11537" max="11776" width="9" style="48"/>
    <col min="11777" max="11777" width="4.625" style="48" customWidth="1"/>
    <col min="11778" max="11778" width="27.375" style="48" bestFit="1" customWidth="1"/>
    <col min="11779" max="11779" width="9.5" style="48" bestFit="1" customWidth="1"/>
    <col min="11780" max="11780" width="8.75" style="48" customWidth="1"/>
    <col min="11781" max="11781" width="11.75" style="48" customWidth="1"/>
    <col min="11782" max="11782" width="10" style="48" bestFit="1" customWidth="1"/>
    <col min="11783" max="11783" width="9" style="48" customWidth="1"/>
    <col min="11784" max="11784" width="8.5" style="48" customWidth="1"/>
    <col min="11785" max="11785" width="11.75" style="48" customWidth="1"/>
    <col min="11786" max="11786" width="10.875" style="48" bestFit="1" customWidth="1"/>
    <col min="11787" max="11788" width="10.375" style="48" bestFit="1" customWidth="1"/>
    <col min="11789" max="11789" width="11.75" style="48" customWidth="1"/>
    <col min="11790" max="11790" width="10.375" style="48" bestFit="1" customWidth="1"/>
    <col min="11791" max="11791" width="10.25" style="48" bestFit="1" customWidth="1"/>
    <col min="11792" max="11792" width="11.75" style="48" customWidth="1"/>
    <col min="11793" max="12032" width="9" style="48"/>
    <col min="12033" max="12033" width="4.625" style="48" customWidth="1"/>
    <col min="12034" max="12034" width="27.375" style="48" bestFit="1" customWidth="1"/>
    <col min="12035" max="12035" width="9.5" style="48" bestFit="1" customWidth="1"/>
    <col min="12036" max="12036" width="8.75" style="48" customWidth="1"/>
    <col min="12037" max="12037" width="11.75" style="48" customWidth="1"/>
    <col min="12038" max="12038" width="10" style="48" bestFit="1" customWidth="1"/>
    <col min="12039" max="12039" width="9" style="48" customWidth="1"/>
    <col min="12040" max="12040" width="8.5" style="48" customWidth="1"/>
    <col min="12041" max="12041" width="11.75" style="48" customWidth="1"/>
    <col min="12042" max="12042" width="10.875" style="48" bestFit="1" customWidth="1"/>
    <col min="12043" max="12044" width="10.375" style="48" bestFit="1" customWidth="1"/>
    <col min="12045" max="12045" width="11.75" style="48" customWidth="1"/>
    <col min="12046" max="12046" width="10.375" style="48" bestFit="1" customWidth="1"/>
    <col min="12047" max="12047" width="10.25" style="48" bestFit="1" customWidth="1"/>
    <col min="12048" max="12048" width="11.75" style="48" customWidth="1"/>
    <col min="12049" max="12288" width="9" style="48"/>
    <col min="12289" max="12289" width="4.625" style="48" customWidth="1"/>
    <col min="12290" max="12290" width="27.375" style="48" bestFit="1" customWidth="1"/>
    <col min="12291" max="12291" width="9.5" style="48" bestFit="1" customWidth="1"/>
    <col min="12292" max="12292" width="8.75" style="48" customWidth="1"/>
    <col min="12293" max="12293" width="11.75" style="48" customWidth="1"/>
    <col min="12294" max="12294" width="10" style="48" bestFit="1" customWidth="1"/>
    <col min="12295" max="12295" width="9" style="48" customWidth="1"/>
    <col min="12296" max="12296" width="8.5" style="48" customWidth="1"/>
    <col min="12297" max="12297" width="11.75" style="48" customWidth="1"/>
    <col min="12298" max="12298" width="10.875" style="48" bestFit="1" customWidth="1"/>
    <col min="12299" max="12300" width="10.375" style="48" bestFit="1" customWidth="1"/>
    <col min="12301" max="12301" width="11.75" style="48" customWidth="1"/>
    <col min="12302" max="12302" width="10.375" style="48" bestFit="1" customWidth="1"/>
    <col min="12303" max="12303" width="10.25" style="48" bestFit="1" customWidth="1"/>
    <col min="12304" max="12304" width="11.75" style="48" customWidth="1"/>
    <col min="12305" max="12544" width="9" style="48"/>
    <col min="12545" max="12545" width="4.625" style="48" customWidth="1"/>
    <col min="12546" max="12546" width="27.375" style="48" bestFit="1" customWidth="1"/>
    <col min="12547" max="12547" width="9.5" style="48" bestFit="1" customWidth="1"/>
    <col min="12548" max="12548" width="8.75" style="48" customWidth="1"/>
    <col min="12549" max="12549" width="11.75" style="48" customWidth="1"/>
    <col min="12550" max="12550" width="10" style="48" bestFit="1" customWidth="1"/>
    <col min="12551" max="12551" width="9" style="48" customWidth="1"/>
    <col min="12552" max="12552" width="8.5" style="48" customWidth="1"/>
    <col min="12553" max="12553" width="11.75" style="48" customWidth="1"/>
    <col min="12554" max="12554" width="10.875" style="48" bestFit="1" customWidth="1"/>
    <col min="12555" max="12556" width="10.375" style="48" bestFit="1" customWidth="1"/>
    <col min="12557" max="12557" width="11.75" style="48" customWidth="1"/>
    <col min="12558" max="12558" width="10.375" style="48" bestFit="1" customWidth="1"/>
    <col min="12559" max="12559" width="10.25" style="48" bestFit="1" customWidth="1"/>
    <col min="12560" max="12560" width="11.75" style="48" customWidth="1"/>
    <col min="12561" max="12800" width="9" style="48"/>
    <col min="12801" max="12801" width="4.625" style="48" customWidth="1"/>
    <col min="12802" max="12802" width="27.375" style="48" bestFit="1" customWidth="1"/>
    <col min="12803" max="12803" width="9.5" style="48" bestFit="1" customWidth="1"/>
    <col min="12804" max="12804" width="8.75" style="48" customWidth="1"/>
    <col min="12805" max="12805" width="11.75" style="48" customWidth="1"/>
    <col min="12806" max="12806" width="10" style="48" bestFit="1" customWidth="1"/>
    <col min="12807" max="12807" width="9" style="48" customWidth="1"/>
    <col min="12808" max="12808" width="8.5" style="48" customWidth="1"/>
    <col min="12809" max="12809" width="11.75" style="48" customWidth="1"/>
    <col min="12810" max="12810" width="10.875" style="48" bestFit="1" customWidth="1"/>
    <col min="12811" max="12812" width="10.375" style="48" bestFit="1" customWidth="1"/>
    <col min="12813" max="12813" width="11.75" style="48" customWidth="1"/>
    <col min="12814" max="12814" width="10.375" style="48" bestFit="1" customWidth="1"/>
    <col min="12815" max="12815" width="10.25" style="48" bestFit="1" customWidth="1"/>
    <col min="12816" max="12816" width="11.75" style="48" customWidth="1"/>
    <col min="12817" max="13056" width="9" style="48"/>
    <col min="13057" max="13057" width="4.625" style="48" customWidth="1"/>
    <col min="13058" max="13058" width="27.375" style="48" bestFit="1" customWidth="1"/>
    <col min="13059" max="13059" width="9.5" style="48" bestFit="1" customWidth="1"/>
    <col min="13060" max="13060" width="8.75" style="48" customWidth="1"/>
    <col min="13061" max="13061" width="11.75" style="48" customWidth="1"/>
    <col min="13062" max="13062" width="10" style="48" bestFit="1" customWidth="1"/>
    <col min="13063" max="13063" width="9" style="48" customWidth="1"/>
    <col min="13064" max="13064" width="8.5" style="48" customWidth="1"/>
    <col min="13065" max="13065" width="11.75" style="48" customWidth="1"/>
    <col min="13066" max="13066" width="10.875" style="48" bestFit="1" customWidth="1"/>
    <col min="13067" max="13068" width="10.375" style="48" bestFit="1" customWidth="1"/>
    <col min="13069" max="13069" width="11.75" style="48" customWidth="1"/>
    <col min="13070" max="13070" width="10.375" style="48" bestFit="1" customWidth="1"/>
    <col min="13071" max="13071" width="10.25" style="48" bestFit="1" customWidth="1"/>
    <col min="13072" max="13072" width="11.75" style="48" customWidth="1"/>
    <col min="13073" max="13312" width="9" style="48"/>
    <col min="13313" max="13313" width="4.625" style="48" customWidth="1"/>
    <col min="13314" max="13314" width="27.375" style="48" bestFit="1" customWidth="1"/>
    <col min="13315" max="13315" width="9.5" style="48" bestFit="1" customWidth="1"/>
    <col min="13316" max="13316" width="8.75" style="48" customWidth="1"/>
    <col min="13317" max="13317" width="11.75" style="48" customWidth="1"/>
    <col min="13318" max="13318" width="10" style="48" bestFit="1" customWidth="1"/>
    <col min="13319" max="13319" width="9" style="48" customWidth="1"/>
    <col min="13320" max="13320" width="8.5" style="48" customWidth="1"/>
    <col min="13321" max="13321" width="11.75" style="48" customWidth="1"/>
    <col min="13322" max="13322" width="10.875" style="48" bestFit="1" customWidth="1"/>
    <col min="13323" max="13324" width="10.375" style="48" bestFit="1" customWidth="1"/>
    <col min="13325" max="13325" width="11.75" style="48" customWidth="1"/>
    <col min="13326" max="13326" width="10.375" style="48" bestFit="1" customWidth="1"/>
    <col min="13327" max="13327" width="10.25" style="48" bestFit="1" customWidth="1"/>
    <col min="13328" max="13328" width="11.75" style="48" customWidth="1"/>
    <col min="13329" max="13568" width="9" style="48"/>
    <col min="13569" max="13569" width="4.625" style="48" customWidth="1"/>
    <col min="13570" max="13570" width="27.375" style="48" bestFit="1" customWidth="1"/>
    <col min="13571" max="13571" width="9.5" style="48" bestFit="1" customWidth="1"/>
    <col min="13572" max="13572" width="8.75" style="48" customWidth="1"/>
    <col min="13573" max="13573" width="11.75" style="48" customWidth="1"/>
    <col min="13574" max="13574" width="10" style="48" bestFit="1" customWidth="1"/>
    <col min="13575" max="13575" width="9" style="48" customWidth="1"/>
    <col min="13576" max="13576" width="8.5" style="48" customWidth="1"/>
    <col min="13577" max="13577" width="11.75" style="48" customWidth="1"/>
    <col min="13578" max="13578" width="10.875" style="48" bestFit="1" customWidth="1"/>
    <col min="13579" max="13580" width="10.375" style="48" bestFit="1" customWidth="1"/>
    <col min="13581" max="13581" width="11.75" style="48" customWidth="1"/>
    <col min="13582" max="13582" width="10.375" style="48" bestFit="1" customWidth="1"/>
    <col min="13583" max="13583" width="10.25" style="48" bestFit="1" customWidth="1"/>
    <col min="13584" max="13584" width="11.75" style="48" customWidth="1"/>
    <col min="13585" max="13824" width="9" style="48"/>
    <col min="13825" max="13825" width="4.625" style="48" customWidth="1"/>
    <col min="13826" max="13826" width="27.375" style="48" bestFit="1" customWidth="1"/>
    <col min="13827" max="13827" width="9.5" style="48" bestFit="1" customWidth="1"/>
    <col min="13828" max="13828" width="8.75" style="48" customWidth="1"/>
    <col min="13829" max="13829" width="11.75" style="48" customWidth="1"/>
    <col min="13830" max="13830" width="10" style="48" bestFit="1" customWidth="1"/>
    <col min="13831" max="13831" width="9" style="48" customWidth="1"/>
    <col min="13832" max="13832" width="8.5" style="48" customWidth="1"/>
    <col min="13833" max="13833" width="11.75" style="48" customWidth="1"/>
    <col min="13834" max="13834" width="10.875" style="48" bestFit="1" customWidth="1"/>
    <col min="13835" max="13836" width="10.375" style="48" bestFit="1" customWidth="1"/>
    <col min="13837" max="13837" width="11.75" style="48" customWidth="1"/>
    <col min="13838" max="13838" width="10.375" style="48" bestFit="1" customWidth="1"/>
    <col min="13839" max="13839" width="10.25" style="48" bestFit="1" customWidth="1"/>
    <col min="13840" max="13840" width="11.75" style="48" customWidth="1"/>
    <col min="13841" max="14080" width="9" style="48"/>
    <col min="14081" max="14081" width="4.625" style="48" customWidth="1"/>
    <col min="14082" max="14082" width="27.375" style="48" bestFit="1" customWidth="1"/>
    <col min="14083" max="14083" width="9.5" style="48" bestFit="1" customWidth="1"/>
    <col min="14084" max="14084" width="8.75" style="48" customWidth="1"/>
    <col min="14085" max="14085" width="11.75" style="48" customWidth="1"/>
    <col min="14086" max="14086" width="10" style="48" bestFit="1" customWidth="1"/>
    <col min="14087" max="14087" width="9" style="48" customWidth="1"/>
    <col min="14088" max="14088" width="8.5" style="48" customWidth="1"/>
    <col min="14089" max="14089" width="11.75" style="48" customWidth="1"/>
    <col min="14090" max="14090" width="10.875" style="48" bestFit="1" customWidth="1"/>
    <col min="14091" max="14092" width="10.375" style="48" bestFit="1" customWidth="1"/>
    <col min="14093" max="14093" width="11.75" style="48" customWidth="1"/>
    <col min="14094" max="14094" width="10.375" style="48" bestFit="1" customWidth="1"/>
    <col min="14095" max="14095" width="10.25" style="48" bestFit="1" customWidth="1"/>
    <col min="14096" max="14096" width="11.75" style="48" customWidth="1"/>
    <col min="14097" max="14336" width="9" style="48"/>
    <col min="14337" max="14337" width="4.625" style="48" customWidth="1"/>
    <col min="14338" max="14338" width="27.375" style="48" bestFit="1" customWidth="1"/>
    <col min="14339" max="14339" width="9.5" style="48" bestFit="1" customWidth="1"/>
    <col min="14340" max="14340" width="8.75" style="48" customWidth="1"/>
    <col min="14341" max="14341" width="11.75" style="48" customWidth="1"/>
    <col min="14342" max="14342" width="10" style="48" bestFit="1" customWidth="1"/>
    <col min="14343" max="14343" width="9" style="48" customWidth="1"/>
    <col min="14344" max="14344" width="8.5" style="48" customWidth="1"/>
    <col min="14345" max="14345" width="11.75" style="48" customWidth="1"/>
    <col min="14346" max="14346" width="10.875" style="48" bestFit="1" customWidth="1"/>
    <col min="14347" max="14348" width="10.375" style="48" bestFit="1" customWidth="1"/>
    <col min="14349" max="14349" width="11.75" style="48" customWidth="1"/>
    <col min="14350" max="14350" width="10.375" style="48" bestFit="1" customWidth="1"/>
    <col min="14351" max="14351" width="10.25" style="48" bestFit="1" customWidth="1"/>
    <col min="14352" max="14352" width="11.75" style="48" customWidth="1"/>
    <col min="14353" max="14592" width="9" style="48"/>
    <col min="14593" max="14593" width="4.625" style="48" customWidth="1"/>
    <col min="14594" max="14594" width="27.375" style="48" bestFit="1" customWidth="1"/>
    <col min="14595" max="14595" width="9.5" style="48" bestFit="1" customWidth="1"/>
    <col min="14596" max="14596" width="8.75" style="48" customWidth="1"/>
    <col min="14597" max="14597" width="11.75" style="48" customWidth="1"/>
    <col min="14598" max="14598" width="10" style="48" bestFit="1" customWidth="1"/>
    <col min="14599" max="14599" width="9" style="48" customWidth="1"/>
    <col min="14600" max="14600" width="8.5" style="48" customWidth="1"/>
    <col min="14601" max="14601" width="11.75" style="48" customWidth="1"/>
    <col min="14602" max="14602" width="10.875" style="48" bestFit="1" customWidth="1"/>
    <col min="14603" max="14604" width="10.375" style="48" bestFit="1" customWidth="1"/>
    <col min="14605" max="14605" width="11.75" style="48" customWidth="1"/>
    <col min="14606" max="14606" width="10.375" style="48" bestFit="1" customWidth="1"/>
    <col min="14607" max="14607" width="10.25" style="48" bestFit="1" customWidth="1"/>
    <col min="14608" max="14608" width="11.75" style="48" customWidth="1"/>
    <col min="14609" max="14848" width="9" style="48"/>
    <col min="14849" max="14849" width="4.625" style="48" customWidth="1"/>
    <col min="14850" max="14850" width="27.375" style="48" bestFit="1" customWidth="1"/>
    <col min="14851" max="14851" width="9.5" style="48" bestFit="1" customWidth="1"/>
    <col min="14852" max="14852" width="8.75" style="48" customWidth="1"/>
    <col min="14853" max="14853" width="11.75" style="48" customWidth="1"/>
    <col min="14854" max="14854" width="10" style="48" bestFit="1" customWidth="1"/>
    <col min="14855" max="14855" width="9" style="48" customWidth="1"/>
    <col min="14856" max="14856" width="8.5" style="48" customWidth="1"/>
    <col min="14857" max="14857" width="11.75" style="48" customWidth="1"/>
    <col min="14858" max="14858" width="10.875" style="48" bestFit="1" customWidth="1"/>
    <col min="14859" max="14860" width="10.375" style="48" bestFit="1" customWidth="1"/>
    <col min="14861" max="14861" width="11.75" style="48" customWidth="1"/>
    <col min="14862" max="14862" width="10.375" style="48" bestFit="1" customWidth="1"/>
    <col min="14863" max="14863" width="10.25" style="48" bestFit="1" customWidth="1"/>
    <col min="14864" max="14864" width="11.75" style="48" customWidth="1"/>
    <col min="14865" max="15104" width="9" style="48"/>
    <col min="15105" max="15105" width="4.625" style="48" customWidth="1"/>
    <col min="15106" max="15106" width="27.375" style="48" bestFit="1" customWidth="1"/>
    <col min="15107" max="15107" width="9.5" style="48" bestFit="1" customWidth="1"/>
    <col min="15108" max="15108" width="8.75" style="48" customWidth="1"/>
    <col min="15109" max="15109" width="11.75" style="48" customWidth="1"/>
    <col min="15110" max="15110" width="10" style="48" bestFit="1" customWidth="1"/>
    <col min="15111" max="15111" width="9" style="48" customWidth="1"/>
    <col min="15112" max="15112" width="8.5" style="48" customWidth="1"/>
    <col min="15113" max="15113" width="11.75" style="48" customWidth="1"/>
    <col min="15114" max="15114" width="10.875" style="48" bestFit="1" customWidth="1"/>
    <col min="15115" max="15116" width="10.375" style="48" bestFit="1" customWidth="1"/>
    <col min="15117" max="15117" width="11.75" style="48" customWidth="1"/>
    <col min="15118" max="15118" width="10.375" style="48" bestFit="1" customWidth="1"/>
    <col min="15119" max="15119" width="10.25" style="48" bestFit="1" customWidth="1"/>
    <col min="15120" max="15120" width="11.75" style="48" customWidth="1"/>
    <col min="15121" max="15360" width="9" style="48"/>
    <col min="15361" max="15361" width="4.625" style="48" customWidth="1"/>
    <col min="15362" max="15362" width="27.375" style="48" bestFit="1" customWidth="1"/>
    <col min="15363" max="15363" width="9.5" style="48" bestFit="1" customWidth="1"/>
    <col min="15364" max="15364" width="8.75" style="48" customWidth="1"/>
    <col min="15365" max="15365" width="11.75" style="48" customWidth="1"/>
    <col min="15366" max="15366" width="10" style="48" bestFit="1" customWidth="1"/>
    <col min="15367" max="15367" width="9" style="48" customWidth="1"/>
    <col min="15368" max="15368" width="8.5" style="48" customWidth="1"/>
    <col min="15369" max="15369" width="11.75" style="48" customWidth="1"/>
    <col min="15370" max="15370" width="10.875" style="48" bestFit="1" customWidth="1"/>
    <col min="15371" max="15372" width="10.375" style="48" bestFit="1" customWidth="1"/>
    <col min="15373" max="15373" width="11.75" style="48" customWidth="1"/>
    <col min="15374" max="15374" width="10.375" style="48" bestFit="1" customWidth="1"/>
    <col min="15375" max="15375" width="10.25" style="48" bestFit="1" customWidth="1"/>
    <col min="15376" max="15376" width="11.75" style="48" customWidth="1"/>
    <col min="15377" max="15616" width="9" style="48"/>
    <col min="15617" max="15617" width="4.625" style="48" customWidth="1"/>
    <col min="15618" max="15618" width="27.375" style="48" bestFit="1" customWidth="1"/>
    <col min="15619" max="15619" width="9.5" style="48" bestFit="1" customWidth="1"/>
    <col min="15620" max="15620" width="8.75" style="48" customWidth="1"/>
    <col min="15621" max="15621" width="11.75" style="48" customWidth="1"/>
    <col min="15622" max="15622" width="10" style="48" bestFit="1" customWidth="1"/>
    <col min="15623" max="15623" width="9" style="48" customWidth="1"/>
    <col min="15624" max="15624" width="8.5" style="48" customWidth="1"/>
    <col min="15625" max="15625" width="11.75" style="48" customWidth="1"/>
    <col min="15626" max="15626" width="10.875" style="48" bestFit="1" customWidth="1"/>
    <col min="15627" max="15628" width="10.375" style="48" bestFit="1" customWidth="1"/>
    <col min="15629" max="15629" width="11.75" style="48" customWidth="1"/>
    <col min="15630" max="15630" width="10.375" style="48" bestFit="1" customWidth="1"/>
    <col min="15631" max="15631" width="10.25" style="48" bestFit="1" customWidth="1"/>
    <col min="15632" max="15632" width="11.75" style="48" customWidth="1"/>
    <col min="15633" max="15872" width="9" style="48"/>
    <col min="15873" max="15873" width="4.625" style="48" customWidth="1"/>
    <col min="15874" max="15874" width="27.375" style="48" bestFit="1" customWidth="1"/>
    <col min="15875" max="15875" width="9.5" style="48" bestFit="1" customWidth="1"/>
    <col min="15876" max="15876" width="8.75" style="48" customWidth="1"/>
    <col min="15877" max="15877" width="11.75" style="48" customWidth="1"/>
    <col min="15878" max="15878" width="10" style="48" bestFit="1" customWidth="1"/>
    <col min="15879" max="15879" width="9" style="48" customWidth="1"/>
    <col min="15880" max="15880" width="8.5" style="48" customWidth="1"/>
    <col min="15881" max="15881" width="11.75" style="48" customWidth="1"/>
    <col min="15882" max="15882" width="10.875" style="48" bestFit="1" customWidth="1"/>
    <col min="15883" max="15884" width="10.375" style="48" bestFit="1" customWidth="1"/>
    <col min="15885" max="15885" width="11.75" style="48" customWidth="1"/>
    <col min="15886" max="15886" width="10.375" style="48" bestFit="1" customWidth="1"/>
    <col min="15887" max="15887" width="10.25" style="48" bestFit="1" customWidth="1"/>
    <col min="15888" max="15888" width="11.75" style="48" customWidth="1"/>
    <col min="15889" max="16128" width="9" style="48"/>
    <col min="16129" max="16129" width="4.625" style="48" customWidth="1"/>
    <col min="16130" max="16130" width="27.375" style="48" bestFit="1" customWidth="1"/>
    <col min="16131" max="16131" width="9.5" style="48" bestFit="1" customWidth="1"/>
    <col min="16132" max="16132" width="8.75" style="48" customWidth="1"/>
    <col min="16133" max="16133" width="11.75" style="48" customWidth="1"/>
    <col min="16134" max="16134" width="10" style="48" bestFit="1" customWidth="1"/>
    <col min="16135" max="16135" width="9" style="48" customWidth="1"/>
    <col min="16136" max="16136" width="8.5" style="48" customWidth="1"/>
    <col min="16137" max="16137" width="11.75" style="48" customWidth="1"/>
    <col min="16138" max="16138" width="10.875" style="48" bestFit="1" customWidth="1"/>
    <col min="16139" max="16140" width="10.375" style="48" bestFit="1" customWidth="1"/>
    <col min="16141" max="16141" width="11.75" style="48" customWidth="1"/>
    <col min="16142" max="16142" width="10.375" style="48" bestFit="1" customWidth="1"/>
    <col min="16143" max="16143" width="10.25" style="48" bestFit="1" customWidth="1"/>
    <col min="16144" max="16144" width="11.75" style="48" customWidth="1"/>
    <col min="16145" max="16384" width="9" style="48"/>
  </cols>
  <sheetData>
    <row r="1" spans="1:20" ht="34.5" customHeight="1" thickBot="1">
      <c r="A1" s="176"/>
      <c r="B1" s="341" t="s">
        <v>358</v>
      </c>
      <c r="C1" s="341"/>
      <c r="D1" s="341"/>
      <c r="E1" s="341"/>
      <c r="F1" s="341"/>
      <c r="G1" s="341"/>
      <c r="H1" s="341"/>
      <c r="I1" s="341"/>
      <c r="J1" s="341"/>
      <c r="K1" s="341"/>
      <c r="L1" s="341"/>
      <c r="M1" s="341"/>
      <c r="N1" s="341"/>
      <c r="O1" s="177"/>
      <c r="P1" s="177"/>
    </row>
    <row r="2" spans="1:20" ht="21" customHeight="1">
      <c r="A2" s="342" t="s">
        <v>268</v>
      </c>
      <c r="B2" s="344" t="s">
        <v>335</v>
      </c>
      <c r="C2" s="346" t="s">
        <v>389</v>
      </c>
      <c r="D2" s="347"/>
      <c r="E2" s="347"/>
      <c r="F2" s="347"/>
      <c r="G2" s="347"/>
      <c r="H2" s="347"/>
      <c r="I2" s="347"/>
      <c r="J2" s="348"/>
      <c r="K2" s="346" t="s">
        <v>337</v>
      </c>
      <c r="L2" s="347"/>
      <c r="M2" s="347"/>
      <c r="N2" s="347"/>
      <c r="O2" s="347"/>
      <c r="P2" s="349"/>
    </row>
    <row r="3" spans="1:20" ht="21" customHeight="1">
      <c r="A3" s="343"/>
      <c r="B3" s="345"/>
      <c r="C3" s="350" t="s">
        <v>359</v>
      </c>
      <c r="D3" s="350"/>
      <c r="E3" s="350"/>
      <c r="F3" s="350"/>
      <c r="G3" s="350" t="s">
        <v>360</v>
      </c>
      <c r="H3" s="350"/>
      <c r="I3" s="350"/>
      <c r="J3" s="350"/>
      <c r="K3" s="351" t="s">
        <v>359</v>
      </c>
      <c r="L3" s="352"/>
      <c r="M3" s="353"/>
      <c r="N3" s="351" t="s">
        <v>360</v>
      </c>
      <c r="O3" s="352"/>
      <c r="P3" s="354"/>
    </row>
    <row r="4" spans="1:20" ht="42" customHeight="1">
      <c r="A4" s="343"/>
      <c r="B4" s="345"/>
      <c r="C4" s="178" t="s">
        <v>338</v>
      </c>
      <c r="D4" s="178" t="s">
        <v>339</v>
      </c>
      <c r="E4" s="179" t="s">
        <v>340</v>
      </c>
      <c r="F4" s="178" t="s">
        <v>341</v>
      </c>
      <c r="G4" s="180" t="s">
        <v>342</v>
      </c>
      <c r="H4" s="180" t="s">
        <v>339</v>
      </c>
      <c r="I4" s="179" t="s">
        <v>340</v>
      </c>
      <c r="J4" s="180" t="s">
        <v>341</v>
      </c>
      <c r="K4" s="178" t="s">
        <v>343</v>
      </c>
      <c r="L4" s="178" t="s">
        <v>344</v>
      </c>
      <c r="M4" s="179" t="s">
        <v>340</v>
      </c>
      <c r="N4" s="178" t="s">
        <v>343</v>
      </c>
      <c r="O4" s="178" t="s">
        <v>344</v>
      </c>
      <c r="P4" s="181" t="s">
        <v>340</v>
      </c>
    </row>
    <row r="5" spans="1:20" ht="18.75">
      <c r="A5" s="194">
        <v>1</v>
      </c>
      <c r="B5" s="194" t="s">
        <v>345</v>
      </c>
      <c r="C5" s="187">
        <v>1066022.163683</v>
      </c>
      <c r="D5" s="187">
        <v>591975.84147500002</v>
      </c>
      <c r="E5" s="187">
        <v>474046.322208</v>
      </c>
      <c r="F5" s="187">
        <v>1657998.0051580002</v>
      </c>
      <c r="G5" s="187">
        <v>75183.922611999995</v>
      </c>
      <c r="H5" s="187">
        <v>26338.558432000002</v>
      </c>
      <c r="I5" s="187">
        <v>48845.36417999999</v>
      </c>
      <c r="J5" s="187">
        <v>101522.481044</v>
      </c>
      <c r="K5" s="187">
        <v>14190426</v>
      </c>
      <c r="L5" s="187">
        <v>8522776</v>
      </c>
      <c r="M5" s="187">
        <v>5667650</v>
      </c>
      <c r="N5" s="187">
        <v>860178</v>
      </c>
      <c r="O5" s="187">
        <v>818415</v>
      </c>
      <c r="P5" s="280">
        <v>41763</v>
      </c>
    </row>
    <row r="6" spans="1:20" ht="20.25" customHeight="1">
      <c r="A6" s="182">
        <v>2</v>
      </c>
      <c r="B6" s="183" t="s">
        <v>98</v>
      </c>
      <c r="C6" s="184">
        <v>163122.29383899999</v>
      </c>
      <c r="D6" s="184">
        <v>100149.57930500001</v>
      </c>
      <c r="E6" s="184">
        <v>62972.714533999984</v>
      </c>
      <c r="F6" s="184">
        <v>263271.87314400001</v>
      </c>
      <c r="G6" s="184">
        <v>47865.934392000003</v>
      </c>
      <c r="H6" s="184">
        <v>20075.465652999999</v>
      </c>
      <c r="I6" s="184">
        <v>27790.468739000004</v>
      </c>
      <c r="J6" s="184">
        <v>67941.400045000002</v>
      </c>
      <c r="K6" s="184">
        <v>175.22565</v>
      </c>
      <c r="L6" s="184">
        <v>2431.3342339999999</v>
      </c>
      <c r="M6" s="184">
        <v>-2256.1085840000001</v>
      </c>
      <c r="N6" s="184">
        <v>0</v>
      </c>
      <c r="O6" s="184">
        <v>62.64405</v>
      </c>
      <c r="P6" s="184">
        <v>-62.64405</v>
      </c>
      <c r="Q6" s="185"/>
      <c r="R6" s="186"/>
      <c r="S6" s="186"/>
      <c r="T6" s="186"/>
    </row>
    <row r="7" spans="1:20" s="188" customFormat="1" ht="20.25" customHeight="1">
      <c r="A7" s="194">
        <v>3</v>
      </c>
      <c r="B7" s="194" t="s">
        <v>238</v>
      </c>
      <c r="C7" s="187">
        <v>81291.635603999996</v>
      </c>
      <c r="D7" s="187">
        <v>16534.639230000001</v>
      </c>
      <c r="E7" s="187">
        <v>64756.996373999995</v>
      </c>
      <c r="F7" s="187">
        <v>97826.274833999996</v>
      </c>
      <c r="G7" s="187">
        <v>28682.337264999998</v>
      </c>
      <c r="H7" s="187">
        <v>15188.809036000001</v>
      </c>
      <c r="I7" s="187">
        <v>13493.528228999998</v>
      </c>
      <c r="J7" s="187">
        <v>43871.146301000001</v>
      </c>
      <c r="K7" s="187">
        <v>0</v>
      </c>
      <c r="L7" s="187">
        <v>0</v>
      </c>
      <c r="M7" s="187">
        <v>0</v>
      </c>
      <c r="N7" s="187">
        <v>0</v>
      </c>
      <c r="O7" s="187">
        <v>0</v>
      </c>
      <c r="P7" s="280">
        <v>0</v>
      </c>
      <c r="Q7" s="185"/>
      <c r="R7" s="186"/>
      <c r="S7" s="186"/>
      <c r="T7" s="186"/>
    </row>
    <row r="8" spans="1:20" ht="20.25" customHeight="1">
      <c r="A8" s="182">
        <v>4</v>
      </c>
      <c r="B8" s="191" t="s">
        <v>62</v>
      </c>
      <c r="C8" s="184">
        <v>57190.936379999999</v>
      </c>
      <c r="D8" s="184">
        <v>43787.283003999997</v>
      </c>
      <c r="E8" s="184">
        <v>13403.653376000002</v>
      </c>
      <c r="F8" s="184">
        <v>100978.219384</v>
      </c>
      <c r="G8" s="184">
        <v>10277.826305000001</v>
      </c>
      <c r="H8" s="184">
        <v>10091.295086</v>
      </c>
      <c r="I8" s="184">
        <v>186.53121900000042</v>
      </c>
      <c r="J8" s="184">
        <v>20369.121391000001</v>
      </c>
      <c r="K8" s="184">
        <v>20532.924747000001</v>
      </c>
      <c r="L8" s="184">
        <v>17213.481538</v>
      </c>
      <c r="M8" s="184">
        <v>3319.4432090000009</v>
      </c>
      <c r="N8" s="184">
        <v>179.12882400000001</v>
      </c>
      <c r="O8" s="184">
        <v>0</v>
      </c>
      <c r="P8" s="184">
        <v>179.12882400000001</v>
      </c>
      <c r="Q8" s="185"/>
      <c r="R8" s="186"/>
      <c r="S8" s="186"/>
      <c r="T8" s="186"/>
    </row>
    <row r="9" spans="1:20" s="188" customFormat="1" ht="20.25" customHeight="1">
      <c r="A9" s="194">
        <v>5</v>
      </c>
      <c r="B9" s="194" t="s">
        <v>59</v>
      </c>
      <c r="C9" s="187">
        <v>56000.292406</v>
      </c>
      <c r="D9" s="187">
        <v>64368.302016000001</v>
      </c>
      <c r="E9" s="187">
        <v>-8368.009610000001</v>
      </c>
      <c r="F9" s="187">
        <v>120368.59442199999</v>
      </c>
      <c r="G9" s="187">
        <v>5291.0649169999997</v>
      </c>
      <c r="H9" s="187">
        <v>2801.659823</v>
      </c>
      <c r="I9" s="187">
        <v>2489.4050939999997</v>
      </c>
      <c r="J9" s="187">
        <v>8092.7247399999997</v>
      </c>
      <c r="K9" s="187">
        <v>0</v>
      </c>
      <c r="L9" s="187">
        <v>0</v>
      </c>
      <c r="M9" s="187">
        <v>0</v>
      </c>
      <c r="N9" s="187">
        <v>0</v>
      </c>
      <c r="O9" s="187">
        <v>0</v>
      </c>
      <c r="P9" s="280">
        <v>0</v>
      </c>
      <c r="Q9" s="185"/>
      <c r="R9" s="186"/>
      <c r="S9" s="186"/>
      <c r="T9" s="186"/>
    </row>
    <row r="10" spans="1:20" ht="20.25" customHeight="1">
      <c r="A10" s="182">
        <v>6</v>
      </c>
      <c r="B10" s="183" t="s">
        <v>348</v>
      </c>
      <c r="C10" s="184">
        <v>53394.185451999998</v>
      </c>
      <c r="D10" s="184">
        <v>67366.019620999999</v>
      </c>
      <c r="E10" s="184">
        <v>-13971.834169000002</v>
      </c>
      <c r="F10" s="184">
        <v>120760.20507299999</v>
      </c>
      <c r="G10" s="184">
        <v>3277.8202030000002</v>
      </c>
      <c r="H10" s="184">
        <v>10631.561648999999</v>
      </c>
      <c r="I10" s="184">
        <v>-7353.7414459999991</v>
      </c>
      <c r="J10" s="184">
        <v>13909.381851999999</v>
      </c>
      <c r="K10" s="184">
        <v>7626</v>
      </c>
      <c r="L10" s="184">
        <v>15976</v>
      </c>
      <c r="M10" s="184">
        <v>-8350</v>
      </c>
      <c r="N10" s="184">
        <v>0</v>
      </c>
      <c r="O10" s="184">
        <v>14</v>
      </c>
      <c r="P10" s="184">
        <v>-14</v>
      </c>
      <c r="Q10" s="185"/>
      <c r="R10" s="186"/>
      <c r="S10" s="186"/>
      <c r="T10" s="186"/>
    </row>
    <row r="11" spans="1:20" ht="20.25" customHeight="1">
      <c r="A11" s="194">
        <v>7</v>
      </c>
      <c r="B11" s="194" t="s">
        <v>346</v>
      </c>
      <c r="C11" s="187">
        <v>41948.945531999998</v>
      </c>
      <c r="D11" s="187">
        <v>53501.057901</v>
      </c>
      <c r="E11" s="187">
        <v>-11552.112369000002</v>
      </c>
      <c r="F11" s="187">
        <v>95450.003433000005</v>
      </c>
      <c r="G11" s="187">
        <v>3853.6911810000001</v>
      </c>
      <c r="H11" s="187">
        <v>5726.702593</v>
      </c>
      <c r="I11" s="187">
        <v>-1873.0114119999998</v>
      </c>
      <c r="J11" s="187">
        <v>9580.3937740000001</v>
      </c>
      <c r="K11" s="187">
        <v>12519</v>
      </c>
      <c r="L11" s="187">
        <v>11941</v>
      </c>
      <c r="M11" s="187">
        <v>578</v>
      </c>
      <c r="N11" s="187">
        <v>20</v>
      </c>
      <c r="O11" s="187">
        <v>0</v>
      </c>
      <c r="P11" s="280">
        <v>20</v>
      </c>
      <c r="Q11" s="185"/>
      <c r="R11" s="186"/>
      <c r="S11" s="186"/>
      <c r="T11" s="186"/>
    </row>
    <row r="12" spans="1:20" ht="20.25" customHeight="1">
      <c r="A12" s="182">
        <v>8</v>
      </c>
      <c r="B12" s="191" t="s">
        <v>232</v>
      </c>
      <c r="C12" s="184">
        <v>36375.662357000001</v>
      </c>
      <c r="D12" s="184">
        <v>26039.054410000001</v>
      </c>
      <c r="E12" s="184">
        <v>10336.607947</v>
      </c>
      <c r="F12" s="184">
        <v>62414.716767000005</v>
      </c>
      <c r="G12" s="184">
        <v>8936.1807250000002</v>
      </c>
      <c r="H12" s="184">
        <v>14219.179</v>
      </c>
      <c r="I12" s="184">
        <v>-5282.9982749999999</v>
      </c>
      <c r="J12" s="184">
        <v>23155.359725000002</v>
      </c>
      <c r="K12" s="184">
        <v>86303.504675999997</v>
      </c>
      <c r="L12" s="184">
        <v>5288.3510319999996</v>
      </c>
      <c r="M12" s="184">
        <v>81015.153643999991</v>
      </c>
      <c r="N12" s="184">
        <v>0</v>
      </c>
      <c r="O12" s="184">
        <v>702.12099799999999</v>
      </c>
      <c r="P12" s="184">
        <v>-702.12099799999999</v>
      </c>
    </row>
    <row r="13" spans="1:20" ht="20.25" customHeight="1">
      <c r="A13" s="194">
        <v>9</v>
      </c>
      <c r="B13" s="194" t="s">
        <v>347</v>
      </c>
      <c r="C13" s="187">
        <v>33245.109907999999</v>
      </c>
      <c r="D13" s="187">
        <v>27936.272402999999</v>
      </c>
      <c r="E13" s="187">
        <v>5308.8375049999995</v>
      </c>
      <c r="F13" s="187">
        <v>61181.382310999994</v>
      </c>
      <c r="G13" s="187">
        <v>0</v>
      </c>
      <c r="H13" s="187">
        <v>1359.3778649999999</v>
      </c>
      <c r="I13" s="187">
        <v>-1359.3778649999999</v>
      </c>
      <c r="J13" s="187">
        <v>1359.3778649999999</v>
      </c>
      <c r="K13" s="187">
        <v>787</v>
      </c>
      <c r="L13" s="187">
        <v>21783</v>
      </c>
      <c r="M13" s="187">
        <v>-20996</v>
      </c>
      <c r="N13" s="187">
        <v>0</v>
      </c>
      <c r="O13" s="187">
        <v>0</v>
      </c>
      <c r="P13" s="280">
        <v>0</v>
      </c>
    </row>
    <row r="14" spans="1:20" ht="20.25" customHeight="1">
      <c r="A14" s="182">
        <v>10</v>
      </c>
      <c r="B14" s="193" t="s">
        <v>40</v>
      </c>
      <c r="C14" s="184">
        <v>25115.842111000002</v>
      </c>
      <c r="D14" s="184">
        <v>74937.566000000006</v>
      </c>
      <c r="E14" s="184">
        <v>-49821.723889000001</v>
      </c>
      <c r="F14" s="184">
        <v>100053.40811100001</v>
      </c>
      <c r="G14" s="184">
        <v>0</v>
      </c>
      <c r="H14" s="184">
        <v>0</v>
      </c>
      <c r="I14" s="184">
        <v>0</v>
      </c>
      <c r="J14" s="184">
        <v>0</v>
      </c>
      <c r="K14" s="184">
        <v>88578</v>
      </c>
      <c r="L14" s="184">
        <v>339798</v>
      </c>
      <c r="M14" s="184">
        <v>-251220</v>
      </c>
      <c r="N14" s="184">
        <v>39682</v>
      </c>
      <c r="O14" s="184">
        <v>20660</v>
      </c>
      <c r="P14" s="184">
        <v>19022</v>
      </c>
    </row>
    <row r="15" spans="1:20" ht="20.25" customHeight="1">
      <c r="A15" s="194">
        <v>11</v>
      </c>
      <c r="B15" s="194" t="s">
        <v>33</v>
      </c>
      <c r="C15" s="187">
        <v>22700.721422999999</v>
      </c>
      <c r="D15" s="187">
        <v>17438.330636999999</v>
      </c>
      <c r="E15" s="187">
        <v>5262.3907859999999</v>
      </c>
      <c r="F15" s="187">
        <v>40139.052060000002</v>
      </c>
      <c r="G15" s="187">
        <v>0</v>
      </c>
      <c r="H15" s="187">
        <v>805.94672300000002</v>
      </c>
      <c r="I15" s="187">
        <v>-805.94672300000002</v>
      </c>
      <c r="J15" s="187">
        <v>805.94672300000002</v>
      </c>
      <c r="K15" s="187">
        <v>98529.244739999995</v>
      </c>
      <c r="L15" s="187">
        <v>263535.80687999999</v>
      </c>
      <c r="M15" s="187">
        <v>-165006.56213999999</v>
      </c>
      <c r="N15" s="187">
        <v>1232.076084</v>
      </c>
      <c r="O15" s="187">
        <v>1604.5209400000001</v>
      </c>
      <c r="P15" s="280">
        <v>-372.44485600000007</v>
      </c>
    </row>
    <row r="16" spans="1:20" ht="20.25" customHeight="1">
      <c r="A16" s="182">
        <v>12</v>
      </c>
      <c r="B16" s="196" t="s">
        <v>82</v>
      </c>
      <c r="C16" s="184">
        <v>19055.362438</v>
      </c>
      <c r="D16" s="184">
        <v>40704.616108000002</v>
      </c>
      <c r="E16" s="184">
        <v>-21649.253670000002</v>
      </c>
      <c r="F16" s="184">
        <v>59759.978545999998</v>
      </c>
      <c r="G16" s="184">
        <v>0</v>
      </c>
      <c r="H16" s="184">
        <v>1405.854372</v>
      </c>
      <c r="I16" s="184">
        <v>-1405.854372</v>
      </c>
      <c r="J16" s="184">
        <v>1405.854372</v>
      </c>
      <c r="K16" s="184">
        <v>19284</v>
      </c>
      <c r="L16" s="184">
        <v>174473</v>
      </c>
      <c r="M16" s="184">
        <v>-155189</v>
      </c>
      <c r="N16" s="184">
        <v>0</v>
      </c>
      <c r="O16" s="184">
        <v>100</v>
      </c>
      <c r="P16" s="184">
        <v>-100</v>
      </c>
    </row>
    <row r="17" spans="1:20" ht="20.25" customHeight="1">
      <c r="A17" s="194">
        <v>13</v>
      </c>
      <c r="B17" s="194" t="s">
        <v>51</v>
      </c>
      <c r="C17" s="187">
        <v>7504.32744</v>
      </c>
      <c r="D17" s="187">
        <v>7059.3595370000003</v>
      </c>
      <c r="E17" s="187">
        <v>444.96790299999975</v>
      </c>
      <c r="F17" s="187">
        <v>14563.686977000001</v>
      </c>
      <c r="G17" s="187">
        <v>0</v>
      </c>
      <c r="H17" s="187">
        <v>0</v>
      </c>
      <c r="I17" s="187">
        <v>0</v>
      </c>
      <c r="J17" s="187">
        <v>0</v>
      </c>
      <c r="K17" s="187">
        <v>256802</v>
      </c>
      <c r="L17" s="187">
        <v>698701</v>
      </c>
      <c r="M17" s="187">
        <v>-441899</v>
      </c>
      <c r="N17" s="187">
        <v>20925</v>
      </c>
      <c r="O17" s="187">
        <v>23212</v>
      </c>
      <c r="P17" s="280">
        <v>-2287</v>
      </c>
    </row>
    <row r="18" spans="1:20" ht="20.25" customHeight="1">
      <c r="A18" s="182">
        <v>14</v>
      </c>
      <c r="B18" s="193" t="s">
        <v>47</v>
      </c>
      <c r="C18" s="184">
        <v>5209.9904569999999</v>
      </c>
      <c r="D18" s="184">
        <v>4586.8124090000001</v>
      </c>
      <c r="E18" s="184">
        <v>623.17804799999976</v>
      </c>
      <c r="F18" s="184">
        <v>9796.802866</v>
      </c>
      <c r="G18" s="184">
        <v>463.5</v>
      </c>
      <c r="H18" s="184">
        <v>3891.5886089999999</v>
      </c>
      <c r="I18" s="184">
        <v>-3428.0886089999999</v>
      </c>
      <c r="J18" s="184">
        <v>4355.0886090000004</v>
      </c>
      <c r="K18" s="184">
        <v>52866</v>
      </c>
      <c r="L18" s="184">
        <v>84158</v>
      </c>
      <c r="M18" s="184">
        <v>-31292</v>
      </c>
      <c r="N18" s="184">
        <v>368</v>
      </c>
      <c r="O18" s="184">
        <v>2157</v>
      </c>
      <c r="P18" s="184">
        <v>-1789</v>
      </c>
    </row>
    <row r="19" spans="1:20" ht="20.25" customHeight="1">
      <c r="A19" s="194">
        <v>15</v>
      </c>
      <c r="B19" s="194" t="s">
        <v>57</v>
      </c>
      <c r="C19" s="187">
        <v>3743.925706</v>
      </c>
      <c r="D19" s="187">
        <v>3181.729171</v>
      </c>
      <c r="E19" s="187">
        <v>562.19653500000004</v>
      </c>
      <c r="F19" s="187">
        <v>6925.6548769999999</v>
      </c>
      <c r="G19" s="187">
        <v>0</v>
      </c>
      <c r="H19" s="187">
        <v>2485.2771710000002</v>
      </c>
      <c r="I19" s="187">
        <v>-2485.2771710000002</v>
      </c>
      <c r="J19" s="187">
        <v>2485.2771710000002</v>
      </c>
      <c r="K19" s="187">
        <v>1089238</v>
      </c>
      <c r="L19" s="187">
        <v>854538</v>
      </c>
      <c r="M19" s="187">
        <v>234700</v>
      </c>
      <c r="N19" s="187">
        <v>97319</v>
      </c>
      <c r="O19" s="187">
        <v>118258</v>
      </c>
      <c r="P19" s="280">
        <v>-20939</v>
      </c>
    </row>
    <row r="20" spans="1:20" ht="20.25" customHeight="1">
      <c r="A20" s="182">
        <v>16</v>
      </c>
      <c r="B20" s="191" t="s">
        <v>65</v>
      </c>
      <c r="C20" s="184">
        <v>2460.44</v>
      </c>
      <c r="D20" s="184">
        <v>2715.9466210000001</v>
      </c>
      <c r="E20" s="184">
        <v>-255.506621</v>
      </c>
      <c r="F20" s="184">
        <v>5176.3866209999996</v>
      </c>
      <c r="G20" s="184">
        <v>0</v>
      </c>
      <c r="H20" s="184">
        <v>0</v>
      </c>
      <c r="I20" s="184">
        <v>0</v>
      </c>
      <c r="J20" s="184">
        <v>0</v>
      </c>
      <c r="K20" s="184">
        <v>99875</v>
      </c>
      <c r="L20" s="184">
        <v>83665</v>
      </c>
      <c r="M20" s="184">
        <v>16210</v>
      </c>
      <c r="N20" s="184">
        <v>9779</v>
      </c>
      <c r="O20" s="184">
        <v>5090</v>
      </c>
      <c r="P20" s="184">
        <v>4689</v>
      </c>
      <c r="Q20" s="185"/>
      <c r="R20" s="186"/>
      <c r="S20" s="186"/>
      <c r="T20" s="186"/>
    </row>
    <row r="21" spans="1:20" ht="20.25" customHeight="1">
      <c r="A21" s="194">
        <v>17</v>
      </c>
      <c r="B21" s="194" t="s">
        <v>240</v>
      </c>
      <c r="C21" s="187">
        <v>1478.104</v>
      </c>
      <c r="D21" s="187">
        <v>1617.0457759999999</v>
      </c>
      <c r="E21" s="187">
        <v>-138.94177599999989</v>
      </c>
      <c r="F21" s="187">
        <v>3095.1497760000002</v>
      </c>
      <c r="G21" s="187">
        <v>0</v>
      </c>
      <c r="H21" s="187">
        <v>0</v>
      </c>
      <c r="I21" s="187">
        <v>0</v>
      </c>
      <c r="J21" s="187">
        <v>0</v>
      </c>
      <c r="K21" s="187">
        <v>2451490</v>
      </c>
      <c r="L21" s="187">
        <v>851686</v>
      </c>
      <c r="M21" s="187">
        <v>1599804</v>
      </c>
      <c r="N21" s="187">
        <v>370148</v>
      </c>
      <c r="O21" s="187">
        <v>178801</v>
      </c>
      <c r="P21" s="280">
        <v>191347</v>
      </c>
      <c r="Q21" s="185"/>
      <c r="R21" s="186"/>
      <c r="S21" s="186"/>
      <c r="T21" s="186"/>
    </row>
    <row r="22" spans="1:20" ht="20.25" customHeight="1">
      <c r="A22" s="182">
        <v>18</v>
      </c>
      <c r="B22" s="191" t="s">
        <v>55</v>
      </c>
      <c r="C22" s="279">
        <v>1064.9875999999999</v>
      </c>
      <c r="D22" s="184">
        <v>1788.5282</v>
      </c>
      <c r="E22" s="184">
        <v>-723.54060000000004</v>
      </c>
      <c r="F22" s="184">
        <v>2853.5158000000001</v>
      </c>
      <c r="G22" s="184">
        <v>0</v>
      </c>
      <c r="H22" s="184">
        <v>0</v>
      </c>
      <c r="I22" s="184">
        <v>0</v>
      </c>
      <c r="J22" s="184">
        <v>0</v>
      </c>
      <c r="K22" s="184">
        <v>11027</v>
      </c>
      <c r="L22" s="184">
        <v>401910</v>
      </c>
      <c r="M22" s="184">
        <v>-390883</v>
      </c>
      <c r="N22" s="184">
        <v>564</v>
      </c>
      <c r="O22" s="184">
        <v>56081</v>
      </c>
      <c r="P22" s="184">
        <v>-55517</v>
      </c>
      <c r="Q22" s="185"/>
      <c r="R22" s="186"/>
      <c r="S22" s="186"/>
      <c r="T22" s="186"/>
    </row>
    <row r="23" spans="1:20" ht="20.25" customHeight="1">
      <c r="A23" s="194">
        <v>19</v>
      </c>
      <c r="B23" s="194" t="s">
        <v>28</v>
      </c>
      <c r="C23" s="187">
        <v>1059.2449999999999</v>
      </c>
      <c r="D23" s="187">
        <v>12829.611548999999</v>
      </c>
      <c r="E23" s="187">
        <v>-11770.366548999998</v>
      </c>
      <c r="F23" s="187">
        <v>13888.856549</v>
      </c>
      <c r="G23" s="187">
        <v>0</v>
      </c>
      <c r="H23" s="187">
        <v>0</v>
      </c>
      <c r="I23" s="187">
        <v>0</v>
      </c>
      <c r="J23" s="187">
        <v>0</v>
      </c>
      <c r="K23" s="187">
        <v>117977</v>
      </c>
      <c r="L23" s="187">
        <v>825816</v>
      </c>
      <c r="M23" s="187">
        <v>-707839</v>
      </c>
      <c r="N23" s="187">
        <v>8023</v>
      </c>
      <c r="O23" s="187">
        <v>42642</v>
      </c>
      <c r="P23" s="280">
        <v>-34619</v>
      </c>
      <c r="Q23" s="185"/>
      <c r="R23" s="186"/>
      <c r="S23" s="186"/>
      <c r="T23" s="186"/>
    </row>
    <row r="24" spans="1:20" ht="20.25" customHeight="1">
      <c r="A24" s="182">
        <v>20</v>
      </c>
      <c r="B24" s="183" t="s">
        <v>31</v>
      </c>
      <c r="C24" s="279">
        <v>590.70000000000005</v>
      </c>
      <c r="D24" s="184">
        <v>10917.249135</v>
      </c>
      <c r="E24" s="184">
        <v>-10326.549134999999</v>
      </c>
      <c r="F24" s="184">
        <v>11507.949135000001</v>
      </c>
      <c r="G24" s="184">
        <v>0</v>
      </c>
      <c r="H24" s="184">
        <v>0</v>
      </c>
      <c r="I24" s="184">
        <v>0</v>
      </c>
      <c r="J24" s="184">
        <v>0</v>
      </c>
      <c r="K24" s="184">
        <v>724752</v>
      </c>
      <c r="L24" s="184">
        <v>1174307</v>
      </c>
      <c r="M24" s="184">
        <v>-449555</v>
      </c>
      <c r="N24" s="184">
        <v>182765</v>
      </c>
      <c r="O24" s="184">
        <v>91489</v>
      </c>
      <c r="P24" s="184">
        <v>91276</v>
      </c>
      <c r="Q24" s="185"/>
      <c r="R24" s="186"/>
      <c r="S24" s="186"/>
      <c r="T24" s="186"/>
    </row>
    <row r="25" spans="1:20" ht="20.25" customHeight="1">
      <c r="A25" s="194">
        <v>21</v>
      </c>
      <c r="B25" s="194" t="s">
        <v>45</v>
      </c>
      <c r="C25" s="187">
        <v>590.70000000000005</v>
      </c>
      <c r="D25" s="187">
        <v>1307.5995</v>
      </c>
      <c r="E25" s="187">
        <v>-716.89949999999999</v>
      </c>
      <c r="F25" s="187">
        <v>1898.2995000000001</v>
      </c>
      <c r="G25" s="187">
        <v>0</v>
      </c>
      <c r="H25" s="187">
        <v>0</v>
      </c>
      <c r="I25" s="187">
        <v>0</v>
      </c>
      <c r="J25" s="187">
        <v>0</v>
      </c>
      <c r="K25" s="187">
        <v>3784</v>
      </c>
      <c r="L25" s="187">
        <v>3773</v>
      </c>
      <c r="M25" s="187">
        <v>11</v>
      </c>
      <c r="N25" s="187">
        <v>0</v>
      </c>
      <c r="O25" s="187">
        <v>445</v>
      </c>
      <c r="P25" s="280">
        <v>-445</v>
      </c>
      <c r="Q25" s="185"/>
      <c r="R25" s="186"/>
      <c r="S25" s="186"/>
      <c r="T25" s="186"/>
    </row>
    <row r="26" spans="1:20" ht="20.25" customHeight="1">
      <c r="A26" s="182">
        <v>22</v>
      </c>
      <c r="B26" s="191" t="s">
        <v>49</v>
      </c>
      <c r="C26" s="279">
        <v>590.70000000000005</v>
      </c>
      <c r="D26" s="184">
        <v>1341.934391</v>
      </c>
      <c r="E26" s="184">
        <v>-751.23439099999996</v>
      </c>
      <c r="F26" s="184">
        <v>1932.6343910000001</v>
      </c>
      <c r="G26" s="184">
        <v>0</v>
      </c>
      <c r="H26" s="184">
        <v>0</v>
      </c>
      <c r="I26" s="184">
        <v>0</v>
      </c>
      <c r="J26" s="184">
        <v>0</v>
      </c>
      <c r="K26" s="184">
        <v>26148</v>
      </c>
      <c r="L26" s="184">
        <v>427632</v>
      </c>
      <c r="M26" s="184">
        <v>-401484</v>
      </c>
      <c r="N26" s="184">
        <v>0</v>
      </c>
      <c r="O26" s="184">
        <v>9619</v>
      </c>
      <c r="P26" s="184">
        <v>-9619</v>
      </c>
      <c r="Q26" s="185"/>
      <c r="R26" s="186"/>
      <c r="S26" s="186"/>
      <c r="T26" s="186"/>
    </row>
    <row r="27" spans="1:20" ht="20.25" customHeight="1">
      <c r="A27" s="194">
        <v>23</v>
      </c>
      <c r="B27" s="194" t="s">
        <v>53</v>
      </c>
      <c r="C27" s="187">
        <v>590.70000000000005</v>
      </c>
      <c r="D27" s="187">
        <v>1333.2437</v>
      </c>
      <c r="E27" s="187">
        <v>-742.54369999999994</v>
      </c>
      <c r="F27" s="187">
        <v>1923.9437</v>
      </c>
      <c r="G27" s="187">
        <v>0</v>
      </c>
      <c r="H27" s="187">
        <v>0</v>
      </c>
      <c r="I27" s="187">
        <v>0</v>
      </c>
      <c r="J27" s="187">
        <v>0</v>
      </c>
      <c r="K27" s="187">
        <v>290268</v>
      </c>
      <c r="L27" s="187">
        <v>731976</v>
      </c>
      <c r="M27" s="187">
        <v>-441708</v>
      </c>
      <c r="N27" s="187">
        <v>1913</v>
      </c>
      <c r="O27" s="187">
        <v>21464</v>
      </c>
      <c r="P27" s="280">
        <v>-19551</v>
      </c>
      <c r="Q27" s="185"/>
      <c r="R27" s="186"/>
      <c r="S27" s="186"/>
      <c r="T27" s="186"/>
    </row>
    <row r="28" spans="1:20" ht="20.25" customHeight="1">
      <c r="A28" s="182">
        <v>24</v>
      </c>
      <c r="B28" s="183" t="s">
        <v>231</v>
      </c>
      <c r="C28" s="279">
        <v>0</v>
      </c>
      <c r="D28" s="184">
        <v>0</v>
      </c>
      <c r="E28" s="184">
        <v>0</v>
      </c>
      <c r="F28" s="184">
        <v>0</v>
      </c>
      <c r="G28" s="184">
        <v>0</v>
      </c>
      <c r="H28" s="184">
        <v>0</v>
      </c>
      <c r="I28" s="184">
        <v>0</v>
      </c>
      <c r="J28" s="184">
        <v>0</v>
      </c>
      <c r="K28" s="184">
        <v>1371297</v>
      </c>
      <c r="L28" s="184">
        <v>1604196</v>
      </c>
      <c r="M28" s="184">
        <v>-232899</v>
      </c>
      <c r="N28" s="184">
        <v>90702</v>
      </c>
      <c r="O28" s="184">
        <v>174416</v>
      </c>
      <c r="P28" s="184">
        <v>-83714</v>
      </c>
      <c r="Q28" s="185"/>
      <c r="R28" s="186"/>
      <c r="S28" s="186"/>
      <c r="T28" s="186"/>
    </row>
    <row r="29" spans="1:20" ht="20.25" customHeight="1">
      <c r="A29" s="194">
        <v>25</v>
      </c>
      <c r="B29" s="194" t="s">
        <v>20</v>
      </c>
      <c r="C29" s="187">
        <v>0</v>
      </c>
      <c r="D29" s="187">
        <v>0</v>
      </c>
      <c r="E29" s="187">
        <v>0</v>
      </c>
      <c r="F29" s="187">
        <v>0</v>
      </c>
      <c r="G29" s="187">
        <v>0</v>
      </c>
      <c r="H29" s="187">
        <v>0</v>
      </c>
      <c r="I29" s="187">
        <v>0</v>
      </c>
      <c r="J29" s="187">
        <v>0</v>
      </c>
      <c r="K29" s="187">
        <v>6801772</v>
      </c>
      <c r="L29" s="187">
        <v>4606023</v>
      </c>
      <c r="M29" s="187">
        <v>2195749</v>
      </c>
      <c r="N29" s="187">
        <v>840797</v>
      </c>
      <c r="O29" s="187">
        <v>638791</v>
      </c>
      <c r="P29" s="280">
        <v>202006</v>
      </c>
      <c r="Q29" s="185"/>
      <c r="R29" s="186"/>
      <c r="S29" s="186"/>
      <c r="T29" s="186"/>
    </row>
    <row r="30" spans="1:20" ht="20.25" customHeight="1">
      <c r="A30" s="333" t="s">
        <v>349</v>
      </c>
      <c r="B30" s="334"/>
      <c r="C30" s="195">
        <f>SUM(C5:C29)</f>
        <v>1680346.9713360001</v>
      </c>
      <c r="D30" s="195">
        <f t="shared" ref="D30:P30" si="0">SUM(D5:D29)</f>
        <v>1173417.6220990005</v>
      </c>
      <c r="E30" s="195">
        <f t="shared" si="0"/>
        <v>506929.34923699987</v>
      </c>
      <c r="F30" s="195">
        <f t="shared" si="0"/>
        <v>2853764.5934350006</v>
      </c>
      <c r="G30" s="195">
        <f t="shared" si="0"/>
        <v>183832.27760000003</v>
      </c>
      <c r="H30" s="195">
        <f t="shared" si="0"/>
        <v>115021.27601199999</v>
      </c>
      <c r="I30" s="195">
        <f t="shared" si="0"/>
        <v>68811.001587999985</v>
      </c>
      <c r="J30" s="195">
        <f t="shared" si="0"/>
        <v>298853.55361199996</v>
      </c>
      <c r="K30" s="195">
        <f t="shared" si="0"/>
        <v>27822056.899812996</v>
      </c>
      <c r="L30" s="195">
        <f t="shared" si="0"/>
        <v>21723596.973683998</v>
      </c>
      <c r="M30" s="195">
        <f t="shared" si="0"/>
        <v>6098459.9261290003</v>
      </c>
      <c r="N30" s="195">
        <f t="shared" si="0"/>
        <v>2524594.2049079998</v>
      </c>
      <c r="O30" s="195">
        <f t="shared" si="0"/>
        <v>2204023.2859880002</v>
      </c>
      <c r="P30" s="195">
        <f t="shared" si="0"/>
        <v>320570.91891999997</v>
      </c>
    </row>
    <row r="31" spans="1:20" ht="20.25" customHeight="1">
      <c r="A31" s="189">
        <v>26</v>
      </c>
      <c r="B31" s="197" t="s">
        <v>74</v>
      </c>
      <c r="C31" s="187">
        <v>49396.842560999998</v>
      </c>
      <c r="D31" s="187">
        <v>56916.817287999998</v>
      </c>
      <c r="E31" s="187">
        <v>-7519.9747270000007</v>
      </c>
      <c r="F31" s="187">
        <v>106313.65984899999</v>
      </c>
      <c r="G31" s="187">
        <v>9965.5121930000005</v>
      </c>
      <c r="H31" s="187">
        <v>1719.946236</v>
      </c>
      <c r="I31" s="187">
        <v>8245.5659570000007</v>
      </c>
      <c r="J31" s="187">
        <v>11685.458429</v>
      </c>
      <c r="K31" s="187">
        <v>0</v>
      </c>
      <c r="L31" s="187">
        <v>259061</v>
      </c>
      <c r="M31" s="187">
        <f>K31-L31</f>
        <v>-259061</v>
      </c>
      <c r="N31" s="187">
        <v>0</v>
      </c>
      <c r="O31" s="187">
        <v>1013</v>
      </c>
      <c r="P31" s="187">
        <v>-1013</v>
      </c>
      <c r="Q31" s="185"/>
      <c r="R31" s="186"/>
      <c r="S31" s="186"/>
      <c r="T31" s="186"/>
    </row>
    <row r="32" spans="1:20" ht="20.25" customHeight="1">
      <c r="A32" s="182">
        <v>27</v>
      </c>
      <c r="B32" s="196" t="s">
        <v>243</v>
      </c>
      <c r="C32" s="184">
        <v>35529.644629000002</v>
      </c>
      <c r="D32" s="184">
        <v>32014.179769999999</v>
      </c>
      <c r="E32" s="184">
        <v>3515.4648590000033</v>
      </c>
      <c r="F32" s="184">
        <v>67543.824399000005</v>
      </c>
      <c r="G32" s="184">
        <v>1831.68183</v>
      </c>
      <c r="H32" s="184">
        <v>3052.1019550000001</v>
      </c>
      <c r="I32" s="184">
        <v>-1220.4201250000001</v>
      </c>
      <c r="J32" s="184">
        <v>4883.7837849999996</v>
      </c>
      <c r="K32" s="184">
        <v>8356.8577669999995</v>
      </c>
      <c r="L32" s="184">
        <v>163.09272999999999</v>
      </c>
      <c r="M32" s="184">
        <f t="shared" ref="M32:M36" si="1">K32-L32</f>
        <v>8193.7650369999992</v>
      </c>
      <c r="N32" s="184">
        <v>0</v>
      </c>
      <c r="O32" s="184">
        <v>0</v>
      </c>
      <c r="P32" s="184">
        <v>0</v>
      </c>
      <c r="Q32" s="185"/>
      <c r="R32" s="186"/>
      <c r="S32" s="186"/>
      <c r="T32" s="186"/>
    </row>
    <row r="33" spans="1:20" ht="20.25" customHeight="1">
      <c r="A33" s="189">
        <v>28</v>
      </c>
      <c r="B33" s="194" t="s">
        <v>77</v>
      </c>
      <c r="C33" s="187">
        <v>27848.460220000001</v>
      </c>
      <c r="D33" s="187">
        <v>27873.109966</v>
      </c>
      <c r="E33" s="187">
        <v>-24.649745999999141</v>
      </c>
      <c r="F33" s="187">
        <v>55721.570185999997</v>
      </c>
      <c r="G33" s="187">
        <v>1964.526226</v>
      </c>
      <c r="H33" s="187">
        <v>1767.202898</v>
      </c>
      <c r="I33" s="187">
        <v>197.32332799999995</v>
      </c>
      <c r="J33" s="187">
        <v>3731.729124</v>
      </c>
      <c r="K33" s="187">
        <v>2699</v>
      </c>
      <c r="L33" s="187">
        <v>3623</v>
      </c>
      <c r="M33" s="187">
        <f t="shared" si="1"/>
        <v>-924</v>
      </c>
      <c r="N33" s="187">
        <v>0</v>
      </c>
      <c r="O33" s="187">
        <v>195</v>
      </c>
      <c r="P33" s="187">
        <v>-195</v>
      </c>
      <c r="Q33" s="185"/>
      <c r="R33" s="186"/>
      <c r="S33" s="186"/>
      <c r="T33" s="186"/>
    </row>
    <row r="34" spans="1:20" ht="20.25" customHeight="1">
      <c r="A34" s="182">
        <v>29</v>
      </c>
      <c r="B34" s="196" t="s">
        <v>79</v>
      </c>
      <c r="C34" s="184">
        <v>14787.285988</v>
      </c>
      <c r="D34" s="184">
        <v>13016.715217000001</v>
      </c>
      <c r="E34" s="184">
        <v>1770.5707709999988</v>
      </c>
      <c r="F34" s="184">
        <v>27804.001205</v>
      </c>
      <c r="G34" s="184">
        <v>1223.029403</v>
      </c>
      <c r="H34" s="184">
        <v>1065</v>
      </c>
      <c r="I34" s="184">
        <v>158.029403</v>
      </c>
      <c r="J34" s="184">
        <v>2288.029403</v>
      </c>
      <c r="K34" s="184">
        <v>2475</v>
      </c>
      <c r="L34" s="184">
        <v>647</v>
      </c>
      <c r="M34" s="184">
        <f t="shared" si="1"/>
        <v>1828</v>
      </c>
      <c r="N34" s="184">
        <v>0</v>
      </c>
      <c r="O34" s="184">
        <v>0</v>
      </c>
      <c r="P34" s="184">
        <v>0</v>
      </c>
      <c r="Q34" s="185"/>
      <c r="R34" s="186"/>
      <c r="S34" s="186"/>
      <c r="T34" s="186"/>
    </row>
    <row r="35" spans="1:20" ht="20.25" customHeight="1">
      <c r="A35" s="189">
        <v>30</v>
      </c>
      <c r="B35" s="190" t="s">
        <v>256</v>
      </c>
      <c r="C35" s="187">
        <v>2682.3459469999998</v>
      </c>
      <c r="D35" s="187">
        <v>744.65873099999999</v>
      </c>
      <c r="E35" s="187">
        <v>1937.6872159999998</v>
      </c>
      <c r="F35" s="187">
        <v>3427.0046779999998</v>
      </c>
      <c r="G35" s="187">
        <v>2682.3459469999998</v>
      </c>
      <c r="H35" s="187">
        <v>744.65873099999999</v>
      </c>
      <c r="I35" s="187">
        <v>1937.6872159999998</v>
      </c>
      <c r="J35" s="187">
        <v>3427.0046779999998</v>
      </c>
      <c r="K35" s="187">
        <v>9517.0444719999996</v>
      </c>
      <c r="L35" s="187">
        <v>58.136358000000001</v>
      </c>
      <c r="M35" s="187">
        <f t="shared" si="1"/>
        <v>9458.9081139999998</v>
      </c>
      <c r="N35" s="187">
        <v>3005.5068240000001</v>
      </c>
      <c r="O35" s="187">
        <v>58</v>
      </c>
      <c r="P35" s="187">
        <f>N35-O35</f>
        <v>2947.5068240000001</v>
      </c>
      <c r="Q35" s="185"/>
      <c r="R35" s="186"/>
      <c r="S35" s="186"/>
      <c r="T35" s="186"/>
    </row>
    <row r="36" spans="1:20" ht="20.25" customHeight="1">
      <c r="A36" s="182">
        <v>31</v>
      </c>
      <c r="B36" s="196" t="s">
        <v>264</v>
      </c>
      <c r="C36" s="184">
        <v>0</v>
      </c>
      <c r="D36" s="184">
        <v>0</v>
      </c>
      <c r="E36" s="184">
        <v>0</v>
      </c>
      <c r="F36" s="184">
        <v>0</v>
      </c>
      <c r="G36" s="184">
        <v>0</v>
      </c>
      <c r="H36" s="184">
        <v>0</v>
      </c>
      <c r="I36" s="184">
        <v>0</v>
      </c>
      <c r="J36" s="184">
        <v>0</v>
      </c>
      <c r="K36" s="184">
        <v>5000</v>
      </c>
      <c r="L36" s="184">
        <v>0</v>
      </c>
      <c r="M36" s="184">
        <f t="shared" si="1"/>
        <v>5000</v>
      </c>
      <c r="N36" s="184">
        <v>5000</v>
      </c>
      <c r="O36" s="184">
        <v>0</v>
      </c>
      <c r="P36" s="184">
        <f>N36-O36</f>
        <v>5000</v>
      </c>
      <c r="Q36" s="185"/>
      <c r="R36" s="186"/>
      <c r="S36" s="186"/>
      <c r="T36" s="186"/>
    </row>
    <row r="37" spans="1:20" ht="20.25" customHeight="1">
      <c r="A37" s="335" t="s">
        <v>350</v>
      </c>
      <c r="B37" s="336"/>
      <c r="C37" s="195">
        <f>SUM(C31:C36)</f>
        <v>130244.57934499999</v>
      </c>
      <c r="D37" s="195">
        <f t="shared" ref="D37:P37" si="2">SUM(D31:D36)</f>
        <v>130565.480972</v>
      </c>
      <c r="E37" s="195">
        <f t="shared" si="2"/>
        <v>-320.90162699999792</v>
      </c>
      <c r="F37" s="195">
        <f t="shared" si="2"/>
        <v>260810.060317</v>
      </c>
      <c r="G37" s="195">
        <f t="shared" si="2"/>
        <v>17667.095599</v>
      </c>
      <c r="H37" s="195">
        <f t="shared" si="2"/>
        <v>8348.9098199999989</v>
      </c>
      <c r="I37" s="195">
        <f t="shared" si="2"/>
        <v>9318.1857790000013</v>
      </c>
      <c r="J37" s="195">
        <f t="shared" si="2"/>
        <v>26016.005419000001</v>
      </c>
      <c r="K37" s="195">
        <f t="shared" si="2"/>
        <v>28047.902238999999</v>
      </c>
      <c r="L37" s="195">
        <f t="shared" si="2"/>
        <v>263552.22908800002</v>
      </c>
      <c r="M37" s="195">
        <f t="shared" si="2"/>
        <v>-235504.326849</v>
      </c>
      <c r="N37" s="195">
        <f t="shared" si="2"/>
        <v>8005.5068240000001</v>
      </c>
      <c r="O37" s="195">
        <f t="shared" si="2"/>
        <v>1266</v>
      </c>
      <c r="P37" s="195">
        <f t="shared" si="2"/>
        <v>6739.5068240000001</v>
      </c>
    </row>
    <row r="38" spans="1:20" ht="20.25" customHeight="1">
      <c r="A38" s="189">
        <v>32</v>
      </c>
      <c r="B38" s="190" t="s">
        <v>93</v>
      </c>
      <c r="C38" s="187">
        <v>356637.45875400002</v>
      </c>
      <c r="D38" s="187">
        <v>361291.97539199999</v>
      </c>
      <c r="E38" s="187">
        <v>-4654.5166379999719</v>
      </c>
      <c r="F38" s="187">
        <v>717929.43414600007</v>
      </c>
      <c r="G38" s="187">
        <v>32179.776806000002</v>
      </c>
      <c r="H38" s="187">
        <v>26053.134590000001</v>
      </c>
      <c r="I38" s="187">
        <v>6126.6422160000002</v>
      </c>
      <c r="J38" s="187">
        <v>58232.911396000003</v>
      </c>
      <c r="K38" s="187">
        <v>257</v>
      </c>
      <c r="L38" s="187">
        <v>21961</v>
      </c>
      <c r="M38" s="187">
        <v>-21704</v>
      </c>
      <c r="N38" s="187">
        <v>0</v>
      </c>
      <c r="O38" s="187">
        <v>465</v>
      </c>
      <c r="P38" s="187">
        <v>-465</v>
      </c>
      <c r="Q38" s="185"/>
      <c r="R38" s="186"/>
      <c r="S38" s="186"/>
      <c r="T38" s="186"/>
    </row>
    <row r="39" spans="1:20" ht="20.25" customHeight="1">
      <c r="A39" s="182">
        <v>33</v>
      </c>
      <c r="B39" s="198" t="s">
        <v>95</v>
      </c>
      <c r="C39" s="184">
        <v>189068.23829899999</v>
      </c>
      <c r="D39" s="184">
        <v>201373.64829700001</v>
      </c>
      <c r="E39" s="184">
        <v>-12305.409998000017</v>
      </c>
      <c r="F39" s="184">
        <v>390441.886596</v>
      </c>
      <c r="G39" s="184">
        <v>13766.255288</v>
      </c>
      <c r="H39" s="184">
        <v>26846.676234999999</v>
      </c>
      <c r="I39" s="184">
        <v>-13080.420946999999</v>
      </c>
      <c r="J39" s="184">
        <v>40612.931522999999</v>
      </c>
      <c r="K39" s="184">
        <v>227</v>
      </c>
      <c r="L39" s="184">
        <v>8099</v>
      </c>
      <c r="M39" s="184">
        <v>-7872</v>
      </c>
      <c r="N39" s="184">
        <v>0</v>
      </c>
      <c r="O39" s="184">
        <v>1992</v>
      </c>
      <c r="P39" s="184">
        <v>-1992</v>
      </c>
      <c r="Q39" s="185"/>
      <c r="R39" s="186"/>
      <c r="S39" s="186"/>
      <c r="T39" s="186"/>
    </row>
    <row r="40" spans="1:20" ht="20.25" customHeight="1">
      <c r="A40" s="189">
        <v>34</v>
      </c>
      <c r="B40" s="190" t="s">
        <v>351</v>
      </c>
      <c r="C40" s="187">
        <v>167241.45946499999</v>
      </c>
      <c r="D40" s="187">
        <v>882055.61220600002</v>
      </c>
      <c r="E40" s="187">
        <v>-714814.15274100006</v>
      </c>
      <c r="F40" s="187">
        <v>1049297.071671</v>
      </c>
      <c r="G40" s="187">
        <v>43582.436293999999</v>
      </c>
      <c r="H40" s="187">
        <v>25873.397207000002</v>
      </c>
      <c r="I40" s="187">
        <v>17709.039086999997</v>
      </c>
      <c r="J40" s="187">
        <v>69455.833501000001</v>
      </c>
      <c r="K40" s="187">
        <v>420411</v>
      </c>
      <c r="L40" s="187">
        <v>1135240</v>
      </c>
      <c r="M40" s="187">
        <v>-714829</v>
      </c>
      <c r="N40" s="187">
        <v>0</v>
      </c>
      <c r="O40" s="187">
        <v>3822</v>
      </c>
      <c r="P40" s="187">
        <v>-3822</v>
      </c>
      <c r="Q40" s="185"/>
      <c r="R40" s="186"/>
      <c r="S40" s="186"/>
      <c r="T40" s="186"/>
    </row>
    <row r="41" spans="1:20" ht="20.25" customHeight="1">
      <c r="A41" s="182">
        <v>35</v>
      </c>
      <c r="B41" s="183" t="s">
        <v>84</v>
      </c>
      <c r="C41" s="184">
        <v>131237.31944299999</v>
      </c>
      <c r="D41" s="184">
        <v>235716.22700399999</v>
      </c>
      <c r="E41" s="184">
        <v>-104478.907561</v>
      </c>
      <c r="F41" s="184">
        <v>366953.546447</v>
      </c>
      <c r="G41" s="184">
        <v>13535.430202</v>
      </c>
      <c r="H41" s="184">
        <v>22432.557067000002</v>
      </c>
      <c r="I41" s="184">
        <v>-8897.126865000002</v>
      </c>
      <c r="J41" s="184">
        <v>35967.987269000005</v>
      </c>
      <c r="K41" s="184">
        <v>46938.590725000002</v>
      </c>
      <c r="L41" s="184">
        <v>159642.452154</v>
      </c>
      <c r="M41" s="184">
        <v>-112703.861429</v>
      </c>
      <c r="N41" s="184">
        <v>851.71889999999996</v>
      </c>
      <c r="O41" s="184">
        <v>2960.6257049999999</v>
      </c>
      <c r="P41" s="184">
        <v>-2108.9068050000001</v>
      </c>
      <c r="Q41" s="185"/>
      <c r="R41" s="186"/>
      <c r="S41" s="186"/>
      <c r="T41" s="186"/>
    </row>
    <row r="42" spans="1:20" ht="20.25" customHeight="1">
      <c r="A42" s="189">
        <v>36</v>
      </c>
      <c r="B42" s="190" t="s">
        <v>90</v>
      </c>
      <c r="C42" s="187">
        <v>110355.462726</v>
      </c>
      <c r="D42" s="187">
        <v>157754.913933</v>
      </c>
      <c r="E42" s="187">
        <v>-47399.451207000006</v>
      </c>
      <c r="F42" s="187">
        <v>268110.376659</v>
      </c>
      <c r="G42" s="187">
        <v>13672.901954000001</v>
      </c>
      <c r="H42" s="187">
        <v>23295.891113999998</v>
      </c>
      <c r="I42" s="187">
        <v>-9622.9891599999974</v>
      </c>
      <c r="J42" s="187">
        <v>36968.793067999999</v>
      </c>
      <c r="K42" s="187">
        <v>77362.395489000002</v>
      </c>
      <c r="L42" s="187">
        <v>114476.683645</v>
      </c>
      <c r="M42" s="187">
        <v>-37114.288155999995</v>
      </c>
      <c r="N42" s="187">
        <v>3720.1771279999998</v>
      </c>
      <c r="O42" s="187">
        <v>4682.2475670000003</v>
      </c>
      <c r="P42" s="187">
        <v>-962.07043900000053</v>
      </c>
      <c r="Q42" s="185"/>
      <c r="R42" s="186"/>
      <c r="S42" s="186"/>
      <c r="T42" s="186"/>
    </row>
    <row r="43" spans="1:20" ht="20.25" customHeight="1">
      <c r="A43" s="182">
        <v>37</v>
      </c>
      <c r="B43" s="199" t="s">
        <v>259</v>
      </c>
      <c r="C43" s="184">
        <v>0</v>
      </c>
      <c r="D43" s="184">
        <v>0</v>
      </c>
      <c r="E43" s="184">
        <v>0</v>
      </c>
      <c r="F43" s="184">
        <v>0</v>
      </c>
      <c r="G43" s="184">
        <v>0</v>
      </c>
      <c r="H43" s="184">
        <v>0</v>
      </c>
      <c r="I43" s="184">
        <v>0</v>
      </c>
      <c r="J43" s="184">
        <v>0</v>
      </c>
      <c r="K43" s="184">
        <v>299998.5</v>
      </c>
      <c r="L43" s="184">
        <v>0</v>
      </c>
      <c r="M43" s="184">
        <v>299998.5</v>
      </c>
      <c r="N43" s="184">
        <v>0</v>
      </c>
      <c r="O43" s="184">
        <v>0</v>
      </c>
      <c r="P43" s="184">
        <v>0</v>
      </c>
      <c r="Q43" s="185"/>
      <c r="R43" s="186"/>
      <c r="S43" s="186"/>
      <c r="T43" s="186"/>
    </row>
    <row r="44" spans="1:20" ht="20.25" customHeight="1">
      <c r="A44" s="337" t="s">
        <v>287</v>
      </c>
      <c r="B44" s="338"/>
      <c r="C44" s="195">
        <f>SUM(C38:C43)</f>
        <v>954539.93868699996</v>
      </c>
      <c r="D44" s="195">
        <f t="shared" ref="D44:P44" si="3">SUM(D38:D43)</f>
        <v>1838192.376832</v>
      </c>
      <c r="E44" s="195">
        <f t="shared" si="3"/>
        <v>-883652.43814500002</v>
      </c>
      <c r="F44" s="195">
        <f t="shared" si="3"/>
        <v>2792732.3155189999</v>
      </c>
      <c r="G44" s="195">
        <f t="shared" si="3"/>
        <v>116736.80054400001</v>
      </c>
      <c r="H44" s="195">
        <f t="shared" si="3"/>
        <v>124501.65621299999</v>
      </c>
      <c r="I44" s="195">
        <f t="shared" si="3"/>
        <v>-7764.8556690000005</v>
      </c>
      <c r="J44" s="195">
        <f t="shared" si="3"/>
        <v>241238.45675700001</v>
      </c>
      <c r="K44" s="195">
        <f t="shared" si="3"/>
        <v>845194.48621400003</v>
      </c>
      <c r="L44" s="195">
        <f t="shared" si="3"/>
        <v>1439419.135799</v>
      </c>
      <c r="M44" s="195">
        <f t="shared" si="3"/>
        <v>-594224.64958500001</v>
      </c>
      <c r="N44" s="195">
        <f t="shared" si="3"/>
        <v>4571.8960280000001</v>
      </c>
      <c r="O44" s="195">
        <f t="shared" si="3"/>
        <v>13921.873272000001</v>
      </c>
      <c r="P44" s="195">
        <f t="shared" si="3"/>
        <v>-9349.9772440000015</v>
      </c>
    </row>
    <row r="45" spans="1:20" ht="20.25" customHeight="1">
      <c r="A45" s="189">
        <v>38</v>
      </c>
      <c r="B45" s="194" t="s">
        <v>102</v>
      </c>
      <c r="C45" s="187">
        <v>9851.9590840000001</v>
      </c>
      <c r="D45" s="187">
        <v>13657.559015000001</v>
      </c>
      <c r="E45" s="187">
        <v>-3805.5999310000007</v>
      </c>
      <c r="F45" s="187">
        <v>23509.518099000001</v>
      </c>
      <c r="G45" s="187">
        <v>993.25097200000005</v>
      </c>
      <c r="H45" s="187">
        <v>104.849131</v>
      </c>
      <c r="I45" s="187">
        <v>888.4018410000001</v>
      </c>
      <c r="J45" s="187">
        <v>1098.100103</v>
      </c>
      <c r="K45" s="187">
        <v>419</v>
      </c>
      <c r="L45" s="187">
        <v>5787</v>
      </c>
      <c r="M45" s="187">
        <v>-5368</v>
      </c>
      <c r="N45" s="187">
        <v>0</v>
      </c>
      <c r="O45" s="187">
        <v>105</v>
      </c>
      <c r="P45" s="187">
        <v>-105</v>
      </c>
      <c r="Q45" s="185"/>
      <c r="R45" s="186"/>
      <c r="S45" s="186"/>
      <c r="T45" s="186"/>
    </row>
    <row r="46" spans="1:20" ht="20.25" customHeight="1">
      <c r="A46" s="339" t="s">
        <v>289</v>
      </c>
      <c r="B46" s="340"/>
      <c r="C46" s="195">
        <f>SUM(C45)</f>
        <v>9851.9590840000001</v>
      </c>
      <c r="D46" s="195">
        <f t="shared" ref="D46:P46" si="4">SUM(D45)</f>
        <v>13657.559015000001</v>
      </c>
      <c r="E46" s="195">
        <f t="shared" si="4"/>
        <v>-3805.5999310000007</v>
      </c>
      <c r="F46" s="195">
        <f t="shared" si="4"/>
        <v>23509.518099000001</v>
      </c>
      <c r="G46" s="195">
        <f t="shared" si="4"/>
        <v>993.25097200000005</v>
      </c>
      <c r="H46" s="195">
        <f t="shared" si="4"/>
        <v>104.849131</v>
      </c>
      <c r="I46" s="195">
        <f t="shared" si="4"/>
        <v>888.4018410000001</v>
      </c>
      <c r="J46" s="195">
        <f t="shared" si="4"/>
        <v>1098.100103</v>
      </c>
      <c r="K46" s="195">
        <f t="shared" si="4"/>
        <v>419</v>
      </c>
      <c r="L46" s="195">
        <f t="shared" si="4"/>
        <v>5787</v>
      </c>
      <c r="M46" s="195">
        <f t="shared" si="4"/>
        <v>-5368</v>
      </c>
      <c r="N46" s="195">
        <f t="shared" si="4"/>
        <v>0</v>
      </c>
      <c r="O46" s="195">
        <f t="shared" si="4"/>
        <v>105</v>
      </c>
      <c r="P46" s="195">
        <f t="shared" si="4"/>
        <v>-105</v>
      </c>
    </row>
    <row r="47" spans="1:20" ht="20.25" customHeight="1">
      <c r="A47" s="189">
        <v>39</v>
      </c>
      <c r="B47" s="194" t="s">
        <v>142</v>
      </c>
      <c r="C47" s="187">
        <v>307663.22650599998</v>
      </c>
      <c r="D47" s="187">
        <v>198291.62694399999</v>
      </c>
      <c r="E47" s="187">
        <v>109371.59956199999</v>
      </c>
      <c r="F47" s="187">
        <v>505954.85344999994</v>
      </c>
      <c r="G47" s="187">
        <v>31341.105422000001</v>
      </c>
      <c r="H47" s="187">
        <v>15609.595912000001</v>
      </c>
      <c r="I47" s="187">
        <v>15731.50951</v>
      </c>
      <c r="J47" s="187">
        <v>46950.701333999998</v>
      </c>
      <c r="K47" s="187">
        <v>169420</v>
      </c>
      <c r="L47" s="187">
        <v>79944</v>
      </c>
      <c r="M47" s="187">
        <v>89476</v>
      </c>
      <c r="N47" s="187">
        <v>24399</v>
      </c>
      <c r="O47" s="187">
        <v>24732</v>
      </c>
      <c r="P47" s="187">
        <v>-333</v>
      </c>
      <c r="Q47" s="185"/>
      <c r="R47" s="186"/>
      <c r="S47" s="186"/>
      <c r="T47" s="186"/>
    </row>
    <row r="48" spans="1:20" ht="20.25" customHeight="1">
      <c r="A48" s="182">
        <v>40</v>
      </c>
      <c r="B48" s="198" t="s">
        <v>122</v>
      </c>
      <c r="C48" s="184">
        <v>193259.93061400001</v>
      </c>
      <c r="D48" s="184">
        <v>198532.85415100001</v>
      </c>
      <c r="E48" s="184">
        <v>-5272.9235369999951</v>
      </c>
      <c r="F48" s="184">
        <v>391792.78476499999</v>
      </c>
      <c r="G48" s="184">
        <v>9286.209664</v>
      </c>
      <c r="H48" s="184">
        <v>11851.377410999999</v>
      </c>
      <c r="I48" s="184">
        <v>-2565.1677469999995</v>
      </c>
      <c r="J48" s="184">
        <v>21137.587074999999</v>
      </c>
      <c r="K48" s="184">
        <v>6487</v>
      </c>
      <c r="L48" s="184">
        <v>5226</v>
      </c>
      <c r="M48" s="184">
        <v>1261</v>
      </c>
      <c r="N48" s="184">
        <v>829</v>
      </c>
      <c r="O48" s="184">
        <v>96</v>
      </c>
      <c r="P48" s="184">
        <v>733</v>
      </c>
      <c r="Q48" s="185"/>
      <c r="R48" s="186"/>
      <c r="S48" s="186"/>
      <c r="T48" s="186"/>
    </row>
    <row r="49" spans="1:20" ht="20.25" customHeight="1">
      <c r="A49" s="189">
        <v>41</v>
      </c>
      <c r="B49" s="194" t="s">
        <v>117</v>
      </c>
      <c r="C49" s="187">
        <v>183695.59765000001</v>
      </c>
      <c r="D49" s="187">
        <v>189444.517375</v>
      </c>
      <c r="E49" s="187">
        <v>-5748.9197249999852</v>
      </c>
      <c r="F49" s="187">
        <v>373140.11502500001</v>
      </c>
      <c r="G49" s="187">
        <v>32528.69786</v>
      </c>
      <c r="H49" s="187">
        <v>26676.863221</v>
      </c>
      <c r="I49" s="187">
        <v>5851.8346390000006</v>
      </c>
      <c r="J49" s="187">
        <v>59205.561081</v>
      </c>
      <c r="K49" s="187">
        <v>4951</v>
      </c>
      <c r="L49" s="187">
        <v>18014</v>
      </c>
      <c r="M49" s="187">
        <v>-13063</v>
      </c>
      <c r="N49" s="187">
        <v>1005</v>
      </c>
      <c r="O49" s="187">
        <v>563</v>
      </c>
      <c r="P49" s="187">
        <v>442</v>
      </c>
      <c r="Q49" s="185"/>
      <c r="R49" s="186"/>
      <c r="S49" s="186"/>
      <c r="T49" s="186"/>
    </row>
    <row r="50" spans="1:20" ht="20.25" customHeight="1">
      <c r="A50" s="182">
        <v>42</v>
      </c>
      <c r="B50" s="198" t="s">
        <v>139</v>
      </c>
      <c r="C50" s="184">
        <v>164187.68696699999</v>
      </c>
      <c r="D50" s="184">
        <v>164850.32777999999</v>
      </c>
      <c r="E50" s="184">
        <v>-662.64081300000544</v>
      </c>
      <c r="F50" s="184">
        <v>329038.01474699995</v>
      </c>
      <c r="G50" s="184">
        <v>18415.512406000002</v>
      </c>
      <c r="H50" s="184">
        <v>25815.602725000001</v>
      </c>
      <c r="I50" s="184">
        <v>-7400.090318999999</v>
      </c>
      <c r="J50" s="184">
        <v>44231.115130999999</v>
      </c>
      <c r="K50" s="184">
        <v>3121.1317119999999</v>
      </c>
      <c r="L50" s="184">
        <v>5155.177627</v>
      </c>
      <c r="M50" s="184">
        <v>-2034.0459150000002</v>
      </c>
      <c r="N50" s="184">
        <v>0</v>
      </c>
      <c r="O50" s="184">
        <v>2207.7076870000001</v>
      </c>
      <c r="P50" s="184">
        <v>-2207.7076870000001</v>
      </c>
      <c r="Q50" s="185"/>
      <c r="R50" s="186"/>
      <c r="S50" s="186"/>
      <c r="T50" s="186"/>
    </row>
    <row r="51" spans="1:20" ht="20.25" customHeight="1">
      <c r="A51" s="189">
        <v>42</v>
      </c>
      <c r="B51" s="194" t="s">
        <v>136</v>
      </c>
      <c r="C51" s="187">
        <v>163506.573286</v>
      </c>
      <c r="D51" s="187">
        <v>177031.94010499999</v>
      </c>
      <c r="E51" s="187">
        <v>-13525.366818999988</v>
      </c>
      <c r="F51" s="187">
        <v>340538.51339099999</v>
      </c>
      <c r="G51" s="187">
        <v>14136.829795</v>
      </c>
      <c r="H51" s="187">
        <v>14714.138965</v>
      </c>
      <c r="I51" s="187">
        <v>-577.30917000000045</v>
      </c>
      <c r="J51" s="187">
        <v>28850.96876</v>
      </c>
      <c r="K51" s="187">
        <v>9142</v>
      </c>
      <c r="L51" s="187">
        <v>14986</v>
      </c>
      <c r="M51" s="187">
        <v>-5844</v>
      </c>
      <c r="N51" s="187">
        <v>0</v>
      </c>
      <c r="O51" s="187">
        <v>20</v>
      </c>
      <c r="P51" s="187">
        <v>-20</v>
      </c>
      <c r="Q51" s="185"/>
      <c r="R51" s="186"/>
      <c r="S51" s="186"/>
      <c r="T51" s="186"/>
    </row>
    <row r="52" spans="1:20" ht="20.25" customHeight="1">
      <c r="A52" s="182">
        <v>43</v>
      </c>
      <c r="B52" s="198" t="s">
        <v>110</v>
      </c>
      <c r="C52" s="184">
        <v>129556.83448799999</v>
      </c>
      <c r="D52" s="184">
        <v>126192.650001</v>
      </c>
      <c r="E52" s="184">
        <v>3364.1844869999913</v>
      </c>
      <c r="F52" s="184">
        <v>255749.48448899999</v>
      </c>
      <c r="G52" s="184">
        <v>10300.946706999999</v>
      </c>
      <c r="H52" s="184">
        <v>12359.836643000001</v>
      </c>
      <c r="I52" s="184">
        <v>-2058.8899360000014</v>
      </c>
      <c r="J52" s="184">
        <v>22660.783349999998</v>
      </c>
      <c r="K52" s="184">
        <v>3556</v>
      </c>
      <c r="L52" s="184">
        <v>2303</v>
      </c>
      <c r="M52" s="184">
        <v>1253</v>
      </c>
      <c r="N52" s="184">
        <v>0</v>
      </c>
      <c r="O52" s="184">
        <v>43</v>
      </c>
      <c r="P52" s="184">
        <v>-43</v>
      </c>
      <c r="Q52" s="185"/>
      <c r="R52" s="186"/>
      <c r="S52" s="186"/>
      <c r="T52" s="186"/>
    </row>
    <row r="53" spans="1:20" ht="20.25" customHeight="1">
      <c r="A53" s="189">
        <v>44</v>
      </c>
      <c r="B53" s="194" t="s">
        <v>353</v>
      </c>
      <c r="C53" s="187">
        <v>127314.756071</v>
      </c>
      <c r="D53" s="187">
        <v>132593.25707200001</v>
      </c>
      <c r="E53" s="187">
        <v>-5278.5010010000115</v>
      </c>
      <c r="F53" s="187">
        <v>259908.01314300002</v>
      </c>
      <c r="G53" s="187">
        <v>5129.9795480000002</v>
      </c>
      <c r="H53" s="187">
        <v>8229.6492030000009</v>
      </c>
      <c r="I53" s="187">
        <v>-3099.6696550000006</v>
      </c>
      <c r="J53" s="187">
        <v>13359.628751</v>
      </c>
      <c r="K53" s="187">
        <v>392</v>
      </c>
      <c r="L53" s="187">
        <v>5957</v>
      </c>
      <c r="M53" s="187">
        <v>-5565</v>
      </c>
      <c r="N53" s="187">
        <v>0</v>
      </c>
      <c r="O53" s="187">
        <v>64</v>
      </c>
      <c r="P53" s="187">
        <v>-64</v>
      </c>
      <c r="Q53" s="185"/>
      <c r="R53" s="186"/>
      <c r="S53" s="186"/>
      <c r="T53" s="186"/>
    </row>
    <row r="54" spans="1:20" ht="20.25" customHeight="1">
      <c r="A54" s="182">
        <v>45</v>
      </c>
      <c r="B54" s="198" t="s">
        <v>200</v>
      </c>
      <c r="C54" s="184">
        <v>121376.31379299999</v>
      </c>
      <c r="D54" s="184">
        <v>103281.421424</v>
      </c>
      <c r="E54" s="184">
        <v>18094.892368999994</v>
      </c>
      <c r="F54" s="184">
        <v>224657.73521700001</v>
      </c>
      <c r="G54" s="184">
        <v>23835.474243000001</v>
      </c>
      <c r="H54" s="184">
        <v>17865.453129000001</v>
      </c>
      <c r="I54" s="184">
        <v>5970.0211139999992</v>
      </c>
      <c r="J54" s="184">
        <v>41700.927372000006</v>
      </c>
      <c r="K54" s="184">
        <v>34266</v>
      </c>
      <c r="L54" s="184">
        <v>18361</v>
      </c>
      <c r="M54" s="184">
        <v>15905</v>
      </c>
      <c r="N54" s="184">
        <v>3391</v>
      </c>
      <c r="O54" s="184">
        <v>743</v>
      </c>
      <c r="P54" s="184">
        <v>2648</v>
      </c>
      <c r="Q54" s="185"/>
      <c r="R54" s="186"/>
      <c r="S54" s="186"/>
      <c r="T54" s="186"/>
    </row>
    <row r="55" spans="1:20" ht="20.25" customHeight="1">
      <c r="A55" s="189">
        <v>46</v>
      </c>
      <c r="B55" s="194" t="s">
        <v>178</v>
      </c>
      <c r="C55" s="187">
        <v>119629.987952</v>
      </c>
      <c r="D55" s="187">
        <v>119465.87979599999</v>
      </c>
      <c r="E55" s="187">
        <v>164.10815600000205</v>
      </c>
      <c r="F55" s="187">
        <v>239095.86774799999</v>
      </c>
      <c r="G55" s="187">
        <v>5930.1116259999999</v>
      </c>
      <c r="H55" s="187">
        <v>7691.4524430000001</v>
      </c>
      <c r="I55" s="187">
        <v>-1761.3408170000002</v>
      </c>
      <c r="J55" s="187">
        <v>13621.564069</v>
      </c>
      <c r="K55" s="187">
        <v>4224.6220039999998</v>
      </c>
      <c r="L55" s="187">
        <v>3690.2263349999998</v>
      </c>
      <c r="M55" s="187">
        <v>534.395669</v>
      </c>
      <c r="N55" s="187">
        <v>0</v>
      </c>
      <c r="O55" s="187">
        <v>378.59255400000001</v>
      </c>
      <c r="P55" s="187">
        <v>-378.59255400000001</v>
      </c>
      <c r="Q55" s="185"/>
      <c r="R55" s="186"/>
      <c r="S55" s="186"/>
      <c r="T55" s="186"/>
    </row>
    <row r="56" spans="1:20" ht="20.25" customHeight="1">
      <c r="A56" s="182">
        <v>47</v>
      </c>
      <c r="B56" s="198" t="s">
        <v>145</v>
      </c>
      <c r="C56" s="184">
        <v>119336.776658</v>
      </c>
      <c r="D56" s="184">
        <v>117629.36309300001</v>
      </c>
      <c r="E56" s="184">
        <v>1707.4135649999953</v>
      </c>
      <c r="F56" s="184">
        <v>236966.13975100001</v>
      </c>
      <c r="G56" s="184">
        <v>14649.834509</v>
      </c>
      <c r="H56" s="184">
        <v>15198.089427000001</v>
      </c>
      <c r="I56" s="184">
        <v>-548.25491800000054</v>
      </c>
      <c r="J56" s="184">
        <v>29847.923935999999</v>
      </c>
      <c r="K56" s="184">
        <v>17388</v>
      </c>
      <c r="L56" s="184">
        <v>15250</v>
      </c>
      <c r="M56" s="184">
        <v>2138</v>
      </c>
      <c r="N56" s="184">
        <v>1999</v>
      </c>
      <c r="O56" s="184">
        <v>1187</v>
      </c>
      <c r="P56" s="184">
        <v>812</v>
      </c>
      <c r="Q56" s="185"/>
      <c r="R56" s="186"/>
      <c r="S56" s="186"/>
      <c r="T56" s="186"/>
    </row>
    <row r="57" spans="1:20" ht="20.25" customHeight="1">
      <c r="A57" s="189">
        <v>48</v>
      </c>
      <c r="B57" s="194" t="s">
        <v>148</v>
      </c>
      <c r="C57" s="187">
        <v>118742.797479</v>
      </c>
      <c r="D57" s="187">
        <v>122298.63551199999</v>
      </c>
      <c r="E57" s="187">
        <v>-3555.8380329999927</v>
      </c>
      <c r="F57" s="187">
        <v>241041.43299100001</v>
      </c>
      <c r="G57" s="187">
        <v>12066.226101</v>
      </c>
      <c r="H57" s="187">
        <v>13797.246510999999</v>
      </c>
      <c r="I57" s="187">
        <v>-1731.0204099999992</v>
      </c>
      <c r="J57" s="187">
        <v>25863.472611999998</v>
      </c>
      <c r="K57" s="187">
        <v>2148</v>
      </c>
      <c r="L57" s="187">
        <v>1582</v>
      </c>
      <c r="M57" s="187">
        <v>566</v>
      </c>
      <c r="N57" s="187">
        <v>0</v>
      </c>
      <c r="O57" s="187">
        <v>0</v>
      </c>
      <c r="P57" s="187">
        <v>0</v>
      </c>
      <c r="Q57" s="185"/>
      <c r="R57" s="186"/>
      <c r="S57" s="186"/>
      <c r="T57" s="186"/>
    </row>
    <row r="58" spans="1:20" ht="20.25" customHeight="1">
      <c r="A58" s="182">
        <v>49</v>
      </c>
      <c r="B58" s="198" t="s">
        <v>175</v>
      </c>
      <c r="C58" s="184">
        <v>115872.376326</v>
      </c>
      <c r="D58" s="184">
        <v>119695.75290199999</v>
      </c>
      <c r="E58" s="184">
        <v>-3823.3765759999951</v>
      </c>
      <c r="F58" s="184">
        <v>235568.12922800001</v>
      </c>
      <c r="G58" s="184">
        <v>6274.3109800000002</v>
      </c>
      <c r="H58" s="184">
        <v>6406.2096650000003</v>
      </c>
      <c r="I58" s="184">
        <v>-131.89868500000011</v>
      </c>
      <c r="J58" s="184">
        <v>12680.520645000001</v>
      </c>
      <c r="K58" s="184">
        <v>1748</v>
      </c>
      <c r="L58" s="184">
        <v>3862</v>
      </c>
      <c r="M58" s="184">
        <v>-2114</v>
      </c>
      <c r="N58" s="184">
        <v>0</v>
      </c>
      <c r="O58" s="184">
        <v>0</v>
      </c>
      <c r="P58" s="184">
        <v>0</v>
      </c>
      <c r="Q58" s="185"/>
      <c r="R58" s="186"/>
      <c r="S58" s="186"/>
      <c r="T58" s="186"/>
    </row>
    <row r="59" spans="1:20" ht="20.25" customHeight="1">
      <c r="A59" s="189">
        <v>50</v>
      </c>
      <c r="B59" s="194" t="s">
        <v>170</v>
      </c>
      <c r="C59" s="187">
        <v>110209.37231000001</v>
      </c>
      <c r="D59" s="187">
        <v>122471.18268</v>
      </c>
      <c r="E59" s="187">
        <v>-12261.810369999992</v>
      </c>
      <c r="F59" s="187">
        <v>232680.55499</v>
      </c>
      <c r="G59" s="187">
        <v>2048.9206869999998</v>
      </c>
      <c r="H59" s="187">
        <v>7524.577405</v>
      </c>
      <c r="I59" s="187">
        <v>-5475.6567180000002</v>
      </c>
      <c r="J59" s="187">
        <v>9573.4980919999998</v>
      </c>
      <c r="K59" s="187">
        <v>1377.519</v>
      </c>
      <c r="L59" s="187">
        <v>11998.402840999999</v>
      </c>
      <c r="M59" s="187">
        <v>-10620.883840999999</v>
      </c>
      <c r="N59" s="187">
        <v>0</v>
      </c>
      <c r="O59" s="187">
        <v>1250.489182</v>
      </c>
      <c r="P59" s="187">
        <v>-1250.489182</v>
      </c>
      <c r="Q59" s="185"/>
      <c r="R59" s="186"/>
      <c r="S59" s="186"/>
      <c r="T59" s="186"/>
    </row>
    <row r="60" spans="1:20" ht="20.25" customHeight="1">
      <c r="A60" s="182">
        <v>51</v>
      </c>
      <c r="B60" s="198" t="s">
        <v>161</v>
      </c>
      <c r="C60" s="184">
        <v>91020.586240999997</v>
      </c>
      <c r="D60" s="184">
        <v>93941.220719000004</v>
      </c>
      <c r="E60" s="184">
        <v>-2920.6344780000072</v>
      </c>
      <c r="F60" s="184">
        <v>184961.80696000002</v>
      </c>
      <c r="G60" s="184">
        <v>7547.5368369999997</v>
      </c>
      <c r="H60" s="184">
        <v>12074.895474999999</v>
      </c>
      <c r="I60" s="184">
        <v>-4527.3586379999997</v>
      </c>
      <c r="J60" s="184">
        <v>19622.432311999997</v>
      </c>
      <c r="K60" s="184">
        <v>2729.4937359999999</v>
      </c>
      <c r="L60" s="184">
        <v>2217.4256869999999</v>
      </c>
      <c r="M60" s="184">
        <v>512.06804899999997</v>
      </c>
      <c r="N60" s="184">
        <v>0</v>
      </c>
      <c r="O60" s="184">
        <v>1075.407854</v>
      </c>
      <c r="P60" s="184">
        <v>-1075.407854</v>
      </c>
      <c r="Q60" s="185"/>
      <c r="R60" s="186"/>
      <c r="S60" s="186"/>
      <c r="T60" s="186"/>
    </row>
    <row r="61" spans="1:20" ht="20.25" customHeight="1">
      <c r="A61" s="189">
        <v>52</v>
      </c>
      <c r="B61" s="194" t="s">
        <v>222</v>
      </c>
      <c r="C61" s="187">
        <v>87941.330275</v>
      </c>
      <c r="D61" s="187">
        <v>91785.493931999998</v>
      </c>
      <c r="E61" s="187">
        <v>-3844.1636569999973</v>
      </c>
      <c r="F61" s="187">
        <v>179726.824207</v>
      </c>
      <c r="G61" s="187">
        <v>1471.2956280000001</v>
      </c>
      <c r="H61" s="187">
        <v>5626.6105029999999</v>
      </c>
      <c r="I61" s="187">
        <v>-4155.314875</v>
      </c>
      <c r="J61" s="187">
        <v>7097.9061309999997</v>
      </c>
      <c r="K61" s="187">
        <v>4867</v>
      </c>
      <c r="L61" s="187">
        <v>19160</v>
      </c>
      <c r="M61" s="187">
        <v>-14293</v>
      </c>
      <c r="N61" s="187">
        <v>0</v>
      </c>
      <c r="O61" s="187">
        <v>0</v>
      </c>
      <c r="P61" s="187">
        <v>0</v>
      </c>
      <c r="Q61" s="185"/>
      <c r="R61" s="186"/>
      <c r="S61" s="186"/>
      <c r="T61" s="186"/>
    </row>
    <row r="62" spans="1:20" ht="20.25" customHeight="1">
      <c r="A62" s="182">
        <v>53</v>
      </c>
      <c r="B62" s="198" t="s">
        <v>106</v>
      </c>
      <c r="C62" s="184">
        <v>83931.032135999994</v>
      </c>
      <c r="D62" s="184">
        <v>92976.184527000005</v>
      </c>
      <c r="E62" s="184">
        <v>-9045.1523910000105</v>
      </c>
      <c r="F62" s="184">
        <v>176907.216663</v>
      </c>
      <c r="G62" s="184">
        <v>4364.5493470000001</v>
      </c>
      <c r="H62" s="184">
        <v>5688.9559360000003</v>
      </c>
      <c r="I62" s="184">
        <v>-1324.4065890000002</v>
      </c>
      <c r="J62" s="184">
        <v>10053.505283</v>
      </c>
      <c r="K62" s="184">
        <v>2649</v>
      </c>
      <c r="L62" s="184">
        <v>13131</v>
      </c>
      <c r="M62" s="184">
        <v>-10482</v>
      </c>
      <c r="N62" s="184">
        <v>997</v>
      </c>
      <c r="O62" s="184">
        <v>2207</v>
      </c>
      <c r="P62" s="184">
        <v>-1210</v>
      </c>
      <c r="Q62" s="185"/>
      <c r="R62" s="186"/>
      <c r="S62" s="186"/>
      <c r="T62" s="186"/>
    </row>
    <row r="63" spans="1:20" ht="20.25" customHeight="1">
      <c r="A63" s="189">
        <v>54</v>
      </c>
      <c r="B63" s="194" t="s">
        <v>190</v>
      </c>
      <c r="C63" s="187">
        <v>83369.670048999993</v>
      </c>
      <c r="D63" s="187">
        <v>86473.034593000004</v>
      </c>
      <c r="E63" s="187">
        <v>-3103.3645440000109</v>
      </c>
      <c r="F63" s="187">
        <v>169842.704642</v>
      </c>
      <c r="G63" s="187">
        <v>5206.7013379999999</v>
      </c>
      <c r="H63" s="187">
        <v>7308.0075649999999</v>
      </c>
      <c r="I63" s="187">
        <v>-2101.306227</v>
      </c>
      <c r="J63" s="187">
        <v>12514.708902999999</v>
      </c>
      <c r="K63" s="187">
        <v>1114.777157</v>
      </c>
      <c r="L63" s="187">
        <v>1686.243696</v>
      </c>
      <c r="M63" s="187">
        <v>-571.46653900000001</v>
      </c>
      <c r="N63" s="187">
        <v>0</v>
      </c>
      <c r="O63" s="187">
        <v>384.634412</v>
      </c>
      <c r="P63" s="187">
        <v>-384.634412</v>
      </c>
      <c r="Q63" s="185"/>
      <c r="R63" s="186"/>
      <c r="S63" s="186"/>
      <c r="T63" s="186"/>
    </row>
    <row r="64" spans="1:20" ht="20.25" customHeight="1">
      <c r="A64" s="182">
        <v>55</v>
      </c>
      <c r="B64" s="198" t="s">
        <v>325</v>
      </c>
      <c r="C64" s="184">
        <v>81011.392810000005</v>
      </c>
      <c r="D64" s="184">
        <v>75583.849772999994</v>
      </c>
      <c r="E64" s="184">
        <v>5427.5430370000104</v>
      </c>
      <c r="F64" s="184">
        <v>156595.24258299998</v>
      </c>
      <c r="G64" s="184">
        <v>17053.847955000001</v>
      </c>
      <c r="H64" s="184">
        <v>11954.080221</v>
      </c>
      <c r="I64" s="184">
        <v>5099.7677340000009</v>
      </c>
      <c r="J64" s="184">
        <v>29007.928176000001</v>
      </c>
      <c r="K64" s="184">
        <v>9758.2323660000002</v>
      </c>
      <c r="L64" s="184">
        <v>8293.9042840000002</v>
      </c>
      <c r="M64" s="184">
        <v>1464.328082</v>
      </c>
      <c r="N64" s="184">
        <v>0</v>
      </c>
      <c r="O64" s="184">
        <v>74.611058</v>
      </c>
      <c r="P64" s="184">
        <v>-74.611058</v>
      </c>
      <c r="Q64" s="185"/>
      <c r="R64" s="186"/>
      <c r="S64" s="186"/>
      <c r="T64" s="186"/>
    </row>
    <row r="65" spans="1:20" ht="20.25" customHeight="1">
      <c r="A65" s="189">
        <v>56</v>
      </c>
      <c r="B65" s="194" t="s">
        <v>227</v>
      </c>
      <c r="C65" s="187">
        <v>79589.602604999993</v>
      </c>
      <c r="D65" s="187">
        <v>67626.602597000005</v>
      </c>
      <c r="E65" s="187">
        <v>11963.000007999988</v>
      </c>
      <c r="F65" s="187">
        <v>147216.20520199998</v>
      </c>
      <c r="G65" s="187">
        <v>7555.8612780000003</v>
      </c>
      <c r="H65" s="187">
        <v>8913.4674579999992</v>
      </c>
      <c r="I65" s="187">
        <v>-1357.6061799999989</v>
      </c>
      <c r="J65" s="187">
        <v>16469.328735999999</v>
      </c>
      <c r="K65" s="187">
        <v>12354.288202</v>
      </c>
      <c r="L65" s="187">
        <v>698.20870400000001</v>
      </c>
      <c r="M65" s="187">
        <v>11656.079497999999</v>
      </c>
      <c r="N65" s="187">
        <v>0</v>
      </c>
      <c r="O65" s="187">
        <v>0</v>
      </c>
      <c r="P65" s="187">
        <v>0</v>
      </c>
      <c r="Q65" s="185"/>
      <c r="R65" s="186"/>
      <c r="S65" s="186"/>
      <c r="T65" s="186"/>
    </row>
    <row r="66" spans="1:20" ht="20.25" customHeight="1">
      <c r="A66" s="182">
        <v>57</v>
      </c>
      <c r="B66" s="198" t="s">
        <v>216</v>
      </c>
      <c r="C66" s="184">
        <v>73600.087629999995</v>
      </c>
      <c r="D66" s="184">
        <v>71641.408920000002</v>
      </c>
      <c r="E66" s="184">
        <v>1958.6787099999929</v>
      </c>
      <c r="F66" s="184">
        <v>145241.49654999998</v>
      </c>
      <c r="G66" s="184">
        <v>7960.9580800000003</v>
      </c>
      <c r="H66" s="184">
        <v>10523.854343999999</v>
      </c>
      <c r="I66" s="184">
        <v>-2562.8962639999991</v>
      </c>
      <c r="J66" s="184">
        <v>18484.812424</v>
      </c>
      <c r="K66" s="184">
        <v>3482</v>
      </c>
      <c r="L66" s="184">
        <v>1579</v>
      </c>
      <c r="M66" s="184">
        <v>1903</v>
      </c>
      <c r="N66" s="184">
        <v>43</v>
      </c>
      <c r="O66" s="184">
        <v>19</v>
      </c>
      <c r="P66" s="184">
        <v>24</v>
      </c>
      <c r="Q66" s="185"/>
      <c r="R66" s="186"/>
      <c r="S66" s="186"/>
      <c r="T66" s="186"/>
    </row>
    <row r="67" spans="1:20" ht="20.25" customHeight="1">
      <c r="A67" s="189">
        <v>58</v>
      </c>
      <c r="B67" s="194" t="s">
        <v>112</v>
      </c>
      <c r="C67" s="187">
        <v>70565.256395999997</v>
      </c>
      <c r="D67" s="187">
        <v>54650.154440999999</v>
      </c>
      <c r="E67" s="187">
        <v>15915.101954999998</v>
      </c>
      <c r="F67" s="187">
        <v>125215.410837</v>
      </c>
      <c r="G67" s="187">
        <v>4782.1414889999996</v>
      </c>
      <c r="H67" s="187">
        <v>1125.099704</v>
      </c>
      <c r="I67" s="187">
        <v>3657.0417849999994</v>
      </c>
      <c r="J67" s="187">
        <v>5907.2411929999998</v>
      </c>
      <c r="K67" s="187">
        <v>37339</v>
      </c>
      <c r="L67" s="187">
        <v>28899</v>
      </c>
      <c r="M67" s="187">
        <v>8440</v>
      </c>
      <c r="N67" s="187">
        <v>0</v>
      </c>
      <c r="O67" s="187">
        <v>844</v>
      </c>
      <c r="P67" s="187">
        <v>-844</v>
      </c>
      <c r="Q67" s="185"/>
      <c r="R67" s="186"/>
      <c r="S67" s="186"/>
      <c r="T67" s="186"/>
    </row>
    <row r="68" spans="1:20" ht="20.25" customHeight="1">
      <c r="A68" s="182">
        <v>59</v>
      </c>
      <c r="B68" s="198" t="s">
        <v>192</v>
      </c>
      <c r="C68" s="184">
        <v>68395.418617000003</v>
      </c>
      <c r="D68" s="184">
        <v>69694.880361000003</v>
      </c>
      <c r="E68" s="184">
        <v>-1299.4617440000002</v>
      </c>
      <c r="F68" s="184">
        <v>138090.29897800001</v>
      </c>
      <c r="G68" s="184">
        <v>3287.76</v>
      </c>
      <c r="H68" s="184">
        <v>2406.6538380000002</v>
      </c>
      <c r="I68" s="184">
        <v>881.10616200000004</v>
      </c>
      <c r="J68" s="184">
        <v>5694.4138380000004</v>
      </c>
      <c r="K68" s="184">
        <v>1283</v>
      </c>
      <c r="L68" s="184">
        <v>3751</v>
      </c>
      <c r="M68" s="184">
        <v>-2468</v>
      </c>
      <c r="N68" s="184">
        <v>0</v>
      </c>
      <c r="O68" s="184">
        <v>0</v>
      </c>
      <c r="P68" s="184">
        <v>0</v>
      </c>
      <c r="Q68" s="185"/>
      <c r="R68" s="186"/>
      <c r="S68" s="186"/>
      <c r="T68" s="186"/>
    </row>
    <row r="69" spans="1:20" ht="20.25" customHeight="1">
      <c r="A69" s="189">
        <v>60</v>
      </c>
      <c r="B69" s="194" t="s">
        <v>128</v>
      </c>
      <c r="C69" s="187">
        <v>65514.590595000001</v>
      </c>
      <c r="D69" s="187">
        <v>82205.963229999994</v>
      </c>
      <c r="E69" s="187">
        <v>-16691.372634999992</v>
      </c>
      <c r="F69" s="187">
        <v>147720.55382500001</v>
      </c>
      <c r="G69" s="187">
        <v>6382.5335990000003</v>
      </c>
      <c r="H69" s="187">
        <v>8520.0001659999998</v>
      </c>
      <c r="I69" s="187">
        <v>-2137.4665669999995</v>
      </c>
      <c r="J69" s="187">
        <v>14902.533765</v>
      </c>
      <c r="K69" s="187">
        <v>6899</v>
      </c>
      <c r="L69" s="187">
        <v>29561</v>
      </c>
      <c r="M69" s="187">
        <v>-22662</v>
      </c>
      <c r="N69" s="187">
        <v>87</v>
      </c>
      <c r="O69" s="187">
        <v>3993</v>
      </c>
      <c r="P69" s="187">
        <v>-3906</v>
      </c>
      <c r="Q69" s="185"/>
      <c r="R69" s="186"/>
      <c r="S69" s="186"/>
      <c r="T69" s="186"/>
    </row>
    <row r="70" spans="1:20" ht="20.25" customHeight="1">
      <c r="A70" s="182">
        <v>61</v>
      </c>
      <c r="B70" s="198" t="s">
        <v>210</v>
      </c>
      <c r="C70" s="184">
        <v>64528.268426000002</v>
      </c>
      <c r="D70" s="184">
        <v>72188.202204000001</v>
      </c>
      <c r="E70" s="184">
        <v>-7659.9337779999987</v>
      </c>
      <c r="F70" s="184">
        <v>136716.47063</v>
      </c>
      <c r="G70" s="184">
        <v>2629.6387880000002</v>
      </c>
      <c r="H70" s="184">
        <v>3741.6175170000001</v>
      </c>
      <c r="I70" s="184">
        <v>-1111.9787289999999</v>
      </c>
      <c r="J70" s="184">
        <v>6371.2563050000008</v>
      </c>
      <c r="K70" s="184">
        <v>2979</v>
      </c>
      <c r="L70" s="184">
        <v>8522</v>
      </c>
      <c r="M70" s="184">
        <v>-5543</v>
      </c>
      <c r="N70" s="184">
        <v>17</v>
      </c>
      <c r="O70" s="184">
        <v>15</v>
      </c>
      <c r="P70" s="184">
        <v>2</v>
      </c>
      <c r="Q70" s="185"/>
      <c r="R70" s="186"/>
      <c r="S70" s="186"/>
      <c r="T70" s="186"/>
    </row>
    <row r="71" spans="1:20" ht="20.25" customHeight="1">
      <c r="A71" s="189">
        <v>62</v>
      </c>
      <c r="B71" s="194" t="s">
        <v>231</v>
      </c>
      <c r="C71" s="187">
        <v>63903.034241000001</v>
      </c>
      <c r="D71" s="187">
        <v>47477.817063000002</v>
      </c>
      <c r="E71" s="187">
        <v>16425.217177999999</v>
      </c>
      <c r="F71" s="187">
        <v>111380.85130400001</v>
      </c>
      <c r="G71" s="187">
        <v>6286.9774040000002</v>
      </c>
      <c r="H71" s="187">
        <v>8683.5311600000005</v>
      </c>
      <c r="I71" s="187">
        <v>-2396.5537560000002</v>
      </c>
      <c r="J71" s="187">
        <v>14970.508564</v>
      </c>
      <c r="K71" s="187">
        <v>18827.562252</v>
      </c>
      <c r="L71" s="187">
        <v>476.494417</v>
      </c>
      <c r="M71" s="187">
        <v>18351.067834999998</v>
      </c>
      <c r="N71" s="187">
        <v>155.70225600000001</v>
      </c>
      <c r="O71" s="187">
        <v>135.82633300000001</v>
      </c>
      <c r="P71" s="187">
        <v>19.875923</v>
      </c>
      <c r="Q71" s="185"/>
      <c r="R71" s="186"/>
      <c r="S71" s="186"/>
      <c r="T71" s="186"/>
    </row>
    <row r="72" spans="1:20" ht="20.25" customHeight="1">
      <c r="A72" s="182">
        <v>63</v>
      </c>
      <c r="B72" s="198" t="s">
        <v>310</v>
      </c>
      <c r="C72" s="184">
        <v>61968.479011000003</v>
      </c>
      <c r="D72" s="184">
        <v>64886.532763000003</v>
      </c>
      <c r="E72" s="184">
        <v>-2918.0537519999998</v>
      </c>
      <c r="F72" s="184">
        <v>126855.01177400001</v>
      </c>
      <c r="G72" s="184">
        <v>2583.0277999999998</v>
      </c>
      <c r="H72" s="184">
        <v>3625.7567899999999</v>
      </c>
      <c r="I72" s="184">
        <v>-1042.7289900000001</v>
      </c>
      <c r="J72" s="184">
        <v>6208.7845899999993</v>
      </c>
      <c r="K72" s="184">
        <v>7321.2123899999997</v>
      </c>
      <c r="L72" s="184">
        <v>9379.8777429999991</v>
      </c>
      <c r="M72" s="184">
        <v>-2058.6653529999994</v>
      </c>
      <c r="N72" s="184">
        <v>0</v>
      </c>
      <c r="O72" s="184">
        <v>18.713190000000001</v>
      </c>
      <c r="P72" s="184">
        <v>-18.713190000000001</v>
      </c>
      <c r="Q72" s="185"/>
      <c r="R72" s="186"/>
      <c r="S72" s="186"/>
      <c r="T72" s="186"/>
    </row>
    <row r="73" spans="1:20" ht="20.25" customHeight="1">
      <c r="A73" s="189">
        <v>64</v>
      </c>
      <c r="B73" s="194" t="s">
        <v>203</v>
      </c>
      <c r="C73" s="187">
        <v>61204.627711000001</v>
      </c>
      <c r="D73" s="187">
        <v>54970.251519999998</v>
      </c>
      <c r="E73" s="187">
        <v>6234.376191000003</v>
      </c>
      <c r="F73" s="187">
        <v>116174.879231</v>
      </c>
      <c r="G73" s="187">
        <v>10264.415440999999</v>
      </c>
      <c r="H73" s="187">
        <v>5433.0195999999996</v>
      </c>
      <c r="I73" s="187">
        <v>4831.3958409999996</v>
      </c>
      <c r="J73" s="187">
        <v>15697.435040999999</v>
      </c>
      <c r="K73" s="187">
        <v>21719</v>
      </c>
      <c r="L73" s="187">
        <v>18895</v>
      </c>
      <c r="M73" s="187">
        <v>2824</v>
      </c>
      <c r="N73" s="187">
        <v>2185</v>
      </c>
      <c r="O73" s="187">
        <v>2206</v>
      </c>
      <c r="P73" s="187">
        <v>-21</v>
      </c>
      <c r="Q73" s="185"/>
      <c r="R73" s="186"/>
      <c r="S73" s="186"/>
      <c r="T73" s="186"/>
    </row>
    <row r="74" spans="1:20" ht="20.25" customHeight="1">
      <c r="A74" s="182">
        <v>65</v>
      </c>
      <c r="B74" s="198" t="s">
        <v>120</v>
      </c>
      <c r="C74" s="184">
        <v>61063.832628999997</v>
      </c>
      <c r="D74" s="184">
        <v>92417.34547</v>
      </c>
      <c r="E74" s="184">
        <v>-31353.512841000003</v>
      </c>
      <c r="F74" s="184">
        <v>153481.17809900001</v>
      </c>
      <c r="G74" s="184">
        <v>6229.1635770000003</v>
      </c>
      <c r="H74" s="184">
        <v>12244.64523</v>
      </c>
      <c r="I74" s="184">
        <v>-6015.4816529999998</v>
      </c>
      <c r="J74" s="184">
        <v>18473.808807000001</v>
      </c>
      <c r="K74" s="184">
        <v>19293.511609000001</v>
      </c>
      <c r="L74" s="184">
        <v>48422.813998999998</v>
      </c>
      <c r="M74" s="184">
        <v>-29129.302389999997</v>
      </c>
      <c r="N74" s="184">
        <v>204.59615700000001</v>
      </c>
      <c r="O74" s="184">
        <v>1154.4299759999999</v>
      </c>
      <c r="P74" s="184">
        <v>-949.83381899999995</v>
      </c>
      <c r="Q74" s="185"/>
      <c r="R74" s="186"/>
      <c r="S74" s="186"/>
      <c r="T74" s="186"/>
    </row>
    <row r="75" spans="1:20" ht="20.25" customHeight="1">
      <c r="A75" s="189">
        <v>66</v>
      </c>
      <c r="B75" s="194" t="s">
        <v>114</v>
      </c>
      <c r="C75" s="187">
        <v>57568.463406000003</v>
      </c>
      <c r="D75" s="187">
        <v>62860.052900000002</v>
      </c>
      <c r="E75" s="187">
        <v>-5291.5894939999998</v>
      </c>
      <c r="F75" s="187">
        <v>120428.516306</v>
      </c>
      <c r="G75" s="187">
        <v>3213.4</v>
      </c>
      <c r="H75" s="187">
        <v>4624.1878409999999</v>
      </c>
      <c r="I75" s="187">
        <v>-1410.7878409999998</v>
      </c>
      <c r="J75" s="187">
        <v>7837.5878410000005</v>
      </c>
      <c r="K75" s="187">
        <v>297</v>
      </c>
      <c r="L75" s="187">
        <v>1056</v>
      </c>
      <c r="M75" s="187">
        <v>-759</v>
      </c>
      <c r="N75" s="187">
        <v>0</v>
      </c>
      <c r="O75" s="187">
        <v>0</v>
      </c>
      <c r="P75" s="187">
        <v>0</v>
      </c>
      <c r="Q75" s="185"/>
      <c r="R75" s="186"/>
      <c r="S75" s="186"/>
      <c r="T75" s="186"/>
    </row>
    <row r="76" spans="1:20" ht="20.25" customHeight="1">
      <c r="A76" s="182">
        <v>67</v>
      </c>
      <c r="B76" s="198" t="s">
        <v>235</v>
      </c>
      <c r="C76" s="184">
        <v>57274.867072000001</v>
      </c>
      <c r="D76" s="184">
        <v>43554.857021999997</v>
      </c>
      <c r="E76" s="184">
        <v>13720.010050000004</v>
      </c>
      <c r="F76" s="184">
        <v>100829.724094</v>
      </c>
      <c r="G76" s="184">
        <v>12677.544349</v>
      </c>
      <c r="H76" s="184">
        <v>14725.2683</v>
      </c>
      <c r="I76" s="184">
        <v>-2047.7239509999999</v>
      </c>
      <c r="J76" s="184">
        <v>27402.812649</v>
      </c>
      <c r="K76" s="184">
        <v>18761.476407999999</v>
      </c>
      <c r="L76" s="184">
        <v>4866.8898790000003</v>
      </c>
      <c r="M76" s="184">
        <v>13894.586528999998</v>
      </c>
      <c r="N76" s="184">
        <v>215.70562200000001</v>
      </c>
      <c r="O76" s="184">
        <v>1548.4375399999999</v>
      </c>
      <c r="P76" s="184">
        <v>-1332.731918</v>
      </c>
      <c r="Q76" s="185"/>
      <c r="R76" s="186"/>
      <c r="S76" s="186"/>
      <c r="T76" s="186"/>
    </row>
    <row r="77" spans="1:20" ht="20.25" customHeight="1">
      <c r="A77" s="189">
        <v>68</v>
      </c>
      <c r="B77" s="194" t="s">
        <v>153</v>
      </c>
      <c r="C77" s="187">
        <v>47897.130732999998</v>
      </c>
      <c r="D77" s="187">
        <v>62205.994855999998</v>
      </c>
      <c r="E77" s="187">
        <v>-14308.864122999999</v>
      </c>
      <c r="F77" s="187">
        <v>110103.125589</v>
      </c>
      <c r="G77" s="187">
        <v>9110.1096190000007</v>
      </c>
      <c r="H77" s="187">
        <v>8902.6888070000005</v>
      </c>
      <c r="I77" s="187">
        <v>207.4208120000003</v>
      </c>
      <c r="J77" s="187">
        <v>18012.798426000001</v>
      </c>
      <c r="K77" s="187">
        <v>3265</v>
      </c>
      <c r="L77" s="187">
        <v>16574</v>
      </c>
      <c r="M77" s="187">
        <v>-13309</v>
      </c>
      <c r="N77" s="187">
        <v>1070</v>
      </c>
      <c r="O77" s="187">
        <v>158</v>
      </c>
      <c r="P77" s="187">
        <v>912</v>
      </c>
      <c r="Q77" s="185"/>
      <c r="R77" s="186"/>
      <c r="S77" s="186"/>
      <c r="T77" s="186"/>
    </row>
    <row r="78" spans="1:20" ht="20.25" customHeight="1">
      <c r="A78" s="182">
        <v>69</v>
      </c>
      <c r="B78" s="198" t="s">
        <v>214</v>
      </c>
      <c r="C78" s="184">
        <v>44020.025228999999</v>
      </c>
      <c r="D78" s="184">
        <v>43729.223333000002</v>
      </c>
      <c r="E78" s="184">
        <v>290.80189599999721</v>
      </c>
      <c r="F78" s="184">
        <v>87749.248561999993</v>
      </c>
      <c r="G78" s="184">
        <v>1817.345</v>
      </c>
      <c r="H78" s="184">
        <v>1726.850586</v>
      </c>
      <c r="I78" s="184">
        <v>90.494414000000006</v>
      </c>
      <c r="J78" s="184">
        <v>3544.1955859999998</v>
      </c>
      <c r="K78" s="184">
        <v>70</v>
      </c>
      <c r="L78" s="184">
        <v>130</v>
      </c>
      <c r="M78" s="184">
        <v>-60</v>
      </c>
      <c r="N78" s="184">
        <v>57</v>
      </c>
      <c r="O78" s="184">
        <v>130</v>
      </c>
      <c r="P78" s="184">
        <v>-73</v>
      </c>
      <c r="Q78" s="185"/>
      <c r="R78" s="186"/>
      <c r="S78" s="186"/>
      <c r="T78" s="186"/>
    </row>
    <row r="79" spans="1:20" ht="20.25" customHeight="1">
      <c r="A79" s="189">
        <v>70</v>
      </c>
      <c r="B79" s="194" t="s">
        <v>355</v>
      </c>
      <c r="C79" s="187">
        <v>43797.350808000003</v>
      </c>
      <c r="D79" s="187">
        <v>47088.209626000003</v>
      </c>
      <c r="E79" s="187">
        <v>-3290.8588180000006</v>
      </c>
      <c r="F79" s="187">
        <v>90885.560434000014</v>
      </c>
      <c r="G79" s="187">
        <v>1171.921038</v>
      </c>
      <c r="H79" s="187">
        <v>1443.378473</v>
      </c>
      <c r="I79" s="187">
        <v>-271.45743500000003</v>
      </c>
      <c r="J79" s="187">
        <v>2615.2995110000002</v>
      </c>
      <c r="K79" s="187">
        <v>390.51731599999999</v>
      </c>
      <c r="L79" s="187">
        <v>2751.3882870000002</v>
      </c>
      <c r="M79" s="187">
        <v>-2360.8709710000003</v>
      </c>
      <c r="N79" s="187">
        <v>171.66471799999999</v>
      </c>
      <c r="O79" s="187">
        <v>57.599829</v>
      </c>
      <c r="P79" s="187">
        <v>114.06488899999999</v>
      </c>
      <c r="Q79" s="185"/>
      <c r="R79" s="186"/>
      <c r="S79" s="186"/>
      <c r="T79" s="186"/>
    </row>
    <row r="80" spans="1:20" ht="20.25" customHeight="1">
      <c r="A80" s="182">
        <v>71</v>
      </c>
      <c r="B80" s="198" t="s">
        <v>133</v>
      </c>
      <c r="C80" s="184">
        <v>42507</v>
      </c>
      <c r="D80" s="184">
        <v>49621</v>
      </c>
      <c r="E80" s="184">
        <f>C80-D80</f>
        <v>-7114</v>
      </c>
      <c r="F80" s="184">
        <f>C80+D80</f>
        <v>92128</v>
      </c>
      <c r="G80" s="184">
        <v>2552</v>
      </c>
      <c r="H80" s="184">
        <v>2233</v>
      </c>
      <c r="I80" s="184">
        <f>G80-H80</f>
        <v>319</v>
      </c>
      <c r="J80" s="184">
        <f>G80+H80</f>
        <v>4785</v>
      </c>
      <c r="K80" s="184">
        <v>0</v>
      </c>
      <c r="L80" s="184">
        <v>3034</v>
      </c>
      <c r="M80" s="184">
        <f>K80-L80</f>
        <v>-3034</v>
      </c>
      <c r="N80" s="184">
        <v>0</v>
      </c>
      <c r="O80" s="184">
        <v>0</v>
      </c>
      <c r="P80" s="184">
        <f>N80-O80</f>
        <v>0</v>
      </c>
      <c r="Q80" s="185"/>
      <c r="R80" s="186"/>
      <c r="S80" s="186"/>
      <c r="T80" s="186"/>
    </row>
    <row r="81" spans="1:20" ht="20.25" customHeight="1">
      <c r="A81" s="189">
        <v>72</v>
      </c>
      <c r="B81" s="194" t="s">
        <v>197</v>
      </c>
      <c r="C81" s="187">
        <v>35932.687138000001</v>
      </c>
      <c r="D81" s="187">
        <v>35601.759164000003</v>
      </c>
      <c r="E81" s="187">
        <v>330.92797399999836</v>
      </c>
      <c r="F81" s="187">
        <v>71534.446301999997</v>
      </c>
      <c r="G81" s="187">
        <v>6999.3063400000001</v>
      </c>
      <c r="H81" s="187">
        <v>7856.9875700000002</v>
      </c>
      <c r="I81" s="187">
        <v>-857.68123000000014</v>
      </c>
      <c r="J81" s="187">
        <v>14856.29391</v>
      </c>
      <c r="K81" s="187">
        <v>8414</v>
      </c>
      <c r="L81" s="187">
        <v>8021</v>
      </c>
      <c r="M81" s="187">
        <v>393</v>
      </c>
      <c r="N81" s="187">
        <v>1008</v>
      </c>
      <c r="O81" s="187">
        <v>1002</v>
      </c>
      <c r="P81" s="187">
        <v>6</v>
      </c>
      <c r="Q81" s="185"/>
      <c r="R81" s="186"/>
      <c r="S81" s="186"/>
      <c r="T81" s="186"/>
    </row>
    <row r="82" spans="1:20" ht="20.25" customHeight="1">
      <c r="A82" s="182">
        <v>73</v>
      </c>
      <c r="B82" s="198" t="s">
        <v>248</v>
      </c>
      <c r="C82" s="184">
        <v>35061.644852999998</v>
      </c>
      <c r="D82" s="184">
        <v>30572.843622</v>
      </c>
      <c r="E82" s="184">
        <v>4488.8012309999976</v>
      </c>
      <c r="F82" s="184">
        <v>65634.488474999991</v>
      </c>
      <c r="G82" s="184">
        <v>6260.3522220000004</v>
      </c>
      <c r="H82" s="184">
        <v>8703.5146499999992</v>
      </c>
      <c r="I82" s="184">
        <v>-2443.1624279999987</v>
      </c>
      <c r="J82" s="184">
        <v>14963.866871999999</v>
      </c>
      <c r="K82" s="184">
        <v>11331</v>
      </c>
      <c r="L82" s="184">
        <v>5335</v>
      </c>
      <c r="M82" s="184">
        <v>5996</v>
      </c>
      <c r="N82" s="184">
        <v>216</v>
      </c>
      <c r="O82" s="184">
        <v>227</v>
      </c>
      <c r="P82" s="184">
        <v>-11</v>
      </c>
      <c r="Q82" s="185"/>
      <c r="R82" s="186"/>
      <c r="S82" s="186"/>
      <c r="T82" s="186"/>
    </row>
    <row r="83" spans="1:20" ht="20.25" customHeight="1">
      <c r="A83" s="189">
        <v>74</v>
      </c>
      <c r="B83" s="194" t="s">
        <v>225</v>
      </c>
      <c r="C83" s="187">
        <v>33973.985525999997</v>
      </c>
      <c r="D83" s="187">
        <v>34929.424293999997</v>
      </c>
      <c r="E83" s="187">
        <v>-955.43876799999998</v>
      </c>
      <c r="F83" s="187">
        <v>68903.409820000001</v>
      </c>
      <c r="G83" s="187">
        <v>2981.8759169999998</v>
      </c>
      <c r="H83" s="187">
        <v>3053.8162889999999</v>
      </c>
      <c r="I83" s="187">
        <v>-71.940372000000025</v>
      </c>
      <c r="J83" s="187">
        <v>6035.6922059999997</v>
      </c>
      <c r="K83" s="187">
        <v>85.845145000000002</v>
      </c>
      <c r="L83" s="187">
        <v>506.77688000000001</v>
      </c>
      <c r="M83" s="187">
        <v>-420.931735</v>
      </c>
      <c r="N83" s="187">
        <v>0</v>
      </c>
      <c r="O83" s="187">
        <v>12.4628</v>
      </c>
      <c r="P83" s="187">
        <v>-12.4628</v>
      </c>
      <c r="Q83" s="185"/>
      <c r="R83" s="186"/>
      <c r="S83" s="186"/>
      <c r="T83" s="186"/>
    </row>
    <row r="84" spans="1:20" ht="20.25" customHeight="1">
      <c r="A84" s="182">
        <v>75</v>
      </c>
      <c r="B84" s="198" t="s">
        <v>181</v>
      </c>
      <c r="C84" s="184">
        <v>33760.678003000001</v>
      </c>
      <c r="D84" s="184">
        <v>35706.220406</v>
      </c>
      <c r="E84" s="184">
        <v>-1945.5424029999995</v>
      </c>
      <c r="F84" s="184">
        <v>69466.898409000001</v>
      </c>
      <c r="G84" s="184">
        <v>3068.04</v>
      </c>
      <c r="H84" s="184">
        <v>3534.6542239999999</v>
      </c>
      <c r="I84" s="184">
        <v>-466.61422399999992</v>
      </c>
      <c r="J84" s="184">
        <v>6602.6942239999998</v>
      </c>
      <c r="K84" s="184">
        <v>1805</v>
      </c>
      <c r="L84" s="184">
        <v>3797</v>
      </c>
      <c r="M84" s="184">
        <v>-1992</v>
      </c>
      <c r="N84" s="184">
        <v>0</v>
      </c>
      <c r="O84" s="184">
        <v>20</v>
      </c>
      <c r="P84" s="184">
        <v>-20</v>
      </c>
      <c r="Q84" s="185"/>
      <c r="R84" s="186"/>
      <c r="S84" s="186"/>
      <c r="T84" s="186"/>
    </row>
    <row r="85" spans="1:20" ht="20.25" customHeight="1">
      <c r="A85" s="189">
        <v>76</v>
      </c>
      <c r="B85" s="194" t="s">
        <v>130</v>
      </c>
      <c r="C85" s="187">
        <v>33045.797993</v>
      </c>
      <c r="D85" s="187">
        <v>34549.272868</v>
      </c>
      <c r="E85" s="187">
        <v>-1503.4748749999999</v>
      </c>
      <c r="F85" s="187">
        <v>67595.070861</v>
      </c>
      <c r="G85" s="187">
        <v>8259.8673909999998</v>
      </c>
      <c r="H85" s="187">
        <v>7917.7002039999998</v>
      </c>
      <c r="I85" s="187">
        <v>342.16718700000001</v>
      </c>
      <c r="J85" s="187">
        <v>16177.567595</v>
      </c>
      <c r="K85" s="187">
        <v>582</v>
      </c>
      <c r="L85" s="187">
        <v>2287</v>
      </c>
      <c r="M85" s="187">
        <v>-1705</v>
      </c>
      <c r="N85" s="187">
        <v>0</v>
      </c>
      <c r="O85" s="187">
        <v>919</v>
      </c>
      <c r="P85" s="187">
        <v>-919</v>
      </c>
      <c r="Q85" s="185"/>
      <c r="R85" s="186"/>
      <c r="S85" s="186"/>
      <c r="T85" s="186"/>
    </row>
    <row r="86" spans="1:20" ht="20.25" customHeight="1">
      <c r="A86" s="182">
        <v>77</v>
      </c>
      <c r="B86" s="198" t="s">
        <v>163</v>
      </c>
      <c r="C86" s="184">
        <v>32804.778695000001</v>
      </c>
      <c r="D86" s="184">
        <v>39046.185356000002</v>
      </c>
      <c r="E86" s="184">
        <v>-6241.4066610000009</v>
      </c>
      <c r="F86" s="184">
        <v>71850.964051000003</v>
      </c>
      <c r="G86" s="184">
        <v>1396.7078550000001</v>
      </c>
      <c r="H86" s="184">
        <v>5834.8735349999997</v>
      </c>
      <c r="I86" s="184">
        <v>-4438.1656800000001</v>
      </c>
      <c r="J86" s="184">
        <v>7231.5813899999994</v>
      </c>
      <c r="K86" s="184">
        <v>177.19631200000001</v>
      </c>
      <c r="L86" s="184">
        <v>1157.4898659999999</v>
      </c>
      <c r="M86" s="184">
        <v>-980.29355399999986</v>
      </c>
      <c r="N86" s="184">
        <v>113.64184899999999</v>
      </c>
      <c r="O86" s="184">
        <v>0</v>
      </c>
      <c r="P86" s="184">
        <v>113.64184899999999</v>
      </c>
      <c r="Q86" s="185"/>
      <c r="R86" s="186"/>
      <c r="S86" s="186"/>
      <c r="T86" s="186"/>
    </row>
    <row r="87" spans="1:20" ht="20.25" customHeight="1">
      <c r="A87" s="189">
        <v>78</v>
      </c>
      <c r="B87" s="194" t="s">
        <v>173</v>
      </c>
      <c r="C87" s="187">
        <v>31140.549863</v>
      </c>
      <c r="D87" s="187">
        <v>39449.381259000002</v>
      </c>
      <c r="E87" s="187">
        <v>-8308.8313960000014</v>
      </c>
      <c r="F87" s="187">
        <v>70589.931122000009</v>
      </c>
      <c r="G87" s="187">
        <v>0</v>
      </c>
      <c r="H87" s="187">
        <v>2252.7084799999998</v>
      </c>
      <c r="I87" s="187">
        <v>-2252.7084799999998</v>
      </c>
      <c r="J87" s="187">
        <v>2252.7084799999998</v>
      </c>
      <c r="K87" s="187">
        <v>3645</v>
      </c>
      <c r="L87" s="187">
        <v>10508</v>
      </c>
      <c r="M87" s="187">
        <v>-6863</v>
      </c>
      <c r="N87" s="187">
        <v>0</v>
      </c>
      <c r="O87" s="187">
        <v>8438</v>
      </c>
      <c r="P87" s="187">
        <v>-8438</v>
      </c>
      <c r="Q87" s="185"/>
      <c r="R87" s="186"/>
      <c r="S87" s="186"/>
      <c r="T87" s="186"/>
    </row>
    <row r="88" spans="1:20" ht="20.25" customHeight="1">
      <c r="A88" s="182">
        <v>79</v>
      </c>
      <c r="B88" s="198" t="s">
        <v>354</v>
      </c>
      <c r="C88" s="184">
        <v>30388.122302</v>
      </c>
      <c r="D88" s="184">
        <v>31890.169933000001</v>
      </c>
      <c r="E88" s="184">
        <v>-1502.0476310000013</v>
      </c>
      <c r="F88" s="184">
        <v>62278.292235000001</v>
      </c>
      <c r="G88" s="184">
        <v>2588.0262899999998</v>
      </c>
      <c r="H88" s="184">
        <v>661.79896299999996</v>
      </c>
      <c r="I88" s="184">
        <v>1926.2273269999998</v>
      </c>
      <c r="J88" s="184">
        <v>3249.825253</v>
      </c>
      <c r="K88" s="184">
        <v>672.76747599999999</v>
      </c>
      <c r="L88" s="184">
        <v>769.40120999999999</v>
      </c>
      <c r="M88" s="184">
        <v>-96.633734000000004</v>
      </c>
      <c r="N88" s="184">
        <v>0</v>
      </c>
      <c r="O88" s="184">
        <v>0</v>
      </c>
      <c r="P88" s="184">
        <v>0</v>
      </c>
      <c r="Q88" s="185"/>
      <c r="R88" s="186"/>
      <c r="S88" s="186"/>
      <c r="T88" s="186"/>
    </row>
    <row r="89" spans="1:20" ht="20.25" customHeight="1">
      <c r="A89" s="189">
        <v>80</v>
      </c>
      <c r="B89" s="194" t="s">
        <v>261</v>
      </c>
      <c r="C89" s="187">
        <v>28274.122415999998</v>
      </c>
      <c r="D89" s="187">
        <v>908.17272300000002</v>
      </c>
      <c r="E89" s="187">
        <v>27365.949692999999</v>
      </c>
      <c r="F89" s="187">
        <v>29182.295138999998</v>
      </c>
      <c r="G89" s="187">
        <v>28274.122415999998</v>
      </c>
      <c r="H89" s="187">
        <v>908.17272300000002</v>
      </c>
      <c r="I89" s="187">
        <v>27365.949692999999</v>
      </c>
      <c r="J89" s="187">
        <v>29182.295138999998</v>
      </c>
      <c r="K89" s="187">
        <v>50865.813173000002</v>
      </c>
      <c r="L89" s="187">
        <v>893.50600999999995</v>
      </c>
      <c r="M89" s="187">
        <v>49972.307163000005</v>
      </c>
      <c r="N89" s="187">
        <v>50865.813173000002</v>
      </c>
      <c r="O89" s="187">
        <v>893.50600999999995</v>
      </c>
      <c r="P89" s="187">
        <v>49972.307163000005</v>
      </c>
      <c r="Q89" s="185"/>
      <c r="R89" s="186"/>
      <c r="S89" s="186"/>
      <c r="T89" s="186"/>
    </row>
    <row r="90" spans="1:20" ht="20.25" customHeight="1">
      <c r="A90" s="182">
        <v>81</v>
      </c>
      <c r="B90" s="198" t="s">
        <v>233</v>
      </c>
      <c r="C90" s="184">
        <v>26828.554053</v>
      </c>
      <c r="D90" s="184">
        <v>14183.868759000001</v>
      </c>
      <c r="E90" s="184">
        <v>12644.685293999999</v>
      </c>
      <c r="F90" s="184">
        <v>41012.422812000004</v>
      </c>
      <c r="G90" s="184">
        <v>5864.6652880000001</v>
      </c>
      <c r="H90" s="184">
        <v>2677.6466780000001</v>
      </c>
      <c r="I90" s="184">
        <v>3187.0186100000001</v>
      </c>
      <c r="J90" s="184">
        <v>8542.3119660000011</v>
      </c>
      <c r="K90" s="184">
        <v>19140.976661000001</v>
      </c>
      <c r="L90" s="184">
        <v>5769.2335169999997</v>
      </c>
      <c r="M90" s="184">
        <v>13371.743144</v>
      </c>
      <c r="N90" s="184">
        <v>2958.3960080000002</v>
      </c>
      <c r="O90" s="184">
        <v>365.24925300000001</v>
      </c>
      <c r="P90" s="184">
        <v>2593.1467550000002</v>
      </c>
      <c r="Q90" s="185"/>
      <c r="R90" s="186"/>
      <c r="S90" s="186"/>
      <c r="T90" s="186"/>
    </row>
    <row r="91" spans="1:20" ht="20.25" customHeight="1">
      <c r="A91" s="189">
        <v>82</v>
      </c>
      <c r="B91" s="194" t="s">
        <v>125</v>
      </c>
      <c r="C91" s="187">
        <v>25035.339489999998</v>
      </c>
      <c r="D91" s="187">
        <v>24121.407884</v>
      </c>
      <c r="E91" s="187">
        <v>913.93160599999828</v>
      </c>
      <c r="F91" s="187">
        <v>49156.747373999999</v>
      </c>
      <c r="G91" s="187">
        <v>1792.838763</v>
      </c>
      <c r="H91" s="187">
        <v>1203.4790909999999</v>
      </c>
      <c r="I91" s="187">
        <v>589.35967200000005</v>
      </c>
      <c r="J91" s="187">
        <v>2996.3178539999999</v>
      </c>
      <c r="K91" s="187">
        <v>3499</v>
      </c>
      <c r="L91" s="187">
        <v>107</v>
      </c>
      <c r="M91" s="187">
        <v>3392</v>
      </c>
      <c r="N91" s="187">
        <v>0</v>
      </c>
      <c r="O91" s="187">
        <v>0</v>
      </c>
      <c r="P91" s="187">
        <v>0</v>
      </c>
      <c r="Q91" s="185"/>
      <c r="R91" s="186"/>
      <c r="S91" s="186"/>
      <c r="T91" s="186"/>
    </row>
    <row r="92" spans="1:20" ht="20.25" customHeight="1">
      <c r="A92" s="182">
        <v>83</v>
      </c>
      <c r="B92" s="198" t="s">
        <v>195</v>
      </c>
      <c r="C92" s="184">
        <v>24068.801747000001</v>
      </c>
      <c r="D92" s="184">
        <v>29094.268166000002</v>
      </c>
      <c r="E92" s="184">
        <v>-5025.4664190000003</v>
      </c>
      <c r="F92" s="184">
        <v>53163.069912999999</v>
      </c>
      <c r="G92" s="184">
        <v>1557.0986089999999</v>
      </c>
      <c r="H92" s="184">
        <v>4445.1784269999998</v>
      </c>
      <c r="I92" s="184">
        <v>-2888.0798180000002</v>
      </c>
      <c r="J92" s="184">
        <v>6002.2770359999995</v>
      </c>
      <c r="K92" s="184">
        <v>16</v>
      </c>
      <c r="L92" s="184">
        <v>3138</v>
      </c>
      <c r="M92" s="184">
        <v>-3122</v>
      </c>
      <c r="N92" s="184">
        <v>0</v>
      </c>
      <c r="O92" s="184">
        <v>0</v>
      </c>
      <c r="P92" s="184">
        <v>0</v>
      </c>
      <c r="Q92" s="185"/>
      <c r="R92" s="186"/>
      <c r="S92" s="186"/>
      <c r="T92" s="186"/>
    </row>
    <row r="93" spans="1:20" ht="20.25" customHeight="1">
      <c r="A93" s="189">
        <v>84</v>
      </c>
      <c r="B93" s="194" t="s">
        <v>151</v>
      </c>
      <c r="C93" s="187">
        <v>23399.684935000001</v>
      </c>
      <c r="D93" s="187">
        <v>20034.703068999999</v>
      </c>
      <c r="E93" s="187">
        <v>3364.9818660000019</v>
      </c>
      <c r="F93" s="187">
        <v>43434.388004</v>
      </c>
      <c r="G93" s="187">
        <v>818.78197599999999</v>
      </c>
      <c r="H93" s="187">
        <v>672.726</v>
      </c>
      <c r="I93" s="187">
        <v>146.05597599999999</v>
      </c>
      <c r="J93" s="187">
        <v>1491.5079759999999</v>
      </c>
      <c r="K93" s="187">
        <v>58</v>
      </c>
      <c r="L93" s="187">
        <v>2447</v>
      </c>
      <c r="M93" s="187">
        <v>-2389</v>
      </c>
      <c r="N93" s="187">
        <v>0</v>
      </c>
      <c r="O93" s="187">
        <v>0</v>
      </c>
      <c r="P93" s="187">
        <v>0</v>
      </c>
      <c r="Q93" s="185"/>
      <c r="R93" s="186"/>
      <c r="S93" s="186"/>
      <c r="T93" s="186"/>
    </row>
    <row r="94" spans="1:20" ht="20.25" customHeight="1">
      <c r="A94" s="207">
        <v>85</v>
      </c>
      <c r="B94" s="198" t="s">
        <v>183</v>
      </c>
      <c r="C94" s="184">
        <v>20851.709617</v>
      </c>
      <c r="D94" s="184">
        <v>23307.097172999998</v>
      </c>
      <c r="E94" s="184">
        <v>-2455.3875559999979</v>
      </c>
      <c r="F94" s="184">
        <v>44158.806790000002</v>
      </c>
      <c r="G94" s="184">
        <v>1790.276204</v>
      </c>
      <c r="H94" s="184">
        <v>327.08999999999997</v>
      </c>
      <c r="I94" s="184">
        <v>1463.1862040000001</v>
      </c>
      <c r="J94" s="184">
        <v>2117.3662039999999</v>
      </c>
      <c r="K94" s="184">
        <v>15</v>
      </c>
      <c r="L94" s="184">
        <v>5719</v>
      </c>
      <c r="M94" s="184">
        <v>-5704</v>
      </c>
      <c r="N94" s="184">
        <v>0</v>
      </c>
      <c r="O94" s="184">
        <v>98</v>
      </c>
      <c r="P94" s="184">
        <v>-98</v>
      </c>
      <c r="Q94" s="185"/>
      <c r="R94" s="186"/>
      <c r="S94" s="186"/>
      <c r="T94" s="186"/>
    </row>
    <row r="95" spans="1:20" ht="20.25" customHeight="1">
      <c r="A95" s="189">
        <v>86</v>
      </c>
      <c r="B95" s="194" t="s">
        <v>168</v>
      </c>
      <c r="C95" s="187">
        <v>19145.201849000001</v>
      </c>
      <c r="D95" s="187">
        <v>28537.835485</v>
      </c>
      <c r="E95" s="187">
        <v>-9392.6336359999987</v>
      </c>
      <c r="F95" s="187">
        <v>47683.037334000001</v>
      </c>
      <c r="G95" s="187">
        <v>784.86851999999999</v>
      </c>
      <c r="H95" s="187">
        <v>1532.1074679999999</v>
      </c>
      <c r="I95" s="187">
        <v>-747.23894799999994</v>
      </c>
      <c r="J95" s="187">
        <v>2316.9759880000001</v>
      </c>
      <c r="K95" s="187">
        <v>1864</v>
      </c>
      <c r="L95" s="187">
        <v>13881</v>
      </c>
      <c r="M95" s="187">
        <v>-12017</v>
      </c>
      <c r="N95" s="187">
        <v>0</v>
      </c>
      <c r="O95" s="187">
        <v>879</v>
      </c>
      <c r="P95" s="187">
        <v>-879</v>
      </c>
      <c r="Q95" s="185"/>
      <c r="R95" s="186"/>
      <c r="S95" s="186"/>
      <c r="T95" s="186"/>
    </row>
    <row r="96" spans="1:20" ht="20.25" customHeight="1">
      <c r="A96" s="207">
        <v>87</v>
      </c>
      <c r="B96" s="198" t="s">
        <v>205</v>
      </c>
      <c r="C96" s="184">
        <v>18760.739022000002</v>
      </c>
      <c r="D96" s="184">
        <v>21870.940568999999</v>
      </c>
      <c r="E96" s="184">
        <v>-3110.2015469999969</v>
      </c>
      <c r="F96" s="184">
        <v>40631.679591</v>
      </c>
      <c r="G96" s="184">
        <v>675.21209999999996</v>
      </c>
      <c r="H96" s="184">
        <v>886.52633500000002</v>
      </c>
      <c r="I96" s="184">
        <v>-211.31423500000005</v>
      </c>
      <c r="J96" s="184">
        <v>1561.738435</v>
      </c>
      <c r="K96" s="184">
        <v>301</v>
      </c>
      <c r="L96" s="184">
        <v>5707</v>
      </c>
      <c r="M96" s="184">
        <v>-5406</v>
      </c>
      <c r="N96" s="184">
        <v>0</v>
      </c>
      <c r="O96" s="184">
        <v>153</v>
      </c>
      <c r="P96" s="184">
        <v>-153</v>
      </c>
      <c r="Q96" s="185"/>
      <c r="R96" s="186"/>
      <c r="S96" s="186"/>
      <c r="T96" s="186"/>
    </row>
    <row r="97" spans="1:20" ht="20.25" customHeight="1">
      <c r="A97" s="189">
        <v>88</v>
      </c>
      <c r="B97" s="194" t="s">
        <v>207</v>
      </c>
      <c r="C97" s="187">
        <v>18226.216195000001</v>
      </c>
      <c r="D97" s="187">
        <v>21137.914357000001</v>
      </c>
      <c r="E97" s="187">
        <v>-2911.6981620000006</v>
      </c>
      <c r="F97" s="187">
        <v>39364.130552000002</v>
      </c>
      <c r="G97" s="187">
        <v>0</v>
      </c>
      <c r="H97" s="187">
        <v>504.79899999999998</v>
      </c>
      <c r="I97" s="187">
        <v>-504.79899999999998</v>
      </c>
      <c r="J97" s="187">
        <v>504.79899999999998</v>
      </c>
      <c r="K97" s="187">
        <v>2305</v>
      </c>
      <c r="L97" s="187">
        <v>4406</v>
      </c>
      <c r="M97" s="187">
        <v>-2101</v>
      </c>
      <c r="N97" s="187">
        <v>0</v>
      </c>
      <c r="O97" s="187">
        <v>0</v>
      </c>
      <c r="P97" s="187">
        <v>0</v>
      </c>
      <c r="Q97" s="185"/>
      <c r="R97" s="186"/>
      <c r="S97" s="186"/>
      <c r="T97" s="186"/>
    </row>
    <row r="98" spans="1:20" ht="20.25" customHeight="1">
      <c r="A98" s="192">
        <v>89</v>
      </c>
      <c r="B98" s="198" t="s">
        <v>159</v>
      </c>
      <c r="C98" s="184">
        <v>11781.183314</v>
      </c>
      <c r="D98" s="184">
        <v>14149.627801000001</v>
      </c>
      <c r="E98" s="184">
        <v>-2368.4444870000007</v>
      </c>
      <c r="F98" s="184">
        <v>25930.811115</v>
      </c>
      <c r="G98" s="184">
        <v>653.82000000000005</v>
      </c>
      <c r="H98" s="184">
        <v>485.75826899999998</v>
      </c>
      <c r="I98" s="184">
        <v>168.06173100000007</v>
      </c>
      <c r="J98" s="184">
        <v>1139.5782690000001</v>
      </c>
      <c r="K98" s="184">
        <v>657</v>
      </c>
      <c r="L98" s="184">
        <v>2934</v>
      </c>
      <c r="M98" s="184">
        <v>-2277</v>
      </c>
      <c r="N98" s="184">
        <v>0</v>
      </c>
      <c r="O98" s="184">
        <v>276</v>
      </c>
      <c r="P98" s="184">
        <v>-276</v>
      </c>
      <c r="Q98" s="185"/>
      <c r="R98" s="186"/>
      <c r="S98" s="186"/>
      <c r="T98" s="186"/>
    </row>
    <row r="99" spans="1:20" ht="20.25" customHeight="1">
      <c r="A99" s="189">
        <v>90</v>
      </c>
      <c r="B99" s="194" t="s">
        <v>254</v>
      </c>
      <c r="C99" s="187">
        <v>11068.584333999999</v>
      </c>
      <c r="D99" s="187">
        <v>8325.8715609999999</v>
      </c>
      <c r="E99" s="187">
        <v>2742.7127729999993</v>
      </c>
      <c r="F99" s="187">
        <v>19394.455894999999</v>
      </c>
      <c r="G99" s="187">
        <v>11068.584333999999</v>
      </c>
      <c r="H99" s="187">
        <v>8325.8715609999999</v>
      </c>
      <c r="I99" s="187">
        <v>2742.7127729999993</v>
      </c>
      <c r="J99" s="187">
        <v>19394.455894999999</v>
      </c>
      <c r="K99" s="187">
        <v>5794</v>
      </c>
      <c r="L99" s="187">
        <v>744</v>
      </c>
      <c r="M99" s="187">
        <v>5050</v>
      </c>
      <c r="N99" s="187">
        <v>209</v>
      </c>
      <c r="O99" s="187">
        <v>744</v>
      </c>
      <c r="P99" s="187">
        <v>-535</v>
      </c>
      <c r="Q99" s="185"/>
      <c r="R99" s="186"/>
      <c r="S99" s="186"/>
      <c r="T99" s="186"/>
    </row>
    <row r="100" spans="1:20" ht="20.25" customHeight="1">
      <c r="A100" s="192">
        <v>91</v>
      </c>
      <c r="B100" s="199" t="s">
        <v>219</v>
      </c>
      <c r="C100" s="184">
        <v>10847.319777000001</v>
      </c>
      <c r="D100" s="184">
        <v>9914.1406360000001</v>
      </c>
      <c r="E100" s="184">
        <v>933.17914100000053</v>
      </c>
      <c r="F100" s="184">
        <v>20761.460413000001</v>
      </c>
      <c r="G100" s="184">
        <v>160.16558000000001</v>
      </c>
      <c r="H100" s="184">
        <v>498.20857999999998</v>
      </c>
      <c r="I100" s="184">
        <v>-338.04300000000001</v>
      </c>
      <c r="J100" s="184">
        <v>658.37415999999996</v>
      </c>
      <c r="K100" s="184">
        <v>0</v>
      </c>
      <c r="L100" s="184">
        <v>57</v>
      </c>
      <c r="M100" s="184">
        <v>-57</v>
      </c>
      <c r="N100" s="184">
        <v>0</v>
      </c>
      <c r="O100" s="184">
        <v>0</v>
      </c>
      <c r="P100" s="184">
        <v>0</v>
      </c>
      <c r="Q100" s="185"/>
      <c r="R100" s="186"/>
      <c r="S100" s="186"/>
      <c r="T100" s="186"/>
    </row>
    <row r="101" spans="1:20" ht="20.25" customHeight="1">
      <c r="A101" s="200" t="s">
        <v>356</v>
      </c>
      <c r="B101" s="201"/>
      <c r="C101" s="195">
        <f>SUM(C47:C100)</f>
        <v>3869419.9778420012</v>
      </c>
      <c r="D101" s="195">
        <f t="shared" ref="D101:P101" si="5">SUM(D47:D100)</f>
        <v>3816688.7937700008</v>
      </c>
      <c r="E101" s="195">
        <f t="shared" si="5"/>
        <v>52731.184071999945</v>
      </c>
      <c r="F101" s="195">
        <f t="shared" si="5"/>
        <v>7686108.7716120007</v>
      </c>
      <c r="G101" s="195">
        <f t="shared" si="5"/>
        <v>395087.49791999999</v>
      </c>
      <c r="H101" s="195">
        <f t="shared" si="5"/>
        <v>387549.28022100002</v>
      </c>
      <c r="I101" s="195">
        <f t="shared" si="5"/>
        <v>7538.2176989999944</v>
      </c>
      <c r="J101" s="195">
        <f t="shared" si="5"/>
        <v>782636.77814100031</v>
      </c>
      <c r="K101" s="195">
        <f t="shared" si="5"/>
        <v>544849.94291900005</v>
      </c>
      <c r="L101" s="195">
        <f t="shared" si="5"/>
        <v>487598.46098199999</v>
      </c>
      <c r="M101" s="195">
        <f t="shared" si="5"/>
        <v>57251.481937000004</v>
      </c>
      <c r="N101" s="195">
        <f t="shared" si="5"/>
        <v>92197.519782999996</v>
      </c>
      <c r="O101" s="195">
        <f t="shared" si="5"/>
        <v>59333.667677999998</v>
      </c>
      <c r="P101" s="195">
        <f t="shared" si="5"/>
        <v>32863.852105000005</v>
      </c>
    </row>
    <row r="102" spans="1:20" ht="20.25" customHeight="1" thickBot="1">
      <c r="A102" s="202" t="s">
        <v>357</v>
      </c>
      <c r="B102" s="203"/>
      <c r="C102" s="195">
        <f>C30+C37+C44+C46+C101</f>
        <v>6644403.4262940008</v>
      </c>
      <c r="D102" s="195">
        <f t="shared" ref="D102:P102" si="6">D30+D37+D44+D46+D101</f>
        <v>6972521.832688001</v>
      </c>
      <c r="E102" s="195">
        <f t="shared" si="6"/>
        <v>-328118.40639400017</v>
      </c>
      <c r="F102" s="195">
        <f t="shared" si="6"/>
        <v>13616925.258982001</v>
      </c>
      <c r="G102" s="195">
        <f t="shared" si="6"/>
        <v>714316.92263499997</v>
      </c>
      <c r="H102" s="195">
        <f t="shared" si="6"/>
        <v>635525.97139700002</v>
      </c>
      <c r="I102" s="195">
        <f t="shared" si="6"/>
        <v>78790.951237999994</v>
      </c>
      <c r="J102" s="195">
        <f t="shared" si="6"/>
        <v>1349842.8940320001</v>
      </c>
      <c r="K102" s="195">
        <f t="shared" si="6"/>
        <v>29240568.231184997</v>
      </c>
      <c r="L102" s="195">
        <f t="shared" si="6"/>
        <v>23919953.799552996</v>
      </c>
      <c r="M102" s="195">
        <f t="shared" si="6"/>
        <v>5320614.431632</v>
      </c>
      <c r="N102" s="195">
        <f t="shared" si="6"/>
        <v>2629369.1275429996</v>
      </c>
      <c r="O102" s="195">
        <f t="shared" si="6"/>
        <v>2278649.826938</v>
      </c>
      <c r="P102" s="195">
        <f t="shared" si="6"/>
        <v>350719.30060499994</v>
      </c>
    </row>
    <row r="103" spans="1:20">
      <c r="B103" s="204" t="s">
        <v>361</v>
      </c>
      <c r="C103" s="205"/>
      <c r="D103" s="205"/>
      <c r="E103" s="205"/>
      <c r="F103" s="205"/>
      <c r="G103" s="205"/>
      <c r="H103" s="205"/>
      <c r="I103" s="205"/>
      <c r="J103" s="205"/>
      <c r="K103" s="205"/>
      <c r="L103" s="205"/>
    </row>
    <row r="104" spans="1:20">
      <c r="B104" s="288" t="s">
        <v>388</v>
      </c>
      <c r="C104" s="287"/>
      <c r="D104" s="287"/>
      <c r="E104" s="287"/>
      <c r="F104" s="287"/>
      <c r="G104" s="287"/>
      <c r="H104" s="287"/>
      <c r="I104" s="287"/>
    </row>
  </sheetData>
  <sortState ref="B47:P100">
    <sortCondition descending="1" ref="C47:C100"/>
  </sortState>
  <mergeCells count="13">
    <mergeCell ref="A30:B30"/>
    <mergeCell ref="A37:B37"/>
    <mergeCell ref="A44:B44"/>
    <mergeCell ref="A46:B46"/>
    <mergeCell ref="B1:N1"/>
    <mergeCell ref="A2:A4"/>
    <mergeCell ref="B2:B4"/>
    <mergeCell ref="C2:J2"/>
    <mergeCell ref="K2:P2"/>
    <mergeCell ref="C3:F3"/>
    <mergeCell ref="G3:J3"/>
    <mergeCell ref="K3:M3"/>
    <mergeCell ref="N3:P3"/>
  </mergeCells>
  <printOptions horizontalCentered="1"/>
  <pageMargins left="0" right="0" top="0" bottom="0" header="0" footer="0"/>
  <pageSetup paperSize="9" scale="52"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Q113"/>
  <sheetViews>
    <sheetView rightToLeft="1" zoomScale="80" zoomScaleNormal="80" workbookViewId="0">
      <pane xSplit="6" ySplit="3" topLeftCell="G4" activePane="bottomRight" state="frozen"/>
      <selection pane="topRight" activeCell="G1" sqref="G1"/>
      <selection pane="bottomLeft" activeCell="A4" sqref="A4"/>
      <selection pane="bottomRight" activeCell="H110" sqref="H110"/>
    </sheetView>
  </sheetViews>
  <sheetFormatPr defaultRowHeight="14.25"/>
  <cols>
    <col min="1" max="1" width="4" bestFit="1" customWidth="1"/>
    <col min="2" max="2" width="27.875" customWidth="1"/>
    <col min="3" max="5" width="9" hidden="1" customWidth="1"/>
    <col min="6" max="6" width="16.125" customWidth="1"/>
    <col min="7" max="7" width="16" customWidth="1"/>
    <col min="8" max="8" width="15.125" style="52" customWidth="1"/>
    <col min="9" max="9" width="10.75" style="51" bestFit="1" customWidth="1"/>
    <col min="10" max="10" width="10.125" style="51" customWidth="1"/>
    <col min="11" max="11" width="13.125" customWidth="1"/>
    <col min="12" max="13" width="15.375" customWidth="1"/>
    <col min="14" max="14" width="11.5" style="269" customWidth="1"/>
    <col min="15" max="15" width="9" style="268"/>
    <col min="16" max="250" width="9" style="162"/>
    <col min="251" max="251" width="4" style="162" bestFit="1" customWidth="1"/>
    <col min="252" max="252" width="27.875" style="162" customWidth="1"/>
    <col min="253" max="255" width="0" style="162" hidden="1" customWidth="1"/>
    <col min="256" max="256" width="6.875" style="162" customWidth="1"/>
    <col min="257" max="257" width="16.125" style="162" customWidth="1"/>
    <col min="258" max="258" width="7.375" style="162" customWidth="1"/>
    <col min="259" max="259" width="16" style="162" customWidth="1"/>
    <col min="260" max="261" width="9" style="162" customWidth="1"/>
    <col min="262" max="262" width="15.125" style="162" customWidth="1"/>
    <col min="263" max="263" width="10.75" style="162" bestFit="1" customWidth="1"/>
    <col min="264" max="264" width="10.125" style="162" customWidth="1"/>
    <col min="265" max="265" width="13.125" style="162" customWidth="1"/>
    <col min="266" max="266" width="6.75" style="162" customWidth="1"/>
    <col min="267" max="267" width="15.375" style="162" customWidth="1"/>
    <col min="268" max="268" width="6.75" style="162" customWidth="1"/>
    <col min="269" max="269" width="15.375" style="162" customWidth="1"/>
    <col min="270" max="270" width="9.875" style="162" customWidth="1"/>
    <col min="271" max="506" width="9" style="162"/>
    <col min="507" max="507" width="4" style="162" bestFit="1" customWidth="1"/>
    <col min="508" max="508" width="27.875" style="162" customWidth="1"/>
    <col min="509" max="511" width="0" style="162" hidden="1" customWidth="1"/>
    <col min="512" max="512" width="6.875" style="162" customWidth="1"/>
    <col min="513" max="513" width="16.125" style="162" customWidth="1"/>
    <col min="514" max="514" width="7.375" style="162" customWidth="1"/>
    <col min="515" max="515" width="16" style="162" customWidth="1"/>
    <col min="516" max="517" width="9" style="162" customWidth="1"/>
    <col min="518" max="518" width="15.125" style="162" customWidth="1"/>
    <col min="519" max="519" width="10.75" style="162" bestFit="1" customWidth="1"/>
    <col min="520" max="520" width="10.125" style="162" customWidth="1"/>
    <col min="521" max="521" width="13.125" style="162" customWidth="1"/>
    <col min="522" max="522" width="6.75" style="162" customWidth="1"/>
    <col min="523" max="523" width="15.375" style="162" customWidth="1"/>
    <col min="524" max="524" width="6.75" style="162" customWidth="1"/>
    <col min="525" max="525" width="15.375" style="162" customWidth="1"/>
    <col min="526" max="526" width="9.875" style="162" customWidth="1"/>
    <col min="527" max="762" width="9" style="162"/>
    <col min="763" max="763" width="4" style="162" bestFit="1" customWidth="1"/>
    <col min="764" max="764" width="27.875" style="162" customWidth="1"/>
    <col min="765" max="767" width="0" style="162" hidden="1" customWidth="1"/>
    <col min="768" max="768" width="6.875" style="162" customWidth="1"/>
    <col min="769" max="769" width="16.125" style="162" customWidth="1"/>
    <col min="770" max="770" width="7.375" style="162" customWidth="1"/>
    <col min="771" max="771" width="16" style="162" customWidth="1"/>
    <col min="772" max="773" width="9" style="162" customWidth="1"/>
    <col min="774" max="774" width="15.125" style="162" customWidth="1"/>
    <col min="775" max="775" width="10.75" style="162" bestFit="1" customWidth="1"/>
    <col min="776" max="776" width="10.125" style="162" customWidth="1"/>
    <col min="777" max="777" width="13.125" style="162" customWidth="1"/>
    <col min="778" max="778" width="6.75" style="162" customWidth="1"/>
    <col min="779" max="779" width="15.375" style="162" customWidth="1"/>
    <col min="780" max="780" width="6.75" style="162" customWidth="1"/>
    <col min="781" max="781" width="15.375" style="162" customWidth="1"/>
    <col min="782" max="782" width="9.875" style="162" customWidth="1"/>
    <col min="783" max="1018" width="9" style="162"/>
    <col min="1019" max="1019" width="4" style="162" bestFit="1" customWidth="1"/>
    <col min="1020" max="1020" width="27.875" style="162" customWidth="1"/>
    <col min="1021" max="1023" width="0" style="162" hidden="1" customWidth="1"/>
    <col min="1024" max="1024" width="6.875" style="162" customWidth="1"/>
    <col min="1025" max="1025" width="16.125" style="162" customWidth="1"/>
    <col min="1026" max="1026" width="7.375" style="162" customWidth="1"/>
    <col min="1027" max="1027" width="16" style="162" customWidth="1"/>
    <col min="1028" max="1029" width="9" style="162" customWidth="1"/>
    <col min="1030" max="1030" width="15.125" style="162" customWidth="1"/>
    <col min="1031" max="1031" width="10.75" style="162" bestFit="1" customWidth="1"/>
    <col min="1032" max="1032" width="10.125" style="162" customWidth="1"/>
    <col min="1033" max="1033" width="13.125" style="162" customWidth="1"/>
    <col min="1034" max="1034" width="6.75" style="162" customWidth="1"/>
    <col min="1035" max="1035" width="15.375" style="162" customWidth="1"/>
    <col min="1036" max="1036" width="6.75" style="162" customWidth="1"/>
    <col min="1037" max="1037" width="15.375" style="162" customWidth="1"/>
    <col min="1038" max="1038" width="9.875" style="162" customWidth="1"/>
    <col min="1039" max="1274" width="9" style="162"/>
    <col min="1275" max="1275" width="4" style="162" bestFit="1" customWidth="1"/>
    <col min="1276" max="1276" width="27.875" style="162" customWidth="1"/>
    <col min="1277" max="1279" width="0" style="162" hidden="1" customWidth="1"/>
    <col min="1280" max="1280" width="6.875" style="162" customWidth="1"/>
    <col min="1281" max="1281" width="16.125" style="162" customWidth="1"/>
    <col min="1282" max="1282" width="7.375" style="162" customWidth="1"/>
    <col min="1283" max="1283" width="16" style="162" customWidth="1"/>
    <col min="1284" max="1285" width="9" style="162" customWidth="1"/>
    <col min="1286" max="1286" width="15.125" style="162" customWidth="1"/>
    <col min="1287" max="1287" width="10.75" style="162" bestFit="1" customWidth="1"/>
    <col min="1288" max="1288" width="10.125" style="162" customWidth="1"/>
    <col min="1289" max="1289" width="13.125" style="162" customWidth="1"/>
    <col min="1290" max="1290" width="6.75" style="162" customWidth="1"/>
    <col min="1291" max="1291" width="15.375" style="162" customWidth="1"/>
    <col min="1292" max="1292" width="6.75" style="162" customWidth="1"/>
    <col min="1293" max="1293" width="15.375" style="162" customWidth="1"/>
    <col min="1294" max="1294" width="9.875" style="162" customWidth="1"/>
    <col min="1295" max="1530" width="9" style="162"/>
    <col min="1531" max="1531" width="4" style="162" bestFit="1" customWidth="1"/>
    <col min="1532" max="1532" width="27.875" style="162" customWidth="1"/>
    <col min="1533" max="1535" width="0" style="162" hidden="1" customWidth="1"/>
    <col min="1536" max="1536" width="6.875" style="162" customWidth="1"/>
    <col min="1537" max="1537" width="16.125" style="162" customWidth="1"/>
    <col min="1538" max="1538" width="7.375" style="162" customWidth="1"/>
    <col min="1539" max="1539" width="16" style="162" customWidth="1"/>
    <col min="1540" max="1541" width="9" style="162" customWidth="1"/>
    <col min="1542" max="1542" width="15.125" style="162" customWidth="1"/>
    <col min="1543" max="1543" width="10.75" style="162" bestFit="1" customWidth="1"/>
    <col min="1544" max="1544" width="10.125" style="162" customWidth="1"/>
    <col min="1545" max="1545" width="13.125" style="162" customWidth="1"/>
    <col min="1546" max="1546" width="6.75" style="162" customWidth="1"/>
    <col min="1547" max="1547" width="15.375" style="162" customWidth="1"/>
    <col min="1548" max="1548" width="6.75" style="162" customWidth="1"/>
    <col min="1549" max="1549" width="15.375" style="162" customWidth="1"/>
    <col min="1550" max="1550" width="9.875" style="162" customWidth="1"/>
    <col min="1551" max="1786" width="9" style="162"/>
    <col min="1787" max="1787" width="4" style="162" bestFit="1" customWidth="1"/>
    <col min="1788" max="1788" width="27.875" style="162" customWidth="1"/>
    <col min="1789" max="1791" width="0" style="162" hidden="1" customWidth="1"/>
    <col min="1792" max="1792" width="6.875" style="162" customWidth="1"/>
    <col min="1793" max="1793" width="16.125" style="162" customWidth="1"/>
    <col min="1794" max="1794" width="7.375" style="162" customWidth="1"/>
    <col min="1795" max="1795" width="16" style="162" customWidth="1"/>
    <col min="1796" max="1797" width="9" style="162" customWidth="1"/>
    <col min="1798" max="1798" width="15.125" style="162" customWidth="1"/>
    <col min="1799" max="1799" width="10.75" style="162" bestFit="1" customWidth="1"/>
    <col min="1800" max="1800" width="10.125" style="162" customWidth="1"/>
    <col min="1801" max="1801" width="13.125" style="162" customWidth="1"/>
    <col min="1802" max="1802" width="6.75" style="162" customWidth="1"/>
    <col min="1803" max="1803" width="15.375" style="162" customWidth="1"/>
    <col min="1804" max="1804" width="6.75" style="162" customWidth="1"/>
    <col min="1805" max="1805" width="15.375" style="162" customWidth="1"/>
    <col min="1806" max="1806" width="9.875" style="162" customWidth="1"/>
    <col min="1807" max="2042" width="9" style="162"/>
    <col min="2043" max="2043" width="4" style="162" bestFit="1" customWidth="1"/>
    <col min="2044" max="2044" width="27.875" style="162" customWidth="1"/>
    <col min="2045" max="2047" width="0" style="162" hidden="1" customWidth="1"/>
    <col min="2048" max="2048" width="6.875" style="162" customWidth="1"/>
    <col min="2049" max="2049" width="16.125" style="162" customWidth="1"/>
    <col min="2050" max="2050" width="7.375" style="162" customWidth="1"/>
    <col min="2051" max="2051" width="16" style="162" customWidth="1"/>
    <col min="2052" max="2053" width="9" style="162" customWidth="1"/>
    <col min="2054" max="2054" width="15.125" style="162" customWidth="1"/>
    <col min="2055" max="2055" width="10.75" style="162" bestFit="1" customWidth="1"/>
    <col min="2056" max="2056" width="10.125" style="162" customWidth="1"/>
    <col min="2057" max="2057" width="13.125" style="162" customWidth="1"/>
    <col min="2058" max="2058" width="6.75" style="162" customWidth="1"/>
    <col min="2059" max="2059" width="15.375" style="162" customWidth="1"/>
    <col min="2060" max="2060" width="6.75" style="162" customWidth="1"/>
    <col min="2061" max="2061" width="15.375" style="162" customWidth="1"/>
    <col min="2062" max="2062" width="9.875" style="162" customWidth="1"/>
    <col min="2063" max="2298" width="9" style="162"/>
    <col min="2299" max="2299" width="4" style="162" bestFit="1" customWidth="1"/>
    <col min="2300" max="2300" width="27.875" style="162" customWidth="1"/>
    <col min="2301" max="2303" width="0" style="162" hidden="1" customWidth="1"/>
    <col min="2304" max="2304" width="6.875" style="162" customWidth="1"/>
    <col min="2305" max="2305" width="16.125" style="162" customWidth="1"/>
    <col min="2306" max="2306" width="7.375" style="162" customWidth="1"/>
    <col min="2307" max="2307" width="16" style="162" customWidth="1"/>
    <col min="2308" max="2309" width="9" style="162" customWidth="1"/>
    <col min="2310" max="2310" width="15.125" style="162" customWidth="1"/>
    <col min="2311" max="2311" width="10.75" style="162" bestFit="1" customWidth="1"/>
    <col min="2312" max="2312" width="10.125" style="162" customWidth="1"/>
    <col min="2313" max="2313" width="13.125" style="162" customWidth="1"/>
    <col min="2314" max="2314" width="6.75" style="162" customWidth="1"/>
    <col min="2315" max="2315" width="15.375" style="162" customWidth="1"/>
    <col min="2316" max="2316" width="6.75" style="162" customWidth="1"/>
    <col min="2317" max="2317" width="15.375" style="162" customWidth="1"/>
    <col min="2318" max="2318" width="9.875" style="162" customWidth="1"/>
    <col min="2319" max="2554" width="9" style="162"/>
    <col min="2555" max="2555" width="4" style="162" bestFit="1" customWidth="1"/>
    <col min="2556" max="2556" width="27.875" style="162" customWidth="1"/>
    <col min="2557" max="2559" width="0" style="162" hidden="1" customWidth="1"/>
    <col min="2560" max="2560" width="6.875" style="162" customWidth="1"/>
    <col min="2561" max="2561" width="16.125" style="162" customWidth="1"/>
    <col min="2562" max="2562" width="7.375" style="162" customWidth="1"/>
    <col min="2563" max="2563" width="16" style="162" customWidth="1"/>
    <col min="2564" max="2565" width="9" style="162" customWidth="1"/>
    <col min="2566" max="2566" width="15.125" style="162" customWidth="1"/>
    <col min="2567" max="2567" width="10.75" style="162" bestFit="1" customWidth="1"/>
    <col min="2568" max="2568" width="10.125" style="162" customWidth="1"/>
    <col min="2569" max="2569" width="13.125" style="162" customWidth="1"/>
    <col min="2570" max="2570" width="6.75" style="162" customWidth="1"/>
    <col min="2571" max="2571" width="15.375" style="162" customWidth="1"/>
    <col min="2572" max="2572" width="6.75" style="162" customWidth="1"/>
    <col min="2573" max="2573" width="15.375" style="162" customWidth="1"/>
    <col min="2574" max="2574" width="9.875" style="162" customWidth="1"/>
    <col min="2575" max="2810" width="9" style="162"/>
    <col min="2811" max="2811" width="4" style="162" bestFit="1" customWidth="1"/>
    <col min="2812" max="2812" width="27.875" style="162" customWidth="1"/>
    <col min="2813" max="2815" width="0" style="162" hidden="1" customWidth="1"/>
    <col min="2816" max="2816" width="6.875" style="162" customWidth="1"/>
    <col min="2817" max="2817" width="16.125" style="162" customWidth="1"/>
    <col min="2818" max="2818" width="7.375" style="162" customWidth="1"/>
    <col min="2819" max="2819" width="16" style="162" customWidth="1"/>
    <col min="2820" max="2821" width="9" style="162" customWidth="1"/>
    <col min="2822" max="2822" width="15.125" style="162" customWidth="1"/>
    <col min="2823" max="2823" width="10.75" style="162" bestFit="1" customWidth="1"/>
    <col min="2824" max="2824" width="10.125" style="162" customWidth="1"/>
    <col min="2825" max="2825" width="13.125" style="162" customWidth="1"/>
    <col min="2826" max="2826" width="6.75" style="162" customWidth="1"/>
    <col min="2827" max="2827" width="15.375" style="162" customWidth="1"/>
    <col min="2828" max="2828" width="6.75" style="162" customWidth="1"/>
    <col min="2829" max="2829" width="15.375" style="162" customWidth="1"/>
    <col min="2830" max="2830" width="9.875" style="162" customWidth="1"/>
    <col min="2831" max="3066" width="9" style="162"/>
    <col min="3067" max="3067" width="4" style="162" bestFit="1" customWidth="1"/>
    <col min="3068" max="3068" width="27.875" style="162" customWidth="1"/>
    <col min="3069" max="3071" width="0" style="162" hidden="1" customWidth="1"/>
    <col min="3072" max="3072" width="6.875" style="162" customWidth="1"/>
    <col min="3073" max="3073" width="16.125" style="162" customWidth="1"/>
    <col min="3074" max="3074" width="7.375" style="162" customWidth="1"/>
    <col min="3075" max="3075" width="16" style="162" customWidth="1"/>
    <col min="3076" max="3077" width="9" style="162" customWidth="1"/>
    <col min="3078" max="3078" width="15.125" style="162" customWidth="1"/>
    <col min="3079" max="3079" width="10.75" style="162" bestFit="1" customWidth="1"/>
    <col min="3080" max="3080" width="10.125" style="162" customWidth="1"/>
    <col min="3081" max="3081" width="13.125" style="162" customWidth="1"/>
    <col min="3082" max="3082" width="6.75" style="162" customWidth="1"/>
    <col min="3083" max="3083" width="15.375" style="162" customWidth="1"/>
    <col min="3084" max="3084" width="6.75" style="162" customWidth="1"/>
    <col min="3085" max="3085" width="15.375" style="162" customWidth="1"/>
    <col min="3086" max="3086" width="9.875" style="162" customWidth="1"/>
    <col min="3087" max="3322" width="9" style="162"/>
    <col min="3323" max="3323" width="4" style="162" bestFit="1" customWidth="1"/>
    <col min="3324" max="3324" width="27.875" style="162" customWidth="1"/>
    <col min="3325" max="3327" width="0" style="162" hidden="1" customWidth="1"/>
    <col min="3328" max="3328" width="6.875" style="162" customWidth="1"/>
    <col min="3329" max="3329" width="16.125" style="162" customWidth="1"/>
    <col min="3330" max="3330" width="7.375" style="162" customWidth="1"/>
    <col min="3331" max="3331" width="16" style="162" customWidth="1"/>
    <col min="3332" max="3333" width="9" style="162" customWidth="1"/>
    <col min="3334" max="3334" width="15.125" style="162" customWidth="1"/>
    <col min="3335" max="3335" width="10.75" style="162" bestFit="1" customWidth="1"/>
    <col min="3336" max="3336" width="10.125" style="162" customWidth="1"/>
    <col min="3337" max="3337" width="13.125" style="162" customWidth="1"/>
    <col min="3338" max="3338" width="6.75" style="162" customWidth="1"/>
    <col min="3339" max="3339" width="15.375" style="162" customWidth="1"/>
    <col min="3340" max="3340" width="6.75" style="162" customWidth="1"/>
    <col min="3341" max="3341" width="15.375" style="162" customWidth="1"/>
    <col min="3342" max="3342" width="9.875" style="162" customWidth="1"/>
    <col min="3343" max="3578" width="9" style="162"/>
    <col min="3579" max="3579" width="4" style="162" bestFit="1" customWidth="1"/>
    <col min="3580" max="3580" width="27.875" style="162" customWidth="1"/>
    <col min="3581" max="3583" width="0" style="162" hidden="1" customWidth="1"/>
    <col min="3584" max="3584" width="6.875" style="162" customWidth="1"/>
    <col min="3585" max="3585" width="16.125" style="162" customWidth="1"/>
    <col min="3586" max="3586" width="7.375" style="162" customWidth="1"/>
    <col min="3587" max="3587" width="16" style="162" customWidth="1"/>
    <col min="3588" max="3589" width="9" style="162" customWidth="1"/>
    <col min="3590" max="3590" width="15.125" style="162" customWidth="1"/>
    <col min="3591" max="3591" width="10.75" style="162" bestFit="1" customWidth="1"/>
    <col min="3592" max="3592" width="10.125" style="162" customWidth="1"/>
    <col min="3593" max="3593" width="13.125" style="162" customWidth="1"/>
    <col min="3594" max="3594" width="6.75" style="162" customWidth="1"/>
    <col min="3595" max="3595" width="15.375" style="162" customWidth="1"/>
    <col min="3596" max="3596" width="6.75" style="162" customWidth="1"/>
    <col min="3597" max="3597" width="15.375" style="162" customWidth="1"/>
    <col min="3598" max="3598" width="9.875" style="162" customWidth="1"/>
    <col min="3599" max="3834" width="9" style="162"/>
    <col min="3835" max="3835" width="4" style="162" bestFit="1" customWidth="1"/>
    <col min="3836" max="3836" width="27.875" style="162" customWidth="1"/>
    <col min="3837" max="3839" width="0" style="162" hidden="1" customWidth="1"/>
    <col min="3840" max="3840" width="6.875" style="162" customWidth="1"/>
    <col min="3841" max="3841" width="16.125" style="162" customWidth="1"/>
    <col min="3842" max="3842" width="7.375" style="162" customWidth="1"/>
    <col min="3843" max="3843" width="16" style="162" customWidth="1"/>
    <col min="3844" max="3845" width="9" style="162" customWidth="1"/>
    <col min="3846" max="3846" width="15.125" style="162" customWidth="1"/>
    <col min="3847" max="3847" width="10.75" style="162" bestFit="1" customWidth="1"/>
    <col min="3848" max="3848" width="10.125" style="162" customWidth="1"/>
    <col min="3849" max="3849" width="13.125" style="162" customWidth="1"/>
    <col min="3850" max="3850" width="6.75" style="162" customWidth="1"/>
    <col min="3851" max="3851" width="15.375" style="162" customWidth="1"/>
    <col min="3852" max="3852" width="6.75" style="162" customWidth="1"/>
    <col min="3853" max="3853" width="15.375" style="162" customWidth="1"/>
    <col min="3854" max="3854" width="9.875" style="162" customWidth="1"/>
    <col min="3855" max="4090" width="9" style="162"/>
    <col min="4091" max="4091" width="4" style="162" bestFit="1" customWidth="1"/>
    <col min="4092" max="4092" width="27.875" style="162" customWidth="1"/>
    <col min="4093" max="4095" width="0" style="162" hidden="1" customWidth="1"/>
    <col min="4096" max="4096" width="6.875" style="162" customWidth="1"/>
    <col min="4097" max="4097" width="16.125" style="162" customWidth="1"/>
    <col min="4098" max="4098" width="7.375" style="162" customWidth="1"/>
    <col min="4099" max="4099" width="16" style="162" customWidth="1"/>
    <col min="4100" max="4101" width="9" style="162" customWidth="1"/>
    <col min="4102" max="4102" width="15.125" style="162" customWidth="1"/>
    <col min="4103" max="4103" width="10.75" style="162" bestFit="1" customWidth="1"/>
    <col min="4104" max="4104" width="10.125" style="162" customWidth="1"/>
    <col min="4105" max="4105" width="13.125" style="162" customWidth="1"/>
    <col min="4106" max="4106" width="6.75" style="162" customWidth="1"/>
    <col min="4107" max="4107" width="15.375" style="162" customWidth="1"/>
    <col min="4108" max="4108" width="6.75" style="162" customWidth="1"/>
    <col min="4109" max="4109" width="15.375" style="162" customWidth="1"/>
    <col min="4110" max="4110" width="9.875" style="162" customWidth="1"/>
    <col min="4111" max="4346" width="9" style="162"/>
    <col min="4347" max="4347" width="4" style="162" bestFit="1" customWidth="1"/>
    <col min="4348" max="4348" width="27.875" style="162" customWidth="1"/>
    <col min="4349" max="4351" width="0" style="162" hidden="1" customWidth="1"/>
    <col min="4352" max="4352" width="6.875" style="162" customWidth="1"/>
    <col min="4353" max="4353" width="16.125" style="162" customWidth="1"/>
    <col min="4354" max="4354" width="7.375" style="162" customWidth="1"/>
    <col min="4355" max="4355" width="16" style="162" customWidth="1"/>
    <col min="4356" max="4357" width="9" style="162" customWidth="1"/>
    <col min="4358" max="4358" width="15.125" style="162" customWidth="1"/>
    <col min="4359" max="4359" width="10.75" style="162" bestFit="1" customWidth="1"/>
    <col min="4360" max="4360" width="10.125" style="162" customWidth="1"/>
    <col min="4361" max="4361" width="13.125" style="162" customWidth="1"/>
    <col min="4362" max="4362" width="6.75" style="162" customWidth="1"/>
    <col min="4363" max="4363" width="15.375" style="162" customWidth="1"/>
    <col min="4364" max="4364" width="6.75" style="162" customWidth="1"/>
    <col min="4365" max="4365" width="15.375" style="162" customWidth="1"/>
    <col min="4366" max="4366" width="9.875" style="162" customWidth="1"/>
    <col min="4367" max="4602" width="9" style="162"/>
    <col min="4603" max="4603" width="4" style="162" bestFit="1" customWidth="1"/>
    <col min="4604" max="4604" width="27.875" style="162" customWidth="1"/>
    <col min="4605" max="4607" width="0" style="162" hidden="1" customWidth="1"/>
    <col min="4608" max="4608" width="6.875" style="162" customWidth="1"/>
    <col min="4609" max="4609" width="16.125" style="162" customWidth="1"/>
    <col min="4610" max="4610" width="7.375" style="162" customWidth="1"/>
    <col min="4611" max="4611" width="16" style="162" customWidth="1"/>
    <col min="4612" max="4613" width="9" style="162" customWidth="1"/>
    <col min="4614" max="4614" width="15.125" style="162" customWidth="1"/>
    <col min="4615" max="4615" width="10.75" style="162" bestFit="1" customWidth="1"/>
    <col min="4616" max="4616" width="10.125" style="162" customWidth="1"/>
    <col min="4617" max="4617" width="13.125" style="162" customWidth="1"/>
    <col min="4618" max="4618" width="6.75" style="162" customWidth="1"/>
    <col min="4619" max="4619" width="15.375" style="162" customWidth="1"/>
    <col min="4620" max="4620" width="6.75" style="162" customWidth="1"/>
    <col min="4621" max="4621" width="15.375" style="162" customWidth="1"/>
    <col min="4622" max="4622" width="9.875" style="162" customWidth="1"/>
    <col min="4623" max="4858" width="9" style="162"/>
    <col min="4859" max="4859" width="4" style="162" bestFit="1" customWidth="1"/>
    <col min="4860" max="4860" width="27.875" style="162" customWidth="1"/>
    <col min="4861" max="4863" width="0" style="162" hidden="1" customWidth="1"/>
    <col min="4864" max="4864" width="6.875" style="162" customWidth="1"/>
    <col min="4865" max="4865" width="16.125" style="162" customWidth="1"/>
    <col min="4866" max="4866" width="7.375" style="162" customWidth="1"/>
    <col min="4867" max="4867" width="16" style="162" customWidth="1"/>
    <col min="4868" max="4869" width="9" style="162" customWidth="1"/>
    <col min="4870" max="4870" width="15.125" style="162" customWidth="1"/>
    <col min="4871" max="4871" width="10.75" style="162" bestFit="1" customWidth="1"/>
    <col min="4872" max="4872" width="10.125" style="162" customWidth="1"/>
    <col min="4873" max="4873" width="13.125" style="162" customWidth="1"/>
    <col min="4874" max="4874" width="6.75" style="162" customWidth="1"/>
    <col min="4875" max="4875" width="15.375" style="162" customWidth="1"/>
    <col min="4876" max="4876" width="6.75" style="162" customWidth="1"/>
    <col min="4877" max="4877" width="15.375" style="162" customWidth="1"/>
    <col min="4878" max="4878" width="9.875" style="162" customWidth="1"/>
    <col min="4879" max="5114" width="9" style="162"/>
    <col min="5115" max="5115" width="4" style="162" bestFit="1" customWidth="1"/>
    <col min="5116" max="5116" width="27.875" style="162" customWidth="1"/>
    <col min="5117" max="5119" width="0" style="162" hidden="1" customWidth="1"/>
    <col min="5120" max="5120" width="6.875" style="162" customWidth="1"/>
    <col min="5121" max="5121" width="16.125" style="162" customWidth="1"/>
    <col min="5122" max="5122" width="7.375" style="162" customWidth="1"/>
    <col min="5123" max="5123" width="16" style="162" customWidth="1"/>
    <col min="5124" max="5125" width="9" style="162" customWidth="1"/>
    <col min="5126" max="5126" width="15.125" style="162" customWidth="1"/>
    <col min="5127" max="5127" width="10.75" style="162" bestFit="1" customWidth="1"/>
    <col min="5128" max="5128" width="10.125" style="162" customWidth="1"/>
    <col min="5129" max="5129" width="13.125" style="162" customWidth="1"/>
    <col min="5130" max="5130" width="6.75" style="162" customWidth="1"/>
    <col min="5131" max="5131" width="15.375" style="162" customWidth="1"/>
    <col min="5132" max="5132" width="6.75" style="162" customWidth="1"/>
    <col min="5133" max="5133" width="15.375" style="162" customWidth="1"/>
    <col min="5134" max="5134" width="9.875" style="162" customWidth="1"/>
    <col min="5135" max="5370" width="9" style="162"/>
    <col min="5371" max="5371" width="4" style="162" bestFit="1" customWidth="1"/>
    <col min="5372" max="5372" width="27.875" style="162" customWidth="1"/>
    <col min="5373" max="5375" width="0" style="162" hidden="1" customWidth="1"/>
    <col min="5376" max="5376" width="6.875" style="162" customWidth="1"/>
    <col min="5377" max="5377" width="16.125" style="162" customWidth="1"/>
    <col min="5378" max="5378" width="7.375" style="162" customWidth="1"/>
    <col min="5379" max="5379" width="16" style="162" customWidth="1"/>
    <col min="5380" max="5381" width="9" style="162" customWidth="1"/>
    <col min="5382" max="5382" width="15.125" style="162" customWidth="1"/>
    <col min="5383" max="5383" width="10.75" style="162" bestFit="1" customWidth="1"/>
    <col min="5384" max="5384" width="10.125" style="162" customWidth="1"/>
    <col min="5385" max="5385" width="13.125" style="162" customWidth="1"/>
    <col min="5386" max="5386" width="6.75" style="162" customWidth="1"/>
    <col min="5387" max="5387" width="15.375" style="162" customWidth="1"/>
    <col min="5388" max="5388" width="6.75" style="162" customWidth="1"/>
    <col min="5389" max="5389" width="15.375" style="162" customWidth="1"/>
    <col min="5390" max="5390" width="9.875" style="162" customWidth="1"/>
    <col min="5391" max="5626" width="9" style="162"/>
    <col min="5627" max="5627" width="4" style="162" bestFit="1" customWidth="1"/>
    <col min="5628" max="5628" width="27.875" style="162" customWidth="1"/>
    <col min="5629" max="5631" width="0" style="162" hidden="1" customWidth="1"/>
    <col min="5632" max="5632" width="6.875" style="162" customWidth="1"/>
    <col min="5633" max="5633" width="16.125" style="162" customWidth="1"/>
    <col min="5634" max="5634" width="7.375" style="162" customWidth="1"/>
    <col min="5635" max="5635" width="16" style="162" customWidth="1"/>
    <col min="5636" max="5637" width="9" style="162" customWidth="1"/>
    <col min="5638" max="5638" width="15.125" style="162" customWidth="1"/>
    <col min="5639" max="5639" width="10.75" style="162" bestFit="1" customWidth="1"/>
    <col min="5640" max="5640" width="10.125" style="162" customWidth="1"/>
    <col min="5641" max="5641" width="13.125" style="162" customWidth="1"/>
    <col min="5642" max="5642" width="6.75" style="162" customWidth="1"/>
    <col min="5643" max="5643" width="15.375" style="162" customWidth="1"/>
    <col min="5644" max="5644" width="6.75" style="162" customWidth="1"/>
    <col min="5645" max="5645" width="15.375" style="162" customWidth="1"/>
    <col min="5646" max="5646" width="9.875" style="162" customWidth="1"/>
    <col min="5647" max="5882" width="9" style="162"/>
    <col min="5883" max="5883" width="4" style="162" bestFit="1" customWidth="1"/>
    <col min="5884" max="5884" width="27.875" style="162" customWidth="1"/>
    <col min="5885" max="5887" width="0" style="162" hidden="1" customWidth="1"/>
    <col min="5888" max="5888" width="6.875" style="162" customWidth="1"/>
    <col min="5889" max="5889" width="16.125" style="162" customWidth="1"/>
    <col min="5890" max="5890" width="7.375" style="162" customWidth="1"/>
    <col min="5891" max="5891" width="16" style="162" customWidth="1"/>
    <col min="5892" max="5893" width="9" style="162" customWidth="1"/>
    <col min="5894" max="5894" width="15.125" style="162" customWidth="1"/>
    <col min="5895" max="5895" width="10.75" style="162" bestFit="1" customWidth="1"/>
    <col min="5896" max="5896" width="10.125" style="162" customWidth="1"/>
    <col min="5897" max="5897" width="13.125" style="162" customWidth="1"/>
    <col min="5898" max="5898" width="6.75" style="162" customWidth="1"/>
    <col min="5899" max="5899" width="15.375" style="162" customWidth="1"/>
    <col min="5900" max="5900" width="6.75" style="162" customWidth="1"/>
    <col min="5901" max="5901" width="15.375" style="162" customWidth="1"/>
    <col min="5902" max="5902" width="9.875" style="162" customWidth="1"/>
    <col min="5903" max="6138" width="9" style="162"/>
    <col min="6139" max="6139" width="4" style="162" bestFit="1" customWidth="1"/>
    <col min="6140" max="6140" width="27.875" style="162" customWidth="1"/>
    <col min="6141" max="6143" width="0" style="162" hidden="1" customWidth="1"/>
    <col min="6144" max="6144" width="6.875" style="162" customWidth="1"/>
    <col min="6145" max="6145" width="16.125" style="162" customWidth="1"/>
    <col min="6146" max="6146" width="7.375" style="162" customWidth="1"/>
    <col min="6147" max="6147" width="16" style="162" customWidth="1"/>
    <col min="6148" max="6149" width="9" style="162" customWidth="1"/>
    <col min="6150" max="6150" width="15.125" style="162" customWidth="1"/>
    <col min="6151" max="6151" width="10.75" style="162" bestFit="1" customWidth="1"/>
    <col min="6152" max="6152" width="10.125" style="162" customWidth="1"/>
    <col min="6153" max="6153" width="13.125" style="162" customWidth="1"/>
    <col min="6154" max="6154" width="6.75" style="162" customWidth="1"/>
    <col min="6155" max="6155" width="15.375" style="162" customWidth="1"/>
    <col min="6156" max="6156" width="6.75" style="162" customWidth="1"/>
    <col min="6157" max="6157" width="15.375" style="162" customWidth="1"/>
    <col min="6158" max="6158" width="9.875" style="162" customWidth="1"/>
    <col min="6159" max="6394" width="9" style="162"/>
    <col min="6395" max="6395" width="4" style="162" bestFit="1" customWidth="1"/>
    <col min="6396" max="6396" width="27.875" style="162" customWidth="1"/>
    <col min="6397" max="6399" width="0" style="162" hidden="1" customWidth="1"/>
    <col min="6400" max="6400" width="6.875" style="162" customWidth="1"/>
    <col min="6401" max="6401" width="16.125" style="162" customWidth="1"/>
    <col min="6402" max="6402" width="7.375" style="162" customWidth="1"/>
    <col min="6403" max="6403" width="16" style="162" customWidth="1"/>
    <col min="6404" max="6405" width="9" style="162" customWidth="1"/>
    <col min="6406" max="6406" width="15.125" style="162" customWidth="1"/>
    <col min="6407" max="6407" width="10.75" style="162" bestFit="1" customWidth="1"/>
    <col min="6408" max="6408" width="10.125" style="162" customWidth="1"/>
    <col min="6409" max="6409" width="13.125" style="162" customWidth="1"/>
    <col min="6410" max="6410" width="6.75" style="162" customWidth="1"/>
    <col min="6411" max="6411" width="15.375" style="162" customWidth="1"/>
    <col min="6412" max="6412" width="6.75" style="162" customWidth="1"/>
    <col min="6413" max="6413" width="15.375" style="162" customWidth="1"/>
    <col min="6414" max="6414" width="9.875" style="162" customWidth="1"/>
    <col min="6415" max="6650" width="9" style="162"/>
    <col min="6651" max="6651" width="4" style="162" bestFit="1" customWidth="1"/>
    <col min="6652" max="6652" width="27.875" style="162" customWidth="1"/>
    <col min="6653" max="6655" width="0" style="162" hidden="1" customWidth="1"/>
    <col min="6656" max="6656" width="6.875" style="162" customWidth="1"/>
    <col min="6657" max="6657" width="16.125" style="162" customWidth="1"/>
    <col min="6658" max="6658" width="7.375" style="162" customWidth="1"/>
    <col min="6659" max="6659" width="16" style="162" customWidth="1"/>
    <col min="6660" max="6661" width="9" style="162" customWidth="1"/>
    <col min="6662" max="6662" width="15.125" style="162" customWidth="1"/>
    <col min="6663" max="6663" width="10.75" style="162" bestFit="1" customWidth="1"/>
    <col min="6664" max="6664" width="10.125" style="162" customWidth="1"/>
    <col min="6665" max="6665" width="13.125" style="162" customWidth="1"/>
    <col min="6666" max="6666" width="6.75" style="162" customWidth="1"/>
    <col min="6667" max="6667" width="15.375" style="162" customWidth="1"/>
    <col min="6668" max="6668" width="6.75" style="162" customWidth="1"/>
    <col min="6669" max="6669" width="15.375" style="162" customWidth="1"/>
    <col min="6670" max="6670" width="9.875" style="162" customWidth="1"/>
    <col min="6671" max="6906" width="9" style="162"/>
    <col min="6907" max="6907" width="4" style="162" bestFit="1" customWidth="1"/>
    <col min="6908" max="6908" width="27.875" style="162" customWidth="1"/>
    <col min="6909" max="6911" width="0" style="162" hidden="1" customWidth="1"/>
    <col min="6912" max="6912" width="6.875" style="162" customWidth="1"/>
    <col min="6913" max="6913" width="16.125" style="162" customWidth="1"/>
    <col min="6914" max="6914" width="7.375" style="162" customWidth="1"/>
    <col min="6915" max="6915" width="16" style="162" customWidth="1"/>
    <col min="6916" max="6917" width="9" style="162" customWidth="1"/>
    <col min="6918" max="6918" width="15.125" style="162" customWidth="1"/>
    <col min="6919" max="6919" width="10.75" style="162" bestFit="1" customWidth="1"/>
    <col min="6920" max="6920" width="10.125" style="162" customWidth="1"/>
    <col min="6921" max="6921" width="13.125" style="162" customWidth="1"/>
    <col min="6922" max="6922" width="6.75" style="162" customWidth="1"/>
    <col min="6923" max="6923" width="15.375" style="162" customWidth="1"/>
    <col min="6924" max="6924" width="6.75" style="162" customWidth="1"/>
    <col min="6925" max="6925" width="15.375" style="162" customWidth="1"/>
    <col min="6926" max="6926" width="9.875" style="162" customWidth="1"/>
    <col min="6927" max="7162" width="9" style="162"/>
    <col min="7163" max="7163" width="4" style="162" bestFit="1" customWidth="1"/>
    <col min="7164" max="7164" width="27.875" style="162" customWidth="1"/>
    <col min="7165" max="7167" width="0" style="162" hidden="1" customWidth="1"/>
    <col min="7168" max="7168" width="6.875" style="162" customWidth="1"/>
    <col min="7169" max="7169" width="16.125" style="162" customWidth="1"/>
    <col min="7170" max="7170" width="7.375" style="162" customWidth="1"/>
    <col min="7171" max="7171" width="16" style="162" customWidth="1"/>
    <col min="7172" max="7173" width="9" style="162" customWidth="1"/>
    <col min="7174" max="7174" width="15.125" style="162" customWidth="1"/>
    <col min="7175" max="7175" width="10.75" style="162" bestFit="1" customWidth="1"/>
    <col min="7176" max="7176" width="10.125" style="162" customWidth="1"/>
    <col min="7177" max="7177" width="13.125" style="162" customWidth="1"/>
    <col min="7178" max="7178" width="6.75" style="162" customWidth="1"/>
    <col min="7179" max="7179" width="15.375" style="162" customWidth="1"/>
    <col min="7180" max="7180" width="6.75" style="162" customWidth="1"/>
    <col min="7181" max="7181" width="15.375" style="162" customWidth="1"/>
    <col min="7182" max="7182" width="9.875" style="162" customWidth="1"/>
    <col min="7183" max="7418" width="9" style="162"/>
    <col min="7419" max="7419" width="4" style="162" bestFit="1" customWidth="1"/>
    <col min="7420" max="7420" width="27.875" style="162" customWidth="1"/>
    <col min="7421" max="7423" width="0" style="162" hidden="1" customWidth="1"/>
    <col min="7424" max="7424" width="6.875" style="162" customWidth="1"/>
    <col min="7425" max="7425" width="16.125" style="162" customWidth="1"/>
    <col min="7426" max="7426" width="7.375" style="162" customWidth="1"/>
    <col min="7427" max="7427" width="16" style="162" customWidth="1"/>
    <col min="7428" max="7429" width="9" style="162" customWidth="1"/>
    <col min="7430" max="7430" width="15.125" style="162" customWidth="1"/>
    <col min="7431" max="7431" width="10.75" style="162" bestFit="1" customWidth="1"/>
    <col min="7432" max="7432" width="10.125" style="162" customWidth="1"/>
    <col min="7433" max="7433" width="13.125" style="162" customWidth="1"/>
    <col min="7434" max="7434" width="6.75" style="162" customWidth="1"/>
    <col min="7435" max="7435" width="15.375" style="162" customWidth="1"/>
    <col min="7436" max="7436" width="6.75" style="162" customWidth="1"/>
    <col min="7437" max="7437" width="15.375" style="162" customWidth="1"/>
    <col min="7438" max="7438" width="9.875" style="162" customWidth="1"/>
    <col min="7439" max="7674" width="9" style="162"/>
    <col min="7675" max="7675" width="4" style="162" bestFit="1" customWidth="1"/>
    <col min="7676" max="7676" width="27.875" style="162" customWidth="1"/>
    <col min="7677" max="7679" width="0" style="162" hidden="1" customWidth="1"/>
    <col min="7680" max="7680" width="6.875" style="162" customWidth="1"/>
    <col min="7681" max="7681" width="16.125" style="162" customWidth="1"/>
    <col min="7682" max="7682" width="7.375" style="162" customWidth="1"/>
    <col min="7683" max="7683" width="16" style="162" customWidth="1"/>
    <col min="7684" max="7685" width="9" style="162" customWidth="1"/>
    <col min="7686" max="7686" width="15.125" style="162" customWidth="1"/>
    <col min="7687" max="7687" width="10.75" style="162" bestFit="1" customWidth="1"/>
    <col min="7688" max="7688" width="10.125" style="162" customWidth="1"/>
    <col min="7689" max="7689" width="13.125" style="162" customWidth="1"/>
    <col min="7690" max="7690" width="6.75" style="162" customWidth="1"/>
    <col min="7691" max="7691" width="15.375" style="162" customWidth="1"/>
    <col min="7692" max="7692" width="6.75" style="162" customWidth="1"/>
    <col min="7693" max="7693" width="15.375" style="162" customWidth="1"/>
    <col min="7694" max="7694" width="9.875" style="162" customWidth="1"/>
    <col min="7695" max="7930" width="9" style="162"/>
    <col min="7931" max="7931" width="4" style="162" bestFit="1" customWidth="1"/>
    <col min="7932" max="7932" width="27.875" style="162" customWidth="1"/>
    <col min="7933" max="7935" width="0" style="162" hidden="1" customWidth="1"/>
    <col min="7936" max="7936" width="6.875" style="162" customWidth="1"/>
    <col min="7937" max="7937" width="16.125" style="162" customWidth="1"/>
    <col min="7938" max="7938" width="7.375" style="162" customWidth="1"/>
    <col min="7939" max="7939" width="16" style="162" customWidth="1"/>
    <col min="7940" max="7941" width="9" style="162" customWidth="1"/>
    <col min="7942" max="7942" width="15.125" style="162" customWidth="1"/>
    <col min="7943" max="7943" width="10.75" style="162" bestFit="1" customWidth="1"/>
    <col min="7944" max="7944" width="10.125" style="162" customWidth="1"/>
    <col min="7945" max="7945" width="13.125" style="162" customWidth="1"/>
    <col min="7946" max="7946" width="6.75" style="162" customWidth="1"/>
    <col min="7947" max="7947" width="15.375" style="162" customWidth="1"/>
    <col min="7948" max="7948" width="6.75" style="162" customWidth="1"/>
    <col min="7949" max="7949" width="15.375" style="162" customWidth="1"/>
    <col min="7950" max="7950" width="9.875" style="162" customWidth="1"/>
    <col min="7951" max="8186" width="9" style="162"/>
    <col min="8187" max="8187" width="4" style="162" bestFit="1" customWidth="1"/>
    <col min="8188" max="8188" width="27.875" style="162" customWidth="1"/>
    <col min="8189" max="8191" width="0" style="162" hidden="1" customWidth="1"/>
    <col min="8192" max="8192" width="6.875" style="162" customWidth="1"/>
    <col min="8193" max="8193" width="16.125" style="162" customWidth="1"/>
    <col min="8194" max="8194" width="7.375" style="162" customWidth="1"/>
    <col min="8195" max="8195" width="16" style="162" customWidth="1"/>
    <col min="8196" max="8197" width="9" style="162" customWidth="1"/>
    <col min="8198" max="8198" width="15.125" style="162" customWidth="1"/>
    <col min="8199" max="8199" width="10.75" style="162" bestFit="1" customWidth="1"/>
    <col min="8200" max="8200" width="10.125" style="162" customWidth="1"/>
    <col min="8201" max="8201" width="13.125" style="162" customWidth="1"/>
    <col min="8202" max="8202" width="6.75" style="162" customWidth="1"/>
    <col min="8203" max="8203" width="15.375" style="162" customWidth="1"/>
    <col min="8204" max="8204" width="6.75" style="162" customWidth="1"/>
    <col min="8205" max="8205" width="15.375" style="162" customWidth="1"/>
    <col min="8206" max="8206" width="9.875" style="162" customWidth="1"/>
    <col min="8207" max="8442" width="9" style="162"/>
    <col min="8443" max="8443" width="4" style="162" bestFit="1" customWidth="1"/>
    <col min="8444" max="8444" width="27.875" style="162" customWidth="1"/>
    <col min="8445" max="8447" width="0" style="162" hidden="1" customWidth="1"/>
    <col min="8448" max="8448" width="6.875" style="162" customWidth="1"/>
    <col min="8449" max="8449" width="16.125" style="162" customWidth="1"/>
    <col min="8450" max="8450" width="7.375" style="162" customWidth="1"/>
    <col min="8451" max="8451" width="16" style="162" customWidth="1"/>
    <col min="8452" max="8453" width="9" style="162" customWidth="1"/>
    <col min="8454" max="8454" width="15.125" style="162" customWidth="1"/>
    <col min="8455" max="8455" width="10.75" style="162" bestFit="1" customWidth="1"/>
    <col min="8456" max="8456" width="10.125" style="162" customWidth="1"/>
    <col min="8457" max="8457" width="13.125" style="162" customWidth="1"/>
    <col min="8458" max="8458" width="6.75" style="162" customWidth="1"/>
    <col min="8459" max="8459" width="15.375" style="162" customWidth="1"/>
    <col min="8460" max="8460" width="6.75" style="162" customWidth="1"/>
    <col min="8461" max="8461" width="15.375" style="162" customWidth="1"/>
    <col min="8462" max="8462" width="9.875" style="162" customWidth="1"/>
    <col min="8463" max="8698" width="9" style="162"/>
    <col min="8699" max="8699" width="4" style="162" bestFit="1" customWidth="1"/>
    <col min="8700" max="8700" width="27.875" style="162" customWidth="1"/>
    <col min="8701" max="8703" width="0" style="162" hidden="1" customWidth="1"/>
    <col min="8704" max="8704" width="6.875" style="162" customWidth="1"/>
    <col min="8705" max="8705" width="16.125" style="162" customWidth="1"/>
    <col min="8706" max="8706" width="7.375" style="162" customWidth="1"/>
    <col min="8707" max="8707" width="16" style="162" customWidth="1"/>
    <col min="8708" max="8709" width="9" style="162" customWidth="1"/>
    <col min="8710" max="8710" width="15.125" style="162" customWidth="1"/>
    <col min="8711" max="8711" width="10.75" style="162" bestFit="1" customWidth="1"/>
    <col min="8712" max="8712" width="10.125" style="162" customWidth="1"/>
    <col min="8713" max="8713" width="13.125" style="162" customWidth="1"/>
    <col min="8714" max="8714" width="6.75" style="162" customWidth="1"/>
    <col min="8715" max="8715" width="15.375" style="162" customWidth="1"/>
    <col min="8716" max="8716" width="6.75" style="162" customWidth="1"/>
    <col min="8717" max="8717" width="15.375" style="162" customWidth="1"/>
    <col min="8718" max="8718" width="9.875" style="162" customWidth="1"/>
    <col min="8719" max="8954" width="9" style="162"/>
    <col min="8955" max="8955" width="4" style="162" bestFit="1" customWidth="1"/>
    <col min="8956" max="8956" width="27.875" style="162" customWidth="1"/>
    <col min="8957" max="8959" width="0" style="162" hidden="1" customWidth="1"/>
    <col min="8960" max="8960" width="6.875" style="162" customWidth="1"/>
    <col min="8961" max="8961" width="16.125" style="162" customWidth="1"/>
    <col min="8962" max="8962" width="7.375" style="162" customWidth="1"/>
    <col min="8963" max="8963" width="16" style="162" customWidth="1"/>
    <col min="8964" max="8965" width="9" style="162" customWidth="1"/>
    <col min="8966" max="8966" width="15.125" style="162" customWidth="1"/>
    <col min="8967" max="8967" width="10.75" style="162" bestFit="1" customWidth="1"/>
    <col min="8968" max="8968" width="10.125" style="162" customWidth="1"/>
    <col min="8969" max="8969" width="13.125" style="162" customWidth="1"/>
    <col min="8970" max="8970" width="6.75" style="162" customWidth="1"/>
    <col min="8971" max="8971" width="15.375" style="162" customWidth="1"/>
    <col min="8972" max="8972" width="6.75" style="162" customWidth="1"/>
    <col min="8973" max="8973" width="15.375" style="162" customWidth="1"/>
    <col min="8974" max="8974" width="9.875" style="162" customWidth="1"/>
    <col min="8975" max="9210" width="9" style="162"/>
    <col min="9211" max="9211" width="4" style="162" bestFit="1" customWidth="1"/>
    <col min="9212" max="9212" width="27.875" style="162" customWidth="1"/>
    <col min="9213" max="9215" width="0" style="162" hidden="1" customWidth="1"/>
    <col min="9216" max="9216" width="6.875" style="162" customWidth="1"/>
    <col min="9217" max="9217" width="16.125" style="162" customWidth="1"/>
    <col min="9218" max="9218" width="7.375" style="162" customWidth="1"/>
    <col min="9219" max="9219" width="16" style="162" customWidth="1"/>
    <col min="9220" max="9221" width="9" style="162" customWidth="1"/>
    <col min="9222" max="9222" width="15.125" style="162" customWidth="1"/>
    <col min="9223" max="9223" width="10.75" style="162" bestFit="1" customWidth="1"/>
    <col min="9224" max="9224" width="10.125" style="162" customWidth="1"/>
    <col min="9225" max="9225" width="13.125" style="162" customWidth="1"/>
    <col min="9226" max="9226" width="6.75" style="162" customWidth="1"/>
    <col min="9227" max="9227" width="15.375" style="162" customWidth="1"/>
    <col min="9228" max="9228" width="6.75" style="162" customWidth="1"/>
    <col min="9229" max="9229" width="15.375" style="162" customWidth="1"/>
    <col min="9230" max="9230" width="9.875" style="162" customWidth="1"/>
    <col min="9231" max="9466" width="9" style="162"/>
    <col min="9467" max="9467" width="4" style="162" bestFit="1" customWidth="1"/>
    <col min="9468" max="9468" width="27.875" style="162" customWidth="1"/>
    <col min="9469" max="9471" width="0" style="162" hidden="1" customWidth="1"/>
    <col min="9472" max="9472" width="6.875" style="162" customWidth="1"/>
    <col min="9473" max="9473" width="16.125" style="162" customWidth="1"/>
    <col min="9474" max="9474" width="7.375" style="162" customWidth="1"/>
    <col min="9475" max="9475" width="16" style="162" customWidth="1"/>
    <col min="9476" max="9477" width="9" style="162" customWidth="1"/>
    <col min="9478" max="9478" width="15.125" style="162" customWidth="1"/>
    <col min="9479" max="9479" width="10.75" style="162" bestFit="1" customWidth="1"/>
    <col min="9480" max="9480" width="10.125" style="162" customWidth="1"/>
    <col min="9481" max="9481" width="13.125" style="162" customWidth="1"/>
    <col min="9482" max="9482" width="6.75" style="162" customWidth="1"/>
    <col min="9483" max="9483" width="15.375" style="162" customWidth="1"/>
    <col min="9484" max="9484" width="6.75" style="162" customWidth="1"/>
    <col min="9485" max="9485" width="15.375" style="162" customWidth="1"/>
    <col min="9486" max="9486" width="9.875" style="162" customWidth="1"/>
    <col min="9487" max="9722" width="9" style="162"/>
    <col min="9723" max="9723" width="4" style="162" bestFit="1" customWidth="1"/>
    <col min="9724" max="9724" width="27.875" style="162" customWidth="1"/>
    <col min="9725" max="9727" width="0" style="162" hidden="1" customWidth="1"/>
    <col min="9728" max="9728" width="6.875" style="162" customWidth="1"/>
    <col min="9729" max="9729" width="16.125" style="162" customWidth="1"/>
    <col min="9730" max="9730" width="7.375" style="162" customWidth="1"/>
    <col min="9731" max="9731" width="16" style="162" customWidth="1"/>
    <col min="9732" max="9733" width="9" style="162" customWidth="1"/>
    <col min="9734" max="9734" width="15.125" style="162" customWidth="1"/>
    <col min="9735" max="9735" width="10.75" style="162" bestFit="1" customWidth="1"/>
    <col min="9736" max="9736" width="10.125" style="162" customWidth="1"/>
    <col min="9737" max="9737" width="13.125" style="162" customWidth="1"/>
    <col min="9738" max="9738" width="6.75" style="162" customWidth="1"/>
    <col min="9739" max="9739" width="15.375" style="162" customWidth="1"/>
    <col min="9740" max="9740" width="6.75" style="162" customWidth="1"/>
    <col min="9741" max="9741" width="15.375" style="162" customWidth="1"/>
    <col min="9742" max="9742" width="9.875" style="162" customWidth="1"/>
    <col min="9743" max="9978" width="9" style="162"/>
    <col min="9979" max="9979" width="4" style="162" bestFit="1" customWidth="1"/>
    <col min="9980" max="9980" width="27.875" style="162" customWidth="1"/>
    <col min="9981" max="9983" width="0" style="162" hidden="1" customWidth="1"/>
    <col min="9984" max="9984" width="6.875" style="162" customWidth="1"/>
    <col min="9985" max="9985" width="16.125" style="162" customWidth="1"/>
    <col min="9986" max="9986" width="7.375" style="162" customWidth="1"/>
    <col min="9987" max="9987" width="16" style="162" customWidth="1"/>
    <col min="9988" max="9989" width="9" style="162" customWidth="1"/>
    <col min="9990" max="9990" width="15.125" style="162" customWidth="1"/>
    <col min="9991" max="9991" width="10.75" style="162" bestFit="1" customWidth="1"/>
    <col min="9992" max="9992" width="10.125" style="162" customWidth="1"/>
    <col min="9993" max="9993" width="13.125" style="162" customWidth="1"/>
    <col min="9994" max="9994" width="6.75" style="162" customWidth="1"/>
    <col min="9995" max="9995" width="15.375" style="162" customWidth="1"/>
    <col min="9996" max="9996" width="6.75" style="162" customWidth="1"/>
    <col min="9997" max="9997" width="15.375" style="162" customWidth="1"/>
    <col min="9998" max="9998" width="9.875" style="162" customWidth="1"/>
    <col min="9999" max="10234" width="9" style="162"/>
    <col min="10235" max="10235" width="4" style="162" bestFit="1" customWidth="1"/>
    <col min="10236" max="10236" width="27.875" style="162" customWidth="1"/>
    <col min="10237" max="10239" width="0" style="162" hidden="1" customWidth="1"/>
    <col min="10240" max="10240" width="6.875" style="162" customWidth="1"/>
    <col min="10241" max="10241" width="16.125" style="162" customWidth="1"/>
    <col min="10242" max="10242" width="7.375" style="162" customWidth="1"/>
    <col min="10243" max="10243" width="16" style="162" customWidth="1"/>
    <col min="10244" max="10245" width="9" style="162" customWidth="1"/>
    <col min="10246" max="10246" width="15.125" style="162" customWidth="1"/>
    <col min="10247" max="10247" width="10.75" style="162" bestFit="1" customWidth="1"/>
    <col min="10248" max="10248" width="10.125" style="162" customWidth="1"/>
    <col min="10249" max="10249" width="13.125" style="162" customWidth="1"/>
    <col min="10250" max="10250" width="6.75" style="162" customWidth="1"/>
    <col min="10251" max="10251" width="15.375" style="162" customWidth="1"/>
    <col min="10252" max="10252" width="6.75" style="162" customWidth="1"/>
    <col min="10253" max="10253" width="15.375" style="162" customWidth="1"/>
    <col min="10254" max="10254" width="9.875" style="162" customWidth="1"/>
    <col min="10255" max="10490" width="9" style="162"/>
    <col min="10491" max="10491" width="4" style="162" bestFit="1" customWidth="1"/>
    <col min="10492" max="10492" width="27.875" style="162" customWidth="1"/>
    <col min="10493" max="10495" width="0" style="162" hidden="1" customWidth="1"/>
    <col min="10496" max="10496" width="6.875" style="162" customWidth="1"/>
    <col min="10497" max="10497" width="16.125" style="162" customWidth="1"/>
    <col min="10498" max="10498" width="7.375" style="162" customWidth="1"/>
    <col min="10499" max="10499" width="16" style="162" customWidth="1"/>
    <col min="10500" max="10501" width="9" style="162" customWidth="1"/>
    <col min="10502" max="10502" width="15.125" style="162" customWidth="1"/>
    <col min="10503" max="10503" width="10.75" style="162" bestFit="1" customWidth="1"/>
    <col min="10504" max="10504" width="10.125" style="162" customWidth="1"/>
    <col min="10505" max="10505" width="13.125" style="162" customWidth="1"/>
    <col min="10506" max="10506" width="6.75" style="162" customWidth="1"/>
    <col min="10507" max="10507" width="15.375" style="162" customWidth="1"/>
    <col min="10508" max="10508" width="6.75" style="162" customWidth="1"/>
    <col min="10509" max="10509" width="15.375" style="162" customWidth="1"/>
    <col min="10510" max="10510" width="9.875" style="162" customWidth="1"/>
    <col min="10511" max="10746" width="9" style="162"/>
    <col min="10747" max="10747" width="4" style="162" bestFit="1" customWidth="1"/>
    <col min="10748" max="10748" width="27.875" style="162" customWidth="1"/>
    <col min="10749" max="10751" width="0" style="162" hidden="1" customWidth="1"/>
    <col min="10752" max="10752" width="6.875" style="162" customWidth="1"/>
    <col min="10753" max="10753" width="16.125" style="162" customWidth="1"/>
    <col min="10754" max="10754" width="7.375" style="162" customWidth="1"/>
    <col min="10755" max="10755" width="16" style="162" customWidth="1"/>
    <col min="10756" max="10757" width="9" style="162" customWidth="1"/>
    <col min="10758" max="10758" width="15.125" style="162" customWidth="1"/>
    <col min="10759" max="10759" width="10.75" style="162" bestFit="1" customWidth="1"/>
    <col min="10760" max="10760" width="10.125" style="162" customWidth="1"/>
    <col min="10761" max="10761" width="13.125" style="162" customWidth="1"/>
    <col min="10762" max="10762" width="6.75" style="162" customWidth="1"/>
    <col min="10763" max="10763" width="15.375" style="162" customWidth="1"/>
    <col min="10764" max="10764" width="6.75" style="162" customWidth="1"/>
    <col min="10765" max="10765" width="15.375" style="162" customWidth="1"/>
    <col min="10766" max="10766" width="9.875" style="162" customWidth="1"/>
    <col min="10767" max="11002" width="9" style="162"/>
    <col min="11003" max="11003" width="4" style="162" bestFit="1" customWidth="1"/>
    <col min="11004" max="11004" width="27.875" style="162" customWidth="1"/>
    <col min="11005" max="11007" width="0" style="162" hidden="1" customWidth="1"/>
    <col min="11008" max="11008" width="6.875" style="162" customWidth="1"/>
    <col min="11009" max="11009" width="16.125" style="162" customWidth="1"/>
    <col min="11010" max="11010" width="7.375" style="162" customWidth="1"/>
    <col min="11011" max="11011" width="16" style="162" customWidth="1"/>
    <col min="11012" max="11013" width="9" style="162" customWidth="1"/>
    <col min="11014" max="11014" width="15.125" style="162" customWidth="1"/>
    <col min="11015" max="11015" width="10.75" style="162" bestFit="1" customWidth="1"/>
    <col min="11016" max="11016" width="10.125" style="162" customWidth="1"/>
    <col min="11017" max="11017" width="13.125" style="162" customWidth="1"/>
    <col min="11018" max="11018" width="6.75" style="162" customWidth="1"/>
    <col min="11019" max="11019" width="15.375" style="162" customWidth="1"/>
    <col min="11020" max="11020" width="6.75" style="162" customWidth="1"/>
    <col min="11021" max="11021" width="15.375" style="162" customWidth="1"/>
    <col min="11022" max="11022" width="9.875" style="162" customWidth="1"/>
    <col min="11023" max="11258" width="9" style="162"/>
    <col min="11259" max="11259" width="4" style="162" bestFit="1" customWidth="1"/>
    <col min="11260" max="11260" width="27.875" style="162" customWidth="1"/>
    <col min="11261" max="11263" width="0" style="162" hidden="1" customWidth="1"/>
    <col min="11264" max="11264" width="6.875" style="162" customWidth="1"/>
    <col min="11265" max="11265" width="16.125" style="162" customWidth="1"/>
    <col min="11266" max="11266" width="7.375" style="162" customWidth="1"/>
    <col min="11267" max="11267" width="16" style="162" customWidth="1"/>
    <col min="11268" max="11269" width="9" style="162" customWidth="1"/>
    <col min="11270" max="11270" width="15.125" style="162" customWidth="1"/>
    <col min="11271" max="11271" width="10.75" style="162" bestFit="1" customWidth="1"/>
    <col min="11272" max="11272" width="10.125" style="162" customWidth="1"/>
    <col min="11273" max="11273" width="13.125" style="162" customWidth="1"/>
    <col min="11274" max="11274" width="6.75" style="162" customWidth="1"/>
    <col min="11275" max="11275" width="15.375" style="162" customWidth="1"/>
    <col min="11276" max="11276" width="6.75" style="162" customWidth="1"/>
    <col min="11277" max="11277" width="15.375" style="162" customWidth="1"/>
    <col min="11278" max="11278" width="9.875" style="162" customWidth="1"/>
    <col min="11279" max="11514" width="9" style="162"/>
    <col min="11515" max="11515" width="4" style="162" bestFit="1" customWidth="1"/>
    <col min="11516" max="11516" width="27.875" style="162" customWidth="1"/>
    <col min="11517" max="11519" width="0" style="162" hidden="1" customWidth="1"/>
    <col min="11520" max="11520" width="6.875" style="162" customWidth="1"/>
    <col min="11521" max="11521" width="16.125" style="162" customWidth="1"/>
    <col min="11522" max="11522" width="7.375" style="162" customWidth="1"/>
    <col min="11523" max="11523" width="16" style="162" customWidth="1"/>
    <col min="11524" max="11525" width="9" style="162" customWidth="1"/>
    <col min="11526" max="11526" width="15.125" style="162" customWidth="1"/>
    <col min="11527" max="11527" width="10.75" style="162" bestFit="1" customWidth="1"/>
    <col min="11528" max="11528" width="10.125" style="162" customWidth="1"/>
    <col min="11529" max="11529" width="13.125" style="162" customWidth="1"/>
    <col min="11530" max="11530" width="6.75" style="162" customWidth="1"/>
    <col min="11531" max="11531" width="15.375" style="162" customWidth="1"/>
    <col min="11532" max="11532" width="6.75" style="162" customWidth="1"/>
    <col min="11533" max="11533" width="15.375" style="162" customWidth="1"/>
    <col min="11534" max="11534" width="9.875" style="162" customWidth="1"/>
    <col min="11535" max="11770" width="9" style="162"/>
    <col min="11771" max="11771" width="4" style="162" bestFit="1" customWidth="1"/>
    <col min="11772" max="11772" width="27.875" style="162" customWidth="1"/>
    <col min="11773" max="11775" width="0" style="162" hidden="1" customWidth="1"/>
    <col min="11776" max="11776" width="6.875" style="162" customWidth="1"/>
    <col min="11777" max="11777" width="16.125" style="162" customWidth="1"/>
    <col min="11778" max="11778" width="7.375" style="162" customWidth="1"/>
    <col min="11779" max="11779" width="16" style="162" customWidth="1"/>
    <col min="11780" max="11781" width="9" style="162" customWidth="1"/>
    <col min="11782" max="11782" width="15.125" style="162" customWidth="1"/>
    <col min="11783" max="11783" width="10.75" style="162" bestFit="1" customWidth="1"/>
    <col min="11784" max="11784" width="10.125" style="162" customWidth="1"/>
    <col min="11785" max="11785" width="13.125" style="162" customWidth="1"/>
    <col min="11786" max="11786" width="6.75" style="162" customWidth="1"/>
    <col min="11787" max="11787" width="15.375" style="162" customWidth="1"/>
    <col min="11788" max="11788" width="6.75" style="162" customWidth="1"/>
    <col min="11789" max="11789" width="15.375" style="162" customWidth="1"/>
    <col min="11790" max="11790" width="9.875" style="162" customWidth="1"/>
    <col min="11791" max="12026" width="9" style="162"/>
    <col min="12027" max="12027" width="4" style="162" bestFit="1" customWidth="1"/>
    <col min="12028" max="12028" width="27.875" style="162" customWidth="1"/>
    <col min="12029" max="12031" width="0" style="162" hidden="1" customWidth="1"/>
    <col min="12032" max="12032" width="6.875" style="162" customWidth="1"/>
    <col min="12033" max="12033" width="16.125" style="162" customWidth="1"/>
    <col min="12034" max="12034" width="7.375" style="162" customWidth="1"/>
    <col min="12035" max="12035" width="16" style="162" customWidth="1"/>
    <col min="12036" max="12037" width="9" style="162" customWidth="1"/>
    <col min="12038" max="12038" width="15.125" style="162" customWidth="1"/>
    <col min="12039" max="12039" width="10.75" style="162" bestFit="1" customWidth="1"/>
    <col min="12040" max="12040" width="10.125" style="162" customWidth="1"/>
    <col min="12041" max="12041" width="13.125" style="162" customWidth="1"/>
    <col min="12042" max="12042" width="6.75" style="162" customWidth="1"/>
    <col min="12043" max="12043" width="15.375" style="162" customWidth="1"/>
    <col min="12044" max="12044" width="6.75" style="162" customWidth="1"/>
    <col min="12045" max="12045" width="15.375" style="162" customWidth="1"/>
    <col min="12046" max="12046" width="9.875" style="162" customWidth="1"/>
    <col min="12047" max="12282" width="9" style="162"/>
    <col min="12283" max="12283" width="4" style="162" bestFit="1" customWidth="1"/>
    <col min="12284" max="12284" width="27.875" style="162" customWidth="1"/>
    <col min="12285" max="12287" width="0" style="162" hidden="1" customWidth="1"/>
    <col min="12288" max="12288" width="6.875" style="162" customWidth="1"/>
    <col min="12289" max="12289" width="16.125" style="162" customWidth="1"/>
    <col min="12290" max="12290" width="7.375" style="162" customWidth="1"/>
    <col min="12291" max="12291" width="16" style="162" customWidth="1"/>
    <col min="12292" max="12293" width="9" style="162" customWidth="1"/>
    <col min="12294" max="12294" width="15.125" style="162" customWidth="1"/>
    <col min="12295" max="12295" width="10.75" style="162" bestFit="1" customWidth="1"/>
    <col min="12296" max="12296" width="10.125" style="162" customWidth="1"/>
    <col min="12297" max="12297" width="13.125" style="162" customWidth="1"/>
    <col min="12298" max="12298" width="6.75" style="162" customWidth="1"/>
    <col min="12299" max="12299" width="15.375" style="162" customWidth="1"/>
    <col min="12300" max="12300" width="6.75" style="162" customWidth="1"/>
    <col min="12301" max="12301" width="15.375" style="162" customWidth="1"/>
    <col min="12302" max="12302" width="9.875" style="162" customWidth="1"/>
    <col min="12303" max="12538" width="9" style="162"/>
    <col min="12539" max="12539" width="4" style="162" bestFit="1" customWidth="1"/>
    <col min="12540" max="12540" width="27.875" style="162" customWidth="1"/>
    <col min="12541" max="12543" width="0" style="162" hidden="1" customWidth="1"/>
    <col min="12544" max="12544" width="6.875" style="162" customWidth="1"/>
    <col min="12545" max="12545" width="16.125" style="162" customWidth="1"/>
    <col min="12546" max="12546" width="7.375" style="162" customWidth="1"/>
    <col min="12547" max="12547" width="16" style="162" customWidth="1"/>
    <col min="12548" max="12549" width="9" style="162" customWidth="1"/>
    <col min="12550" max="12550" width="15.125" style="162" customWidth="1"/>
    <col min="12551" max="12551" width="10.75" style="162" bestFit="1" customWidth="1"/>
    <col min="12552" max="12552" width="10.125" style="162" customWidth="1"/>
    <col min="12553" max="12553" width="13.125" style="162" customWidth="1"/>
    <col min="12554" max="12554" width="6.75" style="162" customWidth="1"/>
    <col min="12555" max="12555" width="15.375" style="162" customWidth="1"/>
    <col min="12556" max="12556" width="6.75" style="162" customWidth="1"/>
    <col min="12557" max="12557" width="15.375" style="162" customWidth="1"/>
    <col min="12558" max="12558" width="9.875" style="162" customWidth="1"/>
    <col min="12559" max="12794" width="9" style="162"/>
    <col min="12795" max="12795" width="4" style="162" bestFit="1" customWidth="1"/>
    <col min="12796" max="12796" width="27.875" style="162" customWidth="1"/>
    <col min="12797" max="12799" width="0" style="162" hidden="1" customWidth="1"/>
    <col min="12800" max="12800" width="6.875" style="162" customWidth="1"/>
    <col min="12801" max="12801" width="16.125" style="162" customWidth="1"/>
    <col min="12802" max="12802" width="7.375" style="162" customWidth="1"/>
    <col min="12803" max="12803" width="16" style="162" customWidth="1"/>
    <col min="12804" max="12805" width="9" style="162" customWidth="1"/>
    <col min="12806" max="12806" width="15.125" style="162" customWidth="1"/>
    <col min="12807" max="12807" width="10.75" style="162" bestFit="1" customWidth="1"/>
    <col min="12808" max="12808" width="10.125" style="162" customWidth="1"/>
    <col min="12809" max="12809" width="13.125" style="162" customWidth="1"/>
    <col min="12810" max="12810" width="6.75" style="162" customWidth="1"/>
    <col min="12811" max="12811" width="15.375" style="162" customWidth="1"/>
    <col min="12812" max="12812" width="6.75" style="162" customWidth="1"/>
    <col min="12813" max="12813" width="15.375" style="162" customWidth="1"/>
    <col min="12814" max="12814" width="9.875" style="162" customWidth="1"/>
    <col min="12815" max="13050" width="9" style="162"/>
    <col min="13051" max="13051" width="4" style="162" bestFit="1" customWidth="1"/>
    <col min="13052" max="13052" width="27.875" style="162" customWidth="1"/>
    <col min="13053" max="13055" width="0" style="162" hidden="1" customWidth="1"/>
    <col min="13056" max="13056" width="6.875" style="162" customWidth="1"/>
    <col min="13057" max="13057" width="16.125" style="162" customWidth="1"/>
    <col min="13058" max="13058" width="7.375" style="162" customWidth="1"/>
    <col min="13059" max="13059" width="16" style="162" customWidth="1"/>
    <col min="13060" max="13061" width="9" style="162" customWidth="1"/>
    <col min="13062" max="13062" width="15.125" style="162" customWidth="1"/>
    <col min="13063" max="13063" width="10.75" style="162" bestFit="1" customWidth="1"/>
    <col min="13064" max="13064" width="10.125" style="162" customWidth="1"/>
    <col min="13065" max="13065" width="13.125" style="162" customWidth="1"/>
    <col min="13066" max="13066" width="6.75" style="162" customWidth="1"/>
    <col min="13067" max="13067" width="15.375" style="162" customWidth="1"/>
    <col min="13068" max="13068" width="6.75" style="162" customWidth="1"/>
    <col min="13069" max="13069" width="15.375" style="162" customWidth="1"/>
    <col min="13070" max="13070" width="9.875" style="162" customWidth="1"/>
    <col min="13071" max="13306" width="9" style="162"/>
    <col min="13307" max="13307" width="4" style="162" bestFit="1" customWidth="1"/>
    <col min="13308" max="13308" width="27.875" style="162" customWidth="1"/>
    <col min="13309" max="13311" width="0" style="162" hidden="1" customWidth="1"/>
    <col min="13312" max="13312" width="6.875" style="162" customWidth="1"/>
    <col min="13313" max="13313" width="16.125" style="162" customWidth="1"/>
    <col min="13314" max="13314" width="7.375" style="162" customWidth="1"/>
    <col min="13315" max="13315" width="16" style="162" customWidth="1"/>
    <col min="13316" max="13317" width="9" style="162" customWidth="1"/>
    <col min="13318" max="13318" width="15.125" style="162" customWidth="1"/>
    <col min="13319" max="13319" width="10.75" style="162" bestFit="1" customWidth="1"/>
    <col min="13320" max="13320" width="10.125" style="162" customWidth="1"/>
    <col min="13321" max="13321" width="13.125" style="162" customWidth="1"/>
    <col min="13322" max="13322" width="6.75" style="162" customWidth="1"/>
    <col min="13323" max="13323" width="15.375" style="162" customWidth="1"/>
    <col min="13324" max="13324" width="6.75" style="162" customWidth="1"/>
    <col min="13325" max="13325" width="15.375" style="162" customWidth="1"/>
    <col min="13326" max="13326" width="9.875" style="162" customWidth="1"/>
    <col min="13327" max="13562" width="9" style="162"/>
    <col min="13563" max="13563" width="4" style="162" bestFit="1" customWidth="1"/>
    <col min="13564" max="13564" width="27.875" style="162" customWidth="1"/>
    <col min="13565" max="13567" width="0" style="162" hidden="1" customWidth="1"/>
    <col min="13568" max="13568" width="6.875" style="162" customWidth="1"/>
    <col min="13569" max="13569" width="16.125" style="162" customWidth="1"/>
    <col min="13570" max="13570" width="7.375" style="162" customWidth="1"/>
    <col min="13571" max="13571" width="16" style="162" customWidth="1"/>
    <col min="13572" max="13573" width="9" style="162" customWidth="1"/>
    <col min="13574" max="13574" width="15.125" style="162" customWidth="1"/>
    <col min="13575" max="13575" width="10.75" style="162" bestFit="1" customWidth="1"/>
    <col min="13576" max="13576" width="10.125" style="162" customWidth="1"/>
    <col min="13577" max="13577" width="13.125" style="162" customWidth="1"/>
    <col min="13578" max="13578" width="6.75" style="162" customWidth="1"/>
    <col min="13579" max="13579" width="15.375" style="162" customWidth="1"/>
    <col min="13580" max="13580" width="6.75" style="162" customWidth="1"/>
    <col min="13581" max="13581" width="15.375" style="162" customWidth="1"/>
    <col min="13582" max="13582" width="9.875" style="162" customWidth="1"/>
    <col min="13583" max="13818" width="9" style="162"/>
    <col min="13819" max="13819" width="4" style="162" bestFit="1" customWidth="1"/>
    <col min="13820" max="13820" width="27.875" style="162" customWidth="1"/>
    <col min="13821" max="13823" width="0" style="162" hidden="1" customWidth="1"/>
    <col min="13824" max="13824" width="6.875" style="162" customWidth="1"/>
    <col min="13825" max="13825" width="16.125" style="162" customWidth="1"/>
    <col min="13826" max="13826" width="7.375" style="162" customWidth="1"/>
    <col min="13827" max="13827" width="16" style="162" customWidth="1"/>
    <col min="13828" max="13829" width="9" style="162" customWidth="1"/>
    <col min="13830" max="13830" width="15.125" style="162" customWidth="1"/>
    <col min="13831" max="13831" width="10.75" style="162" bestFit="1" customWidth="1"/>
    <col min="13832" max="13832" width="10.125" style="162" customWidth="1"/>
    <col min="13833" max="13833" width="13.125" style="162" customWidth="1"/>
    <col min="13834" max="13834" width="6.75" style="162" customWidth="1"/>
    <col min="13835" max="13835" width="15.375" style="162" customWidth="1"/>
    <col min="13836" max="13836" width="6.75" style="162" customWidth="1"/>
    <col min="13837" max="13837" width="15.375" style="162" customWidth="1"/>
    <col min="13838" max="13838" width="9.875" style="162" customWidth="1"/>
    <col min="13839" max="14074" width="9" style="162"/>
    <col min="14075" max="14075" width="4" style="162" bestFit="1" customWidth="1"/>
    <col min="14076" max="14076" width="27.875" style="162" customWidth="1"/>
    <col min="14077" max="14079" width="0" style="162" hidden="1" customWidth="1"/>
    <col min="14080" max="14080" width="6.875" style="162" customWidth="1"/>
    <col min="14081" max="14081" width="16.125" style="162" customWidth="1"/>
    <col min="14082" max="14082" width="7.375" style="162" customWidth="1"/>
    <col min="14083" max="14083" width="16" style="162" customWidth="1"/>
    <col min="14084" max="14085" width="9" style="162" customWidth="1"/>
    <col min="14086" max="14086" width="15.125" style="162" customWidth="1"/>
    <col min="14087" max="14087" width="10.75" style="162" bestFit="1" customWidth="1"/>
    <col min="14088" max="14088" width="10.125" style="162" customWidth="1"/>
    <col min="14089" max="14089" width="13.125" style="162" customWidth="1"/>
    <col min="14090" max="14090" width="6.75" style="162" customWidth="1"/>
    <col min="14091" max="14091" width="15.375" style="162" customWidth="1"/>
    <col min="14092" max="14092" width="6.75" style="162" customWidth="1"/>
    <col min="14093" max="14093" width="15.375" style="162" customWidth="1"/>
    <col min="14094" max="14094" width="9.875" style="162" customWidth="1"/>
    <col min="14095" max="14330" width="9" style="162"/>
    <col min="14331" max="14331" width="4" style="162" bestFit="1" customWidth="1"/>
    <col min="14332" max="14332" width="27.875" style="162" customWidth="1"/>
    <col min="14333" max="14335" width="0" style="162" hidden="1" customWidth="1"/>
    <col min="14336" max="14336" width="6.875" style="162" customWidth="1"/>
    <col min="14337" max="14337" width="16.125" style="162" customWidth="1"/>
    <col min="14338" max="14338" width="7.375" style="162" customWidth="1"/>
    <col min="14339" max="14339" width="16" style="162" customWidth="1"/>
    <col min="14340" max="14341" width="9" style="162" customWidth="1"/>
    <col min="14342" max="14342" width="15.125" style="162" customWidth="1"/>
    <col min="14343" max="14343" width="10.75" style="162" bestFit="1" customWidth="1"/>
    <col min="14344" max="14344" width="10.125" style="162" customWidth="1"/>
    <col min="14345" max="14345" width="13.125" style="162" customWidth="1"/>
    <col min="14346" max="14346" width="6.75" style="162" customWidth="1"/>
    <col min="14347" max="14347" width="15.375" style="162" customWidth="1"/>
    <col min="14348" max="14348" width="6.75" style="162" customWidth="1"/>
    <col min="14349" max="14349" width="15.375" style="162" customWidth="1"/>
    <col min="14350" max="14350" width="9.875" style="162" customWidth="1"/>
    <col min="14351" max="14586" width="9" style="162"/>
    <col min="14587" max="14587" width="4" style="162" bestFit="1" customWidth="1"/>
    <col min="14588" max="14588" width="27.875" style="162" customWidth="1"/>
    <col min="14589" max="14591" width="0" style="162" hidden="1" customWidth="1"/>
    <col min="14592" max="14592" width="6.875" style="162" customWidth="1"/>
    <col min="14593" max="14593" width="16.125" style="162" customWidth="1"/>
    <col min="14594" max="14594" width="7.375" style="162" customWidth="1"/>
    <col min="14595" max="14595" width="16" style="162" customWidth="1"/>
    <col min="14596" max="14597" width="9" style="162" customWidth="1"/>
    <col min="14598" max="14598" width="15.125" style="162" customWidth="1"/>
    <col min="14599" max="14599" width="10.75" style="162" bestFit="1" customWidth="1"/>
    <col min="14600" max="14600" width="10.125" style="162" customWidth="1"/>
    <col min="14601" max="14601" width="13.125" style="162" customWidth="1"/>
    <col min="14602" max="14602" width="6.75" style="162" customWidth="1"/>
    <col min="14603" max="14603" width="15.375" style="162" customWidth="1"/>
    <col min="14604" max="14604" width="6.75" style="162" customWidth="1"/>
    <col min="14605" max="14605" width="15.375" style="162" customWidth="1"/>
    <col min="14606" max="14606" width="9.875" style="162" customWidth="1"/>
    <col min="14607" max="14842" width="9" style="162"/>
    <col min="14843" max="14843" width="4" style="162" bestFit="1" customWidth="1"/>
    <col min="14844" max="14844" width="27.875" style="162" customWidth="1"/>
    <col min="14845" max="14847" width="0" style="162" hidden="1" customWidth="1"/>
    <col min="14848" max="14848" width="6.875" style="162" customWidth="1"/>
    <col min="14849" max="14849" width="16.125" style="162" customWidth="1"/>
    <col min="14850" max="14850" width="7.375" style="162" customWidth="1"/>
    <col min="14851" max="14851" width="16" style="162" customWidth="1"/>
    <col min="14852" max="14853" width="9" style="162" customWidth="1"/>
    <col min="14854" max="14854" width="15.125" style="162" customWidth="1"/>
    <col min="14855" max="14855" width="10.75" style="162" bestFit="1" customWidth="1"/>
    <col min="14856" max="14856" width="10.125" style="162" customWidth="1"/>
    <col min="14857" max="14857" width="13.125" style="162" customWidth="1"/>
    <col min="14858" max="14858" width="6.75" style="162" customWidth="1"/>
    <col min="14859" max="14859" width="15.375" style="162" customWidth="1"/>
    <col min="14860" max="14860" width="6.75" style="162" customWidth="1"/>
    <col min="14861" max="14861" width="15.375" style="162" customWidth="1"/>
    <col min="14862" max="14862" width="9.875" style="162" customWidth="1"/>
    <col min="14863" max="15098" width="9" style="162"/>
    <col min="15099" max="15099" width="4" style="162" bestFit="1" customWidth="1"/>
    <col min="15100" max="15100" width="27.875" style="162" customWidth="1"/>
    <col min="15101" max="15103" width="0" style="162" hidden="1" customWidth="1"/>
    <col min="15104" max="15104" width="6.875" style="162" customWidth="1"/>
    <col min="15105" max="15105" width="16.125" style="162" customWidth="1"/>
    <col min="15106" max="15106" width="7.375" style="162" customWidth="1"/>
    <col min="15107" max="15107" width="16" style="162" customWidth="1"/>
    <col min="15108" max="15109" width="9" style="162" customWidth="1"/>
    <col min="15110" max="15110" width="15.125" style="162" customWidth="1"/>
    <col min="15111" max="15111" width="10.75" style="162" bestFit="1" customWidth="1"/>
    <col min="15112" max="15112" width="10.125" style="162" customWidth="1"/>
    <col min="15113" max="15113" width="13.125" style="162" customWidth="1"/>
    <col min="15114" max="15114" width="6.75" style="162" customWidth="1"/>
    <col min="15115" max="15115" width="15.375" style="162" customWidth="1"/>
    <col min="15116" max="15116" width="6.75" style="162" customWidth="1"/>
    <col min="15117" max="15117" width="15.375" style="162" customWidth="1"/>
    <col min="15118" max="15118" width="9.875" style="162" customWidth="1"/>
    <col min="15119" max="15354" width="9" style="162"/>
    <col min="15355" max="15355" width="4" style="162" bestFit="1" customWidth="1"/>
    <col min="15356" max="15356" width="27.875" style="162" customWidth="1"/>
    <col min="15357" max="15359" width="0" style="162" hidden="1" customWidth="1"/>
    <col min="15360" max="15360" width="6.875" style="162" customWidth="1"/>
    <col min="15361" max="15361" width="16.125" style="162" customWidth="1"/>
    <col min="15362" max="15362" width="7.375" style="162" customWidth="1"/>
    <col min="15363" max="15363" width="16" style="162" customWidth="1"/>
    <col min="15364" max="15365" width="9" style="162" customWidth="1"/>
    <col min="15366" max="15366" width="15.125" style="162" customWidth="1"/>
    <col min="15367" max="15367" width="10.75" style="162" bestFit="1" customWidth="1"/>
    <col min="15368" max="15368" width="10.125" style="162" customWidth="1"/>
    <col min="15369" max="15369" width="13.125" style="162" customWidth="1"/>
    <col min="15370" max="15370" width="6.75" style="162" customWidth="1"/>
    <col min="15371" max="15371" width="15.375" style="162" customWidth="1"/>
    <col min="15372" max="15372" width="6.75" style="162" customWidth="1"/>
    <col min="15373" max="15373" width="15.375" style="162" customWidth="1"/>
    <col min="15374" max="15374" width="9.875" style="162" customWidth="1"/>
    <col min="15375" max="15610" width="9" style="162"/>
    <col min="15611" max="15611" width="4" style="162" bestFit="1" customWidth="1"/>
    <col min="15612" max="15612" width="27.875" style="162" customWidth="1"/>
    <col min="15613" max="15615" width="0" style="162" hidden="1" customWidth="1"/>
    <col min="15616" max="15616" width="6.875" style="162" customWidth="1"/>
    <col min="15617" max="15617" width="16.125" style="162" customWidth="1"/>
    <col min="15618" max="15618" width="7.375" style="162" customWidth="1"/>
    <col min="15619" max="15619" width="16" style="162" customWidth="1"/>
    <col min="15620" max="15621" width="9" style="162" customWidth="1"/>
    <col min="15622" max="15622" width="15.125" style="162" customWidth="1"/>
    <col min="15623" max="15623" width="10.75" style="162" bestFit="1" customWidth="1"/>
    <col min="15624" max="15624" width="10.125" style="162" customWidth="1"/>
    <col min="15625" max="15625" width="13.125" style="162" customWidth="1"/>
    <col min="15626" max="15626" width="6.75" style="162" customWidth="1"/>
    <col min="15627" max="15627" width="15.375" style="162" customWidth="1"/>
    <col min="15628" max="15628" width="6.75" style="162" customWidth="1"/>
    <col min="15629" max="15629" width="15.375" style="162" customWidth="1"/>
    <col min="15630" max="15630" width="9.875" style="162" customWidth="1"/>
    <col min="15631" max="15866" width="9" style="162"/>
    <col min="15867" max="15867" width="4" style="162" bestFit="1" customWidth="1"/>
    <col min="15868" max="15868" width="27.875" style="162" customWidth="1"/>
    <col min="15869" max="15871" width="0" style="162" hidden="1" customWidth="1"/>
    <col min="15872" max="15872" width="6.875" style="162" customWidth="1"/>
    <col min="15873" max="15873" width="16.125" style="162" customWidth="1"/>
    <col min="15874" max="15874" width="7.375" style="162" customWidth="1"/>
    <col min="15875" max="15875" width="16" style="162" customWidth="1"/>
    <col min="15876" max="15877" width="9" style="162" customWidth="1"/>
    <col min="15878" max="15878" width="15.125" style="162" customWidth="1"/>
    <col min="15879" max="15879" width="10.75" style="162" bestFit="1" customWidth="1"/>
    <col min="15880" max="15880" width="10.125" style="162" customWidth="1"/>
    <col min="15881" max="15881" width="13.125" style="162" customWidth="1"/>
    <col min="15882" max="15882" width="6.75" style="162" customWidth="1"/>
    <col min="15883" max="15883" width="15.375" style="162" customWidth="1"/>
    <col min="15884" max="15884" width="6.75" style="162" customWidth="1"/>
    <col min="15885" max="15885" width="15.375" style="162" customWidth="1"/>
    <col min="15886" max="15886" width="9.875" style="162" customWidth="1"/>
    <col min="15887" max="16122" width="9" style="162"/>
    <col min="16123" max="16123" width="4" style="162" bestFit="1" customWidth="1"/>
    <col min="16124" max="16124" width="27.875" style="162" customWidth="1"/>
    <col min="16125" max="16127" width="0" style="162" hidden="1" customWidth="1"/>
    <col min="16128" max="16128" width="6.875" style="162" customWidth="1"/>
    <col min="16129" max="16129" width="16.125" style="162" customWidth="1"/>
    <col min="16130" max="16130" width="7.375" style="162" customWidth="1"/>
    <col min="16131" max="16131" width="16" style="162" customWidth="1"/>
    <col min="16132" max="16133" width="9" style="162" customWidth="1"/>
    <col min="16134" max="16134" width="15.125" style="162" customWidth="1"/>
    <col min="16135" max="16135" width="10.75" style="162" bestFit="1" customWidth="1"/>
    <col min="16136" max="16136" width="10.125" style="162" customWidth="1"/>
    <col min="16137" max="16137" width="13.125" style="162" customWidth="1"/>
    <col min="16138" max="16138" width="6.75" style="162" customWidth="1"/>
    <col min="16139" max="16139" width="15.375" style="162" customWidth="1"/>
    <col min="16140" max="16140" width="6.75" style="162" customWidth="1"/>
    <col min="16141" max="16141" width="15.375" style="162" customWidth="1"/>
    <col min="16142" max="16142" width="9.875" style="162" customWidth="1"/>
    <col min="16143" max="16384" width="9" style="162"/>
  </cols>
  <sheetData>
    <row r="1" spans="1:17" ht="27.75" thickBot="1">
      <c r="A1" s="368" t="s">
        <v>379</v>
      </c>
      <c r="B1" s="368"/>
      <c r="C1" s="368"/>
      <c r="D1" s="368"/>
      <c r="E1" s="368"/>
      <c r="F1" s="368"/>
      <c r="G1" s="368"/>
      <c r="H1" s="368"/>
      <c r="I1" s="368"/>
      <c r="J1" s="368"/>
      <c r="K1" s="368"/>
      <c r="L1" s="356"/>
      <c r="M1" s="356"/>
    </row>
    <row r="2" spans="1:17" ht="21" customHeight="1">
      <c r="A2" s="364" t="s">
        <v>268</v>
      </c>
      <c r="B2" s="366" t="s">
        <v>335</v>
      </c>
      <c r="C2" s="208" t="s">
        <v>336</v>
      </c>
      <c r="D2" s="209"/>
      <c r="E2" s="209"/>
      <c r="F2" s="357" t="s">
        <v>376</v>
      </c>
      <c r="G2" s="357"/>
      <c r="H2" s="357"/>
      <c r="I2" s="357" t="s">
        <v>377</v>
      </c>
      <c r="J2" s="357"/>
      <c r="K2" s="357"/>
      <c r="L2" s="357"/>
      <c r="M2" s="358"/>
    </row>
    <row r="3" spans="1:17" ht="63">
      <c r="A3" s="365"/>
      <c r="B3" s="367"/>
      <c r="C3" s="210" t="s">
        <v>338</v>
      </c>
      <c r="D3" s="210" t="s">
        <v>339</v>
      </c>
      <c r="E3" s="210" t="s">
        <v>362</v>
      </c>
      <c r="F3" s="211" t="s">
        <v>363</v>
      </c>
      <c r="G3" s="211" t="s">
        <v>364</v>
      </c>
      <c r="H3" s="212" t="s">
        <v>365</v>
      </c>
      <c r="I3" s="213" t="s">
        <v>366</v>
      </c>
      <c r="J3" s="213" t="s">
        <v>367</v>
      </c>
      <c r="K3" s="211" t="s">
        <v>363</v>
      </c>
      <c r="L3" s="211" t="s">
        <v>364</v>
      </c>
      <c r="M3" s="214" t="s">
        <v>365</v>
      </c>
    </row>
    <row r="4" spans="1:17" ht="20.25" customHeight="1">
      <c r="A4" s="215">
        <v>1</v>
      </c>
      <c r="B4" s="216" t="s">
        <v>59</v>
      </c>
      <c r="C4" s="217"/>
      <c r="D4" s="218"/>
      <c r="E4" s="218"/>
      <c r="F4" s="219">
        <v>2.4328489906798252</v>
      </c>
      <c r="G4" s="219">
        <v>0</v>
      </c>
      <c r="H4" s="219">
        <v>0</v>
      </c>
      <c r="I4" s="218">
        <v>5364</v>
      </c>
      <c r="J4" s="218">
        <v>8254.4006816411002</v>
      </c>
      <c r="K4" s="219">
        <v>0.15441986398564106</v>
      </c>
      <c r="L4" s="219">
        <v>0</v>
      </c>
      <c r="M4" s="220">
        <v>0</v>
      </c>
      <c r="N4" s="267">
        <v>23037</v>
      </c>
      <c r="O4" s="227"/>
      <c r="P4" s="227"/>
      <c r="Q4" s="227"/>
    </row>
    <row r="5" spans="1:17" ht="20.25" customHeight="1">
      <c r="A5" s="221">
        <v>2</v>
      </c>
      <c r="B5" s="222" t="s">
        <v>348</v>
      </c>
      <c r="C5" s="223"/>
      <c r="D5" s="224"/>
      <c r="E5" s="224"/>
      <c r="F5" s="225">
        <v>1.1378946259446319</v>
      </c>
      <c r="G5" s="225">
        <v>0.14371596027363701</v>
      </c>
      <c r="H5" s="225">
        <v>0.30107607937734393</v>
      </c>
      <c r="I5" s="224">
        <v>22225</v>
      </c>
      <c r="J5" s="224">
        <v>14925</v>
      </c>
      <c r="K5" s="225">
        <v>0.1436177785441404</v>
      </c>
      <c r="L5" s="225">
        <v>0</v>
      </c>
      <c r="M5" s="226">
        <v>2.8910686628807434E-4</v>
      </c>
      <c r="N5" s="267">
        <v>49029.285491000002</v>
      </c>
      <c r="O5" s="227"/>
      <c r="P5" s="227"/>
      <c r="Q5" s="227"/>
    </row>
    <row r="6" spans="1:17" ht="20.25">
      <c r="A6" s="215">
        <v>3</v>
      </c>
      <c r="B6" s="216" t="s">
        <v>346</v>
      </c>
      <c r="C6" s="217">
        <v>0</v>
      </c>
      <c r="D6" s="218">
        <v>0</v>
      </c>
      <c r="E6" s="218">
        <v>0</v>
      </c>
      <c r="F6" s="219">
        <v>0.88924708335351887</v>
      </c>
      <c r="G6" s="219">
        <v>0.23326315004937673</v>
      </c>
      <c r="H6" s="219">
        <v>0.22249343196258548</v>
      </c>
      <c r="I6" s="218">
        <v>9014</v>
      </c>
      <c r="J6" s="218">
        <v>6560</v>
      </c>
      <c r="K6" s="219">
        <v>8.5054721976597594E-2</v>
      </c>
      <c r="L6" s="219">
        <v>3.5511994176032954E-4</v>
      </c>
      <c r="M6" s="220">
        <v>0</v>
      </c>
      <c r="N6" s="267">
        <v>56645.618862000003</v>
      </c>
      <c r="O6" s="227"/>
      <c r="P6" s="227"/>
      <c r="Q6" s="227"/>
    </row>
    <row r="7" spans="1:17" ht="20.25" customHeight="1">
      <c r="A7" s="221">
        <v>4</v>
      </c>
      <c r="B7" s="222" t="s">
        <v>62</v>
      </c>
      <c r="C7" s="223"/>
      <c r="D7" s="224"/>
      <c r="E7" s="224"/>
      <c r="F7" s="225">
        <v>0.84269225127351788</v>
      </c>
      <c r="G7" s="225">
        <v>0.34270631203110341</v>
      </c>
      <c r="H7" s="225">
        <v>0.28730289755556493</v>
      </c>
      <c r="I7" s="224">
        <v>15648.0606455739</v>
      </c>
      <c r="J7" s="224">
        <v>16775.067011322</v>
      </c>
      <c r="K7" s="225">
        <v>0.16161131701960077</v>
      </c>
      <c r="L7" s="225">
        <v>2.8424638065737444E-3</v>
      </c>
      <c r="M7" s="226">
        <v>0</v>
      </c>
      <c r="N7" s="267">
        <v>58106</v>
      </c>
      <c r="O7" s="227"/>
      <c r="P7" s="227"/>
      <c r="Q7" s="227"/>
    </row>
    <row r="8" spans="1:17" ht="20.25" customHeight="1">
      <c r="A8" s="215">
        <v>5</v>
      </c>
      <c r="B8" s="228" t="s">
        <v>98</v>
      </c>
      <c r="C8" s="217"/>
      <c r="D8" s="218"/>
      <c r="E8" s="218"/>
      <c r="F8" s="219">
        <v>0.41871403019145875</v>
      </c>
      <c r="G8" s="219">
        <v>5.573663242353854E-4</v>
      </c>
      <c r="H8" s="219">
        <v>7.7337069372676679E-3</v>
      </c>
      <c r="I8" s="218">
        <v>80865</v>
      </c>
      <c r="J8" s="218">
        <v>105953.78504266099</v>
      </c>
      <c r="K8" s="219">
        <v>9.7005174592813395E-2</v>
      </c>
      <c r="L8" s="229">
        <v>0</v>
      </c>
      <c r="M8" s="230">
        <v>1.7888347909893095E-4</v>
      </c>
      <c r="N8" s="267">
        <v>271651</v>
      </c>
      <c r="O8" s="227"/>
      <c r="P8" s="227"/>
      <c r="Q8" s="227"/>
    </row>
    <row r="9" spans="1:17" ht="20.25" customHeight="1">
      <c r="A9" s="221">
        <v>6</v>
      </c>
      <c r="B9" s="222" t="s">
        <v>232</v>
      </c>
      <c r="C9" s="223"/>
      <c r="D9" s="224"/>
      <c r="E9" s="224"/>
      <c r="F9" s="225">
        <v>0.37083738811505612</v>
      </c>
      <c r="G9" s="225">
        <v>1.0255455096816164</v>
      </c>
      <c r="H9" s="225">
        <v>6.2841534360028581E-2</v>
      </c>
      <c r="I9" s="224">
        <v>16199.421112087499</v>
      </c>
      <c r="J9" s="224">
        <v>11645.914921535999</v>
      </c>
      <c r="K9" s="225">
        <v>0.13338690845912346</v>
      </c>
      <c r="L9" s="225">
        <v>0</v>
      </c>
      <c r="M9" s="226">
        <v>8.0891638393628448E-3</v>
      </c>
      <c r="N9" s="267">
        <v>79667</v>
      </c>
      <c r="O9" s="227"/>
      <c r="P9" s="227"/>
      <c r="Q9" s="227"/>
    </row>
    <row r="10" spans="1:17" ht="20.25" customHeight="1">
      <c r="A10" s="215">
        <v>7</v>
      </c>
      <c r="B10" s="216" t="s">
        <v>82</v>
      </c>
      <c r="C10" s="217"/>
      <c r="D10" s="218"/>
      <c r="E10" s="218"/>
      <c r="F10" s="219">
        <v>0.24855044854721045</v>
      </c>
      <c r="G10" s="219">
        <v>0.16040992538492893</v>
      </c>
      <c r="H10" s="219">
        <v>1.4513172013941456</v>
      </c>
      <c r="I10" s="218">
        <v>1742</v>
      </c>
      <c r="J10" s="218">
        <v>320</v>
      </c>
      <c r="K10" s="219">
        <v>1.2340932705981496E-2</v>
      </c>
      <c r="L10" s="219">
        <v>0</v>
      </c>
      <c r="M10" s="220">
        <v>1.7556488000140451E-3</v>
      </c>
      <c r="N10" s="267">
        <v>57185.792498000003</v>
      </c>
      <c r="O10" s="227"/>
      <c r="P10" s="227"/>
      <c r="Q10" s="227"/>
    </row>
    <row r="11" spans="1:17" ht="20.25" customHeight="1">
      <c r="A11" s="221">
        <v>8</v>
      </c>
      <c r="B11" s="222" t="s">
        <v>24</v>
      </c>
      <c r="C11" s="223"/>
      <c r="D11" s="224"/>
      <c r="E11" s="224"/>
      <c r="F11" s="225">
        <v>0.15793960924124612</v>
      </c>
      <c r="G11" s="225">
        <v>4.0632776762388606E-3</v>
      </c>
      <c r="H11" s="225">
        <v>0.11246553700319073</v>
      </c>
      <c r="I11" s="224">
        <v>10173</v>
      </c>
      <c r="J11" s="224">
        <v>8059</v>
      </c>
      <c r="K11" s="225">
        <v>3.6367811127222525E-3</v>
      </c>
      <c r="L11" s="225">
        <v>0</v>
      </c>
      <c r="M11" s="226">
        <v>0</v>
      </c>
      <c r="N11" s="267">
        <v>188378.97900399999</v>
      </c>
      <c r="O11" s="227"/>
      <c r="P11" s="227"/>
      <c r="Q11" s="227"/>
    </row>
    <row r="12" spans="1:17" ht="20.25" customHeight="1">
      <c r="A12" s="215">
        <v>9</v>
      </c>
      <c r="B12" s="216" t="s">
        <v>238</v>
      </c>
      <c r="C12" s="217"/>
      <c r="D12" s="218"/>
      <c r="E12" s="218"/>
      <c r="F12" s="219">
        <v>0.12712903757092195</v>
      </c>
      <c r="G12" s="219">
        <v>0</v>
      </c>
      <c r="H12" s="219">
        <v>0</v>
      </c>
      <c r="I12" s="218">
        <v>48135.656996999998</v>
      </c>
      <c r="J12" s="218">
        <v>60912.055532999999</v>
      </c>
      <c r="K12" s="219">
        <v>0.10071053101011943</v>
      </c>
      <c r="L12" s="219">
        <v>0</v>
      </c>
      <c r="M12" s="220">
        <v>0</v>
      </c>
      <c r="N12" s="267">
        <v>206055</v>
      </c>
      <c r="O12" s="227"/>
      <c r="P12" s="227"/>
      <c r="Q12" s="227"/>
    </row>
    <row r="13" spans="1:17" ht="20.25" customHeight="1">
      <c r="A13" s="221">
        <v>10</v>
      </c>
      <c r="B13" s="222" t="s">
        <v>40</v>
      </c>
      <c r="C13" s="223"/>
      <c r="D13" s="224"/>
      <c r="E13" s="224"/>
      <c r="F13" s="225">
        <v>0.1202929350127683</v>
      </c>
      <c r="G13" s="225">
        <v>0.2129923967355497</v>
      </c>
      <c r="H13" s="225">
        <v>0.81706959319409245</v>
      </c>
      <c r="I13" s="224">
        <v>9122</v>
      </c>
      <c r="J13" s="224">
        <v>9122</v>
      </c>
      <c r="K13" s="225">
        <v>0</v>
      </c>
      <c r="L13" s="225">
        <v>0.11454484574173286</v>
      </c>
      <c r="M13" s="226">
        <v>5.9636523184925183E-2</v>
      </c>
      <c r="N13" s="267">
        <v>358298.18226199999</v>
      </c>
      <c r="O13" s="227"/>
      <c r="P13" s="227"/>
      <c r="Q13" s="227"/>
    </row>
    <row r="14" spans="1:17" ht="20.25" customHeight="1">
      <c r="A14" s="215">
        <v>11</v>
      </c>
      <c r="B14" s="216" t="s">
        <v>65</v>
      </c>
      <c r="C14" s="217"/>
      <c r="D14" s="218"/>
      <c r="E14" s="218"/>
      <c r="F14" s="219">
        <v>0.11964097954513936</v>
      </c>
      <c r="G14" s="219">
        <v>4.6167891647020758</v>
      </c>
      <c r="H14" s="219">
        <v>3.8674709933897287</v>
      </c>
      <c r="I14" s="218">
        <v>0</v>
      </c>
      <c r="J14" s="218">
        <v>0</v>
      </c>
      <c r="K14" s="219">
        <v>0</v>
      </c>
      <c r="L14" s="219">
        <v>0.51344114249711226</v>
      </c>
      <c r="M14" s="220">
        <v>0.26724771605586473</v>
      </c>
      <c r="N14" s="267">
        <v>19472.369363000002</v>
      </c>
      <c r="O14" s="227"/>
      <c r="P14" s="227"/>
      <c r="Q14" s="227"/>
    </row>
    <row r="15" spans="1:17" ht="20.25" customHeight="1">
      <c r="A15" s="221">
        <v>12</v>
      </c>
      <c r="B15" s="222" t="s">
        <v>345</v>
      </c>
      <c r="C15" s="223">
        <v>28946</v>
      </c>
      <c r="D15" s="224">
        <v>21390</v>
      </c>
      <c r="E15" s="224">
        <v>25168</v>
      </c>
      <c r="F15" s="225">
        <v>9.957071668289548E-2</v>
      </c>
      <c r="G15" s="225">
        <v>1.7044060155198384</v>
      </c>
      <c r="H15" s="225">
        <v>1.0236669909224787</v>
      </c>
      <c r="I15" s="224">
        <v>610001</v>
      </c>
      <c r="J15" s="224">
        <v>618745</v>
      </c>
      <c r="K15" s="225">
        <v>4.9134961731614668E-3</v>
      </c>
      <c r="L15" s="225">
        <v>8.3261978386952956E-2</v>
      </c>
      <c r="M15" s="226">
        <v>7.9219477877320865E-2</v>
      </c>
      <c r="N15" s="267">
        <v>10022408.339857001</v>
      </c>
      <c r="O15" s="227"/>
      <c r="P15" s="227"/>
      <c r="Q15" s="227"/>
    </row>
    <row r="16" spans="1:17" ht="20.25" customHeight="1">
      <c r="A16" s="215">
        <v>13</v>
      </c>
      <c r="B16" s="216" t="s">
        <v>33</v>
      </c>
      <c r="C16" s="217">
        <v>3010.0915890000001</v>
      </c>
      <c r="D16" s="218">
        <v>3010.0915890000001</v>
      </c>
      <c r="E16" s="218">
        <v>3010.0915890000001</v>
      </c>
      <c r="F16" s="219">
        <v>7.0508859477305522E-2</v>
      </c>
      <c r="G16" s="219">
        <v>0.34615589134457025</v>
      </c>
      <c r="H16" s="219">
        <v>0.92586188367201039</v>
      </c>
      <c r="I16" s="218">
        <v>6815</v>
      </c>
      <c r="J16" s="218">
        <v>5875.2426326218001</v>
      </c>
      <c r="K16" s="219">
        <v>1.9969213129496588E-3</v>
      </c>
      <c r="L16" s="219">
        <v>6.1055127370129008E-3</v>
      </c>
      <c r="M16" s="220">
        <v>7.9511510394466127E-3</v>
      </c>
      <c r="N16" s="267">
        <v>188137</v>
      </c>
      <c r="O16" s="227"/>
      <c r="P16" s="227"/>
      <c r="Q16" s="227"/>
    </row>
    <row r="17" spans="1:17" ht="20.25" customHeight="1">
      <c r="A17" s="221">
        <v>14</v>
      </c>
      <c r="B17" s="222" t="s">
        <v>47</v>
      </c>
      <c r="C17" s="223"/>
      <c r="D17" s="224"/>
      <c r="E17" s="224"/>
      <c r="F17" s="225">
        <v>5.5047496016182501E-2</v>
      </c>
      <c r="G17" s="225">
        <v>0.59410012923526434</v>
      </c>
      <c r="H17" s="225">
        <v>0.94575490251165928</v>
      </c>
      <c r="I17" s="224">
        <v>4058</v>
      </c>
      <c r="J17" s="224">
        <v>0</v>
      </c>
      <c r="K17" s="225">
        <v>3.6331158310531235E-2</v>
      </c>
      <c r="L17" s="225">
        <v>6.139882541377469E-3</v>
      </c>
      <c r="M17" s="226">
        <v>3.5988387613454353E-2</v>
      </c>
      <c r="N17" s="267">
        <v>59546.256496000002</v>
      </c>
      <c r="O17" s="227"/>
      <c r="P17" s="227"/>
      <c r="Q17" s="227"/>
    </row>
    <row r="18" spans="1:17" ht="20.25" customHeight="1">
      <c r="A18" s="215">
        <v>15</v>
      </c>
      <c r="B18" s="216" t="s">
        <v>45</v>
      </c>
      <c r="C18" s="217"/>
      <c r="D18" s="218"/>
      <c r="E18" s="218"/>
      <c r="F18" s="219">
        <v>4.2308538379245787E-2</v>
      </c>
      <c r="G18" s="219">
        <v>0.16867255059285013</v>
      </c>
      <c r="H18" s="219">
        <v>0.16818222341089417</v>
      </c>
      <c r="I18" s="218">
        <v>0</v>
      </c>
      <c r="J18" s="218">
        <v>0</v>
      </c>
      <c r="K18" s="219">
        <v>0</v>
      </c>
      <c r="L18" s="219">
        <v>0</v>
      </c>
      <c r="M18" s="220">
        <v>2.0789535155337539E-2</v>
      </c>
      <c r="N18" s="267">
        <v>20742.088806</v>
      </c>
      <c r="O18" s="227"/>
      <c r="P18" s="227"/>
      <c r="Q18" s="227"/>
    </row>
    <row r="19" spans="1:17" ht="20.25" customHeight="1">
      <c r="A19" s="221">
        <v>16</v>
      </c>
      <c r="B19" s="222" t="s">
        <v>51</v>
      </c>
      <c r="C19" s="223"/>
      <c r="D19" s="224"/>
      <c r="E19" s="224"/>
      <c r="F19" s="225">
        <v>1.4034988943498417E-2</v>
      </c>
      <c r="G19" s="225">
        <v>0.49495889830100126</v>
      </c>
      <c r="H19" s="225">
        <v>1.3466728343307603</v>
      </c>
      <c r="I19" s="224">
        <v>0</v>
      </c>
      <c r="J19" s="224">
        <v>0</v>
      </c>
      <c r="K19" s="225">
        <v>0</v>
      </c>
      <c r="L19" s="225">
        <v>6.4087250542100044E-2</v>
      </c>
      <c r="M19" s="226">
        <v>7.1091673098362063E-2</v>
      </c>
      <c r="N19" s="267">
        <v>320836.377248</v>
      </c>
      <c r="O19" s="227"/>
      <c r="P19" s="227"/>
      <c r="Q19" s="227"/>
    </row>
    <row r="20" spans="1:17" ht="20.25" customHeight="1">
      <c r="A20" s="215">
        <v>17</v>
      </c>
      <c r="B20" s="216" t="s">
        <v>28</v>
      </c>
      <c r="C20" s="217"/>
      <c r="D20" s="218"/>
      <c r="E20" s="218"/>
      <c r="F20" s="219">
        <v>7.5529300869555758E-3</v>
      </c>
      <c r="G20" s="219">
        <v>0.12831467151022094</v>
      </c>
      <c r="H20" s="219">
        <v>0.89817768520885111</v>
      </c>
      <c r="I20" s="218">
        <v>0</v>
      </c>
      <c r="J20" s="218">
        <v>0</v>
      </c>
      <c r="K20" s="219">
        <v>0</v>
      </c>
      <c r="L20" s="219">
        <v>1.2786961538706737E-2</v>
      </c>
      <c r="M20" s="220">
        <v>6.7962310100153647E-2</v>
      </c>
      <c r="N20" s="267">
        <v>606529.38334299996</v>
      </c>
      <c r="O20" s="227"/>
      <c r="P20" s="227"/>
      <c r="Q20" s="227"/>
    </row>
    <row r="21" spans="1:17" ht="20.25" customHeight="1">
      <c r="A21" s="221">
        <v>18</v>
      </c>
      <c r="B21" s="222" t="s">
        <v>31</v>
      </c>
      <c r="C21" s="223"/>
      <c r="D21" s="224"/>
      <c r="E21" s="224"/>
      <c r="F21" s="225">
        <v>6.4532341090931117E-3</v>
      </c>
      <c r="G21" s="225">
        <v>0.81282846703048983</v>
      </c>
      <c r="H21" s="225">
        <v>1.3170162464307424</v>
      </c>
      <c r="I21" s="224">
        <v>0</v>
      </c>
      <c r="J21" s="224">
        <v>0</v>
      </c>
      <c r="K21" s="225">
        <v>0</v>
      </c>
      <c r="L21" s="225">
        <v>0.27275345708085974</v>
      </c>
      <c r="M21" s="226">
        <v>0.13653566621000068</v>
      </c>
      <c r="N21" s="267">
        <v>717194.09291699994</v>
      </c>
      <c r="O21" s="227"/>
      <c r="P21" s="227"/>
      <c r="Q21" s="227"/>
    </row>
    <row r="22" spans="1:17" ht="20.25">
      <c r="A22" s="215">
        <v>19</v>
      </c>
      <c r="B22" s="216" t="s">
        <v>57</v>
      </c>
      <c r="C22" s="217"/>
      <c r="D22" s="218"/>
      <c r="E22" s="218"/>
      <c r="F22" s="219">
        <v>4.9894779712863786E-3</v>
      </c>
      <c r="G22" s="219">
        <v>1.5694484068320207</v>
      </c>
      <c r="H22" s="219">
        <v>1.2312766380510241</v>
      </c>
      <c r="I22" s="218">
        <v>2953</v>
      </c>
      <c r="J22" s="218">
        <v>0</v>
      </c>
      <c r="K22" s="219">
        <v>1.4583539226812412E-3</v>
      </c>
      <c r="L22" s="219">
        <v>0.11421305201488588</v>
      </c>
      <c r="M22" s="220">
        <v>0.13878694915870871</v>
      </c>
      <c r="N22" s="267">
        <v>877407.89126800001</v>
      </c>
      <c r="O22" s="227"/>
      <c r="P22" s="227"/>
      <c r="Q22" s="227"/>
    </row>
    <row r="23" spans="1:17" ht="20.25" customHeight="1">
      <c r="A23" s="221">
        <v>20</v>
      </c>
      <c r="B23" s="222" t="s">
        <v>55</v>
      </c>
      <c r="C23" s="223"/>
      <c r="D23" s="224"/>
      <c r="E23" s="224"/>
      <c r="F23" s="225">
        <v>3.7769598123641641E-3</v>
      </c>
      <c r="G23" s="225">
        <v>2.9191032235349555E-2</v>
      </c>
      <c r="H23" s="225">
        <v>1.0639491943148036</v>
      </c>
      <c r="I23" s="224">
        <v>0</v>
      </c>
      <c r="J23" s="224">
        <v>0</v>
      </c>
      <c r="K23" s="225">
        <v>0</v>
      </c>
      <c r="L23" s="225">
        <v>2.6236463101484871E-3</v>
      </c>
      <c r="M23" s="226">
        <v>0.26088068921886048</v>
      </c>
      <c r="N23" s="267">
        <v>187879.571157</v>
      </c>
      <c r="O23" s="227"/>
      <c r="P23" s="227"/>
      <c r="Q23" s="227"/>
    </row>
    <row r="24" spans="1:17" ht="20.25">
      <c r="A24" s="215">
        <v>21</v>
      </c>
      <c r="B24" s="216" t="s">
        <v>49</v>
      </c>
      <c r="C24" s="217"/>
      <c r="D24" s="218"/>
      <c r="E24" s="218"/>
      <c r="F24" s="219">
        <v>2.4945779983839614E-3</v>
      </c>
      <c r="G24" s="219">
        <v>6.7501878063954857E-2</v>
      </c>
      <c r="H24" s="219">
        <v>1.1039453541473589</v>
      </c>
      <c r="I24" s="218">
        <v>0</v>
      </c>
      <c r="J24" s="218">
        <v>0</v>
      </c>
      <c r="K24" s="219">
        <v>0</v>
      </c>
      <c r="L24" s="219">
        <v>0</v>
      </c>
      <c r="M24" s="220">
        <v>3.6132042160935775E-2</v>
      </c>
      <c r="N24" s="267">
        <v>257993.45142299999</v>
      </c>
      <c r="O24" s="227"/>
      <c r="P24" s="227"/>
      <c r="Q24" s="227"/>
    </row>
    <row r="25" spans="1:17" ht="20.25" customHeight="1">
      <c r="A25" s="221">
        <v>22</v>
      </c>
      <c r="B25" s="222" t="s">
        <v>53</v>
      </c>
      <c r="C25" s="223"/>
      <c r="D25" s="224"/>
      <c r="E25" s="224"/>
      <c r="F25" s="225">
        <v>2.130438590857449E-3</v>
      </c>
      <c r="G25" s="225">
        <v>0.64284432947909032</v>
      </c>
      <c r="H25" s="225">
        <v>1.6210764566358904</v>
      </c>
      <c r="I25" s="224">
        <v>0</v>
      </c>
      <c r="J25" s="224">
        <v>0</v>
      </c>
      <c r="K25" s="225">
        <v>0</v>
      </c>
      <c r="L25" s="225">
        <v>8.881728617458888E-3</v>
      </c>
      <c r="M25" s="226">
        <v>9.9653645083710177E-2</v>
      </c>
      <c r="N25" s="267">
        <v>202187.99521299999</v>
      </c>
      <c r="O25" s="227"/>
      <c r="P25" s="227"/>
      <c r="Q25" s="227"/>
    </row>
    <row r="26" spans="1:17" ht="20.25">
      <c r="A26" s="215">
        <v>23</v>
      </c>
      <c r="B26" s="216" t="s">
        <v>240</v>
      </c>
      <c r="C26" s="217"/>
      <c r="D26" s="218"/>
      <c r="E26" s="218"/>
      <c r="F26" s="219">
        <v>1.2481902222437303E-3</v>
      </c>
      <c r="G26" s="219">
        <v>1.9772392739473568</v>
      </c>
      <c r="H26" s="219">
        <v>0.68692387416270451</v>
      </c>
      <c r="I26" s="218">
        <v>0</v>
      </c>
      <c r="J26" s="218">
        <v>0</v>
      </c>
      <c r="K26" s="219">
        <v>0</v>
      </c>
      <c r="L26" s="219">
        <v>0.23755363677554253</v>
      </c>
      <c r="M26" s="220">
        <v>0.11475093154387915</v>
      </c>
      <c r="N26" s="267">
        <v>1662159.1744609999</v>
      </c>
      <c r="O26" s="227"/>
      <c r="P26" s="227"/>
      <c r="Q26" s="227"/>
    </row>
    <row r="27" spans="1:17" ht="20.25" customHeight="1">
      <c r="A27" s="221">
        <v>24</v>
      </c>
      <c r="B27" s="222" t="s">
        <v>231</v>
      </c>
      <c r="C27" s="223">
        <v>0</v>
      </c>
      <c r="D27" s="224">
        <v>0</v>
      </c>
      <c r="E27" s="224">
        <v>0</v>
      </c>
      <c r="F27" s="225">
        <v>0</v>
      </c>
      <c r="G27" s="225">
        <v>1.3769272555479355</v>
      </c>
      <c r="H27" s="225">
        <v>1.6107824895999743</v>
      </c>
      <c r="I27" s="224">
        <v>0</v>
      </c>
      <c r="J27" s="224">
        <v>0</v>
      </c>
      <c r="K27" s="225">
        <v>0</v>
      </c>
      <c r="L27" s="225">
        <v>0.1083398331818361</v>
      </c>
      <c r="M27" s="226">
        <v>0.20833278587289283</v>
      </c>
      <c r="N27" s="267">
        <v>857662.289338</v>
      </c>
      <c r="O27" s="227"/>
      <c r="P27" s="227"/>
      <c r="Q27" s="227"/>
    </row>
    <row r="28" spans="1:17" ht="20.25" customHeight="1">
      <c r="A28" s="215">
        <v>25</v>
      </c>
      <c r="B28" s="216" t="s">
        <v>20</v>
      </c>
      <c r="C28" s="217"/>
      <c r="D28" s="218"/>
      <c r="E28" s="218"/>
      <c r="F28" s="219">
        <v>0</v>
      </c>
      <c r="G28" s="219">
        <v>2.3183167134015266</v>
      </c>
      <c r="H28" s="219">
        <v>1.5699173837658538</v>
      </c>
      <c r="I28" s="218">
        <v>0</v>
      </c>
      <c r="J28" s="218">
        <v>0</v>
      </c>
      <c r="K28" s="219">
        <v>0</v>
      </c>
      <c r="L28" s="219">
        <v>0.2241319056158198</v>
      </c>
      <c r="M28" s="220">
        <v>0.17028301019180034</v>
      </c>
      <c r="N28" s="267">
        <v>4074640.2277819999</v>
      </c>
      <c r="O28" s="227"/>
      <c r="P28" s="227"/>
      <c r="Q28" s="227"/>
    </row>
    <row r="29" spans="1:17" ht="20.25" customHeight="1">
      <c r="A29" s="361" t="s">
        <v>349</v>
      </c>
      <c r="B29" s="362"/>
      <c r="C29" s="231">
        <v>31956.091589</v>
      </c>
      <c r="D29" s="231">
        <v>24400.091589</v>
      </c>
      <c r="E29" s="231">
        <v>28178.091589</v>
      </c>
      <c r="F29" s="232">
        <v>7.0362280353603091E-2</v>
      </c>
      <c r="G29" s="232">
        <v>1.5753117796062548</v>
      </c>
      <c r="H29" s="233">
        <v>1.108691554063892</v>
      </c>
      <c r="I29" s="234">
        <v>842315.13875466143</v>
      </c>
      <c r="J29" s="234">
        <v>867147.4658227819</v>
      </c>
      <c r="K29" s="232">
        <v>6.3946645901099761E-3</v>
      </c>
      <c r="L29" s="232">
        <v>0.1220512915676632</v>
      </c>
      <c r="M29" s="232">
        <v>0.10506934138213128</v>
      </c>
      <c r="N29" s="267">
        <f>SUM(N4:N28)</f>
        <v>21422850.366788998</v>
      </c>
      <c r="O29" s="227"/>
      <c r="P29" s="227"/>
      <c r="Q29" s="227"/>
    </row>
    <row r="30" spans="1:17" ht="20.25" customHeight="1">
      <c r="A30" s="215">
        <v>26</v>
      </c>
      <c r="B30" s="228" t="s">
        <v>243</v>
      </c>
      <c r="C30" s="217"/>
      <c r="D30" s="218"/>
      <c r="E30" s="218"/>
      <c r="F30" s="219">
        <v>4.3740523786197274</v>
      </c>
      <c r="G30" s="219">
        <v>1.0823590141299215</v>
      </c>
      <c r="H30" s="219">
        <v>2.1123356574480449E-2</v>
      </c>
      <c r="I30" s="218">
        <v>5925.6873813274005</v>
      </c>
      <c r="J30" s="218">
        <v>4540.3950231618001</v>
      </c>
      <c r="K30" s="219">
        <v>0.26965214229975765</v>
      </c>
      <c r="L30" s="229">
        <v>0</v>
      </c>
      <c r="M30" s="230">
        <v>0</v>
      </c>
      <c r="N30" s="267">
        <v>9073</v>
      </c>
      <c r="O30" s="227"/>
    </row>
    <row r="31" spans="1:17" ht="20.25" customHeight="1">
      <c r="A31" s="221">
        <v>27</v>
      </c>
      <c r="B31" s="264" t="s">
        <v>77</v>
      </c>
      <c r="C31" s="223"/>
      <c r="D31" s="224"/>
      <c r="E31" s="224"/>
      <c r="F31" s="225">
        <v>2.014081189402154</v>
      </c>
      <c r="G31" s="225">
        <v>0.19511313525627125</v>
      </c>
      <c r="H31" s="225">
        <v>0.26190992554037446</v>
      </c>
      <c r="I31" s="224">
        <v>12789</v>
      </c>
      <c r="J31" s="224">
        <v>12772</v>
      </c>
      <c r="K31" s="225">
        <v>0.12739755305202785</v>
      </c>
      <c r="L31" s="265">
        <v>0</v>
      </c>
      <c r="M31" s="266">
        <v>1.331421548545678E-2</v>
      </c>
      <c r="N31" s="267">
        <v>14954.952194</v>
      </c>
      <c r="O31" s="227"/>
    </row>
    <row r="32" spans="1:17" ht="20.25" customHeight="1">
      <c r="A32" s="215">
        <v>28</v>
      </c>
      <c r="B32" s="216" t="s">
        <v>79</v>
      </c>
      <c r="C32" s="217"/>
      <c r="D32" s="218"/>
      <c r="E32" s="218"/>
      <c r="F32" s="219">
        <v>2.000575709094834</v>
      </c>
      <c r="G32" s="219">
        <v>0.35616635487120452</v>
      </c>
      <c r="H32" s="219">
        <v>9.3106921859260325E-2</v>
      </c>
      <c r="I32" s="218">
        <v>6504</v>
      </c>
      <c r="J32" s="218">
        <v>6584</v>
      </c>
      <c r="K32" s="219">
        <v>0.13146572069639165</v>
      </c>
      <c r="L32" s="219">
        <v>0</v>
      </c>
      <c r="M32" s="220">
        <v>0</v>
      </c>
      <c r="N32" s="267">
        <v>8891.7594489999992</v>
      </c>
      <c r="O32" s="227"/>
    </row>
    <row r="33" spans="1:15" ht="20.25" customHeight="1">
      <c r="A33" s="221">
        <v>29</v>
      </c>
      <c r="B33" s="264" t="s">
        <v>74</v>
      </c>
      <c r="C33" s="223"/>
      <c r="D33" s="224"/>
      <c r="E33" s="224"/>
      <c r="F33" s="225">
        <v>0.41041089803583969</v>
      </c>
      <c r="G33" s="225">
        <v>0</v>
      </c>
      <c r="H33" s="225">
        <v>2.0001466943584436</v>
      </c>
      <c r="I33" s="224">
        <v>24833</v>
      </c>
      <c r="J33" s="224">
        <v>30953</v>
      </c>
      <c r="K33" s="225">
        <v>7.7422007453687755E-2</v>
      </c>
      <c r="L33" s="265">
        <v>0</v>
      </c>
      <c r="M33" s="266">
        <v>1.3423263456390958E-2</v>
      </c>
      <c r="N33" s="267">
        <v>75355.310222999993</v>
      </c>
      <c r="O33" s="227"/>
    </row>
    <row r="34" spans="1:15" ht="20.25" customHeight="1">
      <c r="A34" s="215">
        <v>30</v>
      </c>
      <c r="B34" s="235" t="s">
        <v>256</v>
      </c>
      <c r="C34" s="217"/>
      <c r="D34" s="218"/>
      <c r="E34" s="218"/>
      <c r="F34" s="219">
        <v>0.23266944707530141</v>
      </c>
      <c r="G34" s="219">
        <v>1.2922803924408848</v>
      </c>
      <c r="H34" s="219">
        <v>7.894097348431911E-3</v>
      </c>
      <c r="I34" s="218">
        <v>0</v>
      </c>
      <c r="J34" s="218">
        <v>1998.521403</v>
      </c>
      <c r="K34" s="219">
        <v>0.23088587415777811</v>
      </c>
      <c r="L34" s="229">
        <v>0.404977019611998</v>
      </c>
      <c r="M34" s="230">
        <v>7.8335836092369281E-3</v>
      </c>
      <c r="N34" s="267">
        <v>9552</v>
      </c>
      <c r="O34" s="227"/>
    </row>
    <row r="35" spans="1:15" ht="20.25" customHeight="1">
      <c r="A35" s="221">
        <v>31</v>
      </c>
      <c r="B35" s="264" t="s">
        <v>264</v>
      </c>
      <c r="C35" s="223"/>
      <c r="D35" s="224"/>
      <c r="E35" s="224"/>
      <c r="F35" s="225">
        <v>0</v>
      </c>
      <c r="G35" s="225">
        <v>0.99601593625498008</v>
      </c>
      <c r="H35" s="225">
        <v>0</v>
      </c>
      <c r="I35" s="224">
        <v>0</v>
      </c>
      <c r="J35" s="224">
        <v>0</v>
      </c>
      <c r="K35" s="225">
        <v>0</v>
      </c>
      <c r="L35" s="265">
        <v>0.99601593625498008</v>
      </c>
      <c r="M35" s="266">
        <v>0</v>
      </c>
      <c r="N35" s="267">
        <v>5039</v>
      </c>
      <c r="O35" s="227"/>
    </row>
    <row r="36" spans="1:15" ht="20.25" customHeight="1">
      <c r="A36" s="361" t="s">
        <v>350</v>
      </c>
      <c r="B36" s="362"/>
      <c r="C36" s="231"/>
      <c r="D36" s="231"/>
      <c r="E36" s="231"/>
      <c r="F36" s="232">
        <v>1.0247564632034567</v>
      </c>
      <c r="G36" s="232">
        <v>0.23974940856473009</v>
      </c>
      <c r="H36" s="233">
        <v>1.3217126562179449</v>
      </c>
      <c r="I36" s="234">
        <v>50051.6873813274</v>
      </c>
      <c r="J36" s="234">
        <v>56847.916426161799</v>
      </c>
      <c r="K36" s="232">
        <v>0.1150866822550252</v>
      </c>
      <c r="L36" s="232">
        <v>3.283067355918675E-2</v>
      </c>
      <c r="M36" s="232">
        <v>1.0909670874515926E-2</v>
      </c>
      <c r="N36" s="267">
        <f>SUM(N30:N35)</f>
        <v>122866.021866</v>
      </c>
      <c r="O36" s="227"/>
    </row>
    <row r="37" spans="1:15" ht="20.25" customHeight="1">
      <c r="A37" s="215">
        <v>32</v>
      </c>
      <c r="B37" s="216" t="s">
        <v>95</v>
      </c>
      <c r="C37" s="217"/>
      <c r="D37" s="218"/>
      <c r="E37" s="218"/>
      <c r="F37" s="219">
        <v>4.1468433268475051</v>
      </c>
      <c r="G37" s="219">
        <v>4.8218875459353824E-3</v>
      </c>
      <c r="H37" s="219">
        <v>0.1720373005926461</v>
      </c>
      <c r="I37" s="218">
        <v>53869</v>
      </c>
      <c r="J37" s="218">
        <v>40300</v>
      </c>
      <c r="K37" s="219">
        <v>0.37644999743242741</v>
      </c>
      <c r="L37" s="219">
        <v>0</v>
      </c>
      <c r="M37" s="220">
        <v>3.6928552890141263E-2</v>
      </c>
      <c r="N37" s="267">
        <v>54301.363869000001</v>
      </c>
      <c r="O37" s="227"/>
    </row>
    <row r="38" spans="1:15" ht="20.25" customHeight="1">
      <c r="A38" s="221">
        <v>33</v>
      </c>
      <c r="B38" s="264" t="s">
        <v>93</v>
      </c>
      <c r="C38" s="223"/>
      <c r="D38" s="224"/>
      <c r="E38" s="224"/>
      <c r="F38" s="225">
        <v>3.1927841063150408</v>
      </c>
      <c r="G38" s="225">
        <v>2.2858667615405139E-3</v>
      </c>
      <c r="H38" s="225">
        <v>0.19533042782175575</v>
      </c>
      <c r="I38" s="224">
        <v>127486</v>
      </c>
      <c r="J38" s="224">
        <v>128343</v>
      </c>
      <c r="K38" s="225">
        <v>0.2370969650662845</v>
      </c>
      <c r="L38" s="265">
        <v>0</v>
      </c>
      <c r="M38" s="266">
        <v>3.786521611673887E-3</v>
      </c>
      <c r="N38" s="267">
        <v>124800.25471199999</v>
      </c>
      <c r="O38" s="227"/>
    </row>
    <row r="39" spans="1:15" ht="20.25" customHeight="1">
      <c r="A39" s="215">
        <v>34</v>
      </c>
      <c r="B39" s="228" t="s">
        <v>84</v>
      </c>
      <c r="C39" s="217"/>
      <c r="D39" s="218"/>
      <c r="E39" s="218"/>
      <c r="F39" s="219">
        <v>1.0454713332963697</v>
      </c>
      <c r="G39" s="219">
        <v>0.26746138034889433</v>
      </c>
      <c r="H39" s="219">
        <v>0.90966068550178358</v>
      </c>
      <c r="I39" s="218">
        <v>167173.99145206599</v>
      </c>
      <c r="J39" s="218">
        <v>143630.39375399999</v>
      </c>
      <c r="K39" s="219">
        <v>0.1061210822994188</v>
      </c>
      <c r="L39" s="229">
        <v>5.0258765277517497E-3</v>
      </c>
      <c r="M39" s="230">
        <v>1.747024662505197E-2</v>
      </c>
      <c r="N39" s="267">
        <v>169028</v>
      </c>
      <c r="O39" s="227"/>
    </row>
    <row r="40" spans="1:15" ht="20.25" customHeight="1">
      <c r="A40" s="221">
        <v>35</v>
      </c>
      <c r="B40" s="222" t="s">
        <v>90</v>
      </c>
      <c r="C40" s="223">
        <v>423584</v>
      </c>
      <c r="D40" s="224">
        <v>331498</v>
      </c>
      <c r="E40" s="224">
        <v>377541</v>
      </c>
      <c r="F40" s="225">
        <v>1.0408559614610038</v>
      </c>
      <c r="G40" s="225">
        <v>0.6006713469359225</v>
      </c>
      <c r="H40" s="225">
        <v>0.88884093264119368</v>
      </c>
      <c r="I40" s="224">
        <v>140577.77176586998</v>
      </c>
      <c r="J40" s="224">
        <v>123650.396565895</v>
      </c>
      <c r="K40" s="225">
        <v>0.12908502130214677</v>
      </c>
      <c r="L40" s="225">
        <v>2.5979703634485946E-2</v>
      </c>
      <c r="M40" s="226">
        <v>3.2698282890457279E-2</v>
      </c>
      <c r="N40" s="267">
        <v>143972</v>
      </c>
      <c r="O40" s="227"/>
    </row>
    <row r="41" spans="1:15" ht="20.25" customHeight="1">
      <c r="A41" s="215">
        <v>36</v>
      </c>
      <c r="B41" s="216" t="s">
        <v>351</v>
      </c>
      <c r="C41" s="217">
        <v>721175.19925900002</v>
      </c>
      <c r="D41" s="218">
        <v>753332.73595799995</v>
      </c>
      <c r="E41" s="218">
        <v>737253.96760850004</v>
      </c>
      <c r="F41" s="219">
        <v>0.60772869478474312</v>
      </c>
      <c r="G41" s="219">
        <v>0.48698473521187452</v>
      </c>
      <c r="H41" s="219">
        <v>1.3150097185894956</v>
      </c>
      <c r="I41" s="218">
        <v>490788</v>
      </c>
      <c r="J41" s="218">
        <v>452067</v>
      </c>
      <c r="K41" s="219">
        <v>7.0816212951804153E-2</v>
      </c>
      <c r="L41" s="219">
        <v>0</v>
      </c>
      <c r="M41" s="220">
        <v>7.7937173095157988E-3</v>
      </c>
      <c r="N41" s="267">
        <v>483009.909331</v>
      </c>
      <c r="O41" s="227"/>
    </row>
    <row r="42" spans="1:15" ht="20.25" customHeight="1">
      <c r="A42" s="221">
        <v>37</v>
      </c>
      <c r="B42" s="222" t="s">
        <v>259</v>
      </c>
      <c r="C42" s="223"/>
      <c r="D42" s="224"/>
      <c r="E42" s="224"/>
      <c r="F42" s="225">
        <v>0</v>
      </c>
      <c r="G42" s="225">
        <v>0.99364686344235431</v>
      </c>
      <c r="H42" s="225">
        <v>0</v>
      </c>
      <c r="I42" s="224">
        <v>0</v>
      </c>
      <c r="J42" s="224">
        <v>0</v>
      </c>
      <c r="K42" s="225">
        <v>0</v>
      </c>
      <c r="L42" s="225">
        <v>0</v>
      </c>
      <c r="M42" s="226">
        <v>0</v>
      </c>
      <c r="N42" s="267">
        <v>305161</v>
      </c>
      <c r="O42" s="227"/>
    </row>
    <row r="43" spans="1:15" ht="20.25">
      <c r="A43" s="236" t="s">
        <v>352</v>
      </c>
      <c r="B43" s="237"/>
      <c r="C43" s="231">
        <v>1328502.9998879998</v>
      </c>
      <c r="D43" s="231">
        <v>1209067.1873089999</v>
      </c>
      <c r="E43" s="231">
        <v>1268785.0935985001</v>
      </c>
      <c r="F43" s="232">
        <v>0.97147014855466851</v>
      </c>
      <c r="G43" s="232">
        <v>0.52385420905025992</v>
      </c>
      <c r="H43" s="233">
        <v>0.74250457189965635</v>
      </c>
      <c r="I43" s="231">
        <v>979894.76321793604</v>
      </c>
      <c r="J43" s="231">
        <v>887990.79031989502</v>
      </c>
      <c r="K43" s="232">
        <v>9.4322499991901537E-2</v>
      </c>
      <c r="L43" s="232">
        <v>3.5850677487258556E-3</v>
      </c>
      <c r="M43" s="232">
        <v>1.0859305396321881E-2</v>
      </c>
      <c r="N43" s="267">
        <f>SUM(N37:N42)</f>
        <v>1280272.527912</v>
      </c>
      <c r="O43" s="227"/>
    </row>
    <row r="44" spans="1:15" ht="20.25" customHeight="1">
      <c r="A44" s="238">
        <v>38</v>
      </c>
      <c r="B44" s="239" t="s">
        <v>102</v>
      </c>
      <c r="C44" s="240">
        <v>82869</v>
      </c>
      <c r="D44" s="241">
        <v>75769</v>
      </c>
      <c r="E44" s="241">
        <v>79319</v>
      </c>
      <c r="F44" s="242">
        <v>0.27080330475499342</v>
      </c>
      <c r="G44" s="242">
        <v>9.65282097357569E-3</v>
      </c>
      <c r="H44" s="242">
        <v>0.13331951067800124</v>
      </c>
      <c r="I44" s="241">
        <v>48711</v>
      </c>
      <c r="J44" s="241">
        <v>48238</v>
      </c>
      <c r="K44" s="242">
        <v>1.0840508045727374E-2</v>
      </c>
      <c r="L44" s="243">
        <v>0</v>
      </c>
      <c r="M44" s="244">
        <v>2.0731322066024323E-3</v>
      </c>
      <c r="N44" s="267">
        <v>51144.404667000003</v>
      </c>
      <c r="O44" s="227"/>
    </row>
    <row r="45" spans="1:15" ht="20.25">
      <c r="A45" s="236" t="s">
        <v>368</v>
      </c>
      <c r="B45" s="237"/>
      <c r="C45" s="231">
        <v>1328502.9998879998</v>
      </c>
      <c r="D45" s="231">
        <v>1209067.1873089999</v>
      </c>
      <c r="E45" s="231">
        <v>1268785.0935985001</v>
      </c>
      <c r="F45" s="232">
        <v>0.27080330475499342</v>
      </c>
      <c r="G45" s="232">
        <v>9.65282097357569E-3</v>
      </c>
      <c r="H45" s="233">
        <v>0.13331951067800124</v>
      </c>
      <c r="I45" s="234">
        <v>48711</v>
      </c>
      <c r="J45" s="234">
        <v>48238</v>
      </c>
      <c r="K45" s="232">
        <v>1.0840508045727374E-2</v>
      </c>
      <c r="L45" s="232">
        <v>0</v>
      </c>
      <c r="M45" s="232">
        <v>2.0731322066024323E-3</v>
      </c>
      <c r="N45" s="267">
        <v>51144.404667000003</v>
      </c>
      <c r="O45" s="227"/>
    </row>
    <row r="46" spans="1:15" ht="20.25" customHeight="1">
      <c r="A46" s="215">
        <v>39</v>
      </c>
      <c r="B46" s="228" t="s">
        <v>122</v>
      </c>
      <c r="C46" s="217"/>
      <c r="D46" s="218"/>
      <c r="E46" s="218"/>
      <c r="F46" s="219">
        <v>19.136113351812053</v>
      </c>
      <c r="G46" s="219">
        <v>0.63368174269805611</v>
      </c>
      <c r="H46" s="219">
        <v>0.51050112337598907</v>
      </c>
      <c r="I46" s="218">
        <v>10747</v>
      </c>
      <c r="J46" s="218">
        <v>8283</v>
      </c>
      <c r="K46" s="219">
        <v>0.84658711450656843</v>
      </c>
      <c r="L46" s="229">
        <v>6.6404998397949375E-2</v>
      </c>
      <c r="M46" s="230">
        <v>7.6898429990387698E-3</v>
      </c>
      <c r="N46" s="267">
        <v>13095.144952000001</v>
      </c>
      <c r="O46" s="227"/>
    </row>
    <row r="47" spans="1:15" ht="20.25" customHeight="1">
      <c r="A47" s="221">
        <v>40</v>
      </c>
      <c r="B47" s="264" t="s">
        <v>148</v>
      </c>
      <c r="C47" s="223"/>
      <c r="D47" s="224"/>
      <c r="E47" s="224"/>
      <c r="F47" s="225">
        <v>15.860075864653245</v>
      </c>
      <c r="G47" s="225">
        <v>0.28266877220686931</v>
      </c>
      <c r="H47" s="225">
        <v>0.20818528753783391</v>
      </c>
      <c r="I47" s="224">
        <v>9430</v>
      </c>
      <c r="J47" s="224">
        <v>7460</v>
      </c>
      <c r="K47" s="225">
        <v>1.3826297771837912</v>
      </c>
      <c r="L47" s="265">
        <v>0</v>
      </c>
      <c r="M47" s="266">
        <v>0</v>
      </c>
      <c r="N47" s="267">
        <v>9320.3047650000008</v>
      </c>
      <c r="O47" s="227"/>
    </row>
    <row r="48" spans="1:15" ht="20.25" customHeight="1">
      <c r="A48" s="215">
        <v>41</v>
      </c>
      <c r="B48" s="228" t="s">
        <v>210</v>
      </c>
      <c r="C48" s="217"/>
      <c r="D48" s="218"/>
      <c r="E48" s="218"/>
      <c r="F48" s="219">
        <v>11.934049461417597</v>
      </c>
      <c r="G48" s="219">
        <v>0.52007681564245811</v>
      </c>
      <c r="H48" s="219">
        <v>1.4877793296089385</v>
      </c>
      <c r="I48" s="218">
        <v>6006</v>
      </c>
      <c r="J48" s="218">
        <v>0</v>
      </c>
      <c r="K48" s="219">
        <v>0.61689158646398146</v>
      </c>
      <c r="L48" s="229">
        <v>3.2920216886134779E-3</v>
      </c>
      <c r="M48" s="230">
        <v>2.9047250193648335E-3</v>
      </c>
      <c r="N48" s="267">
        <v>4986</v>
      </c>
      <c r="O48" s="227"/>
    </row>
    <row r="49" spans="1:15" ht="20.25" customHeight="1">
      <c r="A49" s="221">
        <v>42</v>
      </c>
      <c r="B49" s="222" t="s">
        <v>139</v>
      </c>
      <c r="C49" s="223"/>
      <c r="D49" s="224"/>
      <c r="E49" s="224"/>
      <c r="F49" s="225">
        <v>11.602920250200491</v>
      </c>
      <c r="G49" s="225">
        <v>0.22012193559186866</v>
      </c>
      <c r="H49" s="225">
        <v>0.36357570980174525</v>
      </c>
      <c r="I49" s="224">
        <v>16523.592061596002</v>
      </c>
      <c r="J49" s="224">
        <v>8565.7518249728</v>
      </c>
      <c r="K49" s="225">
        <v>1.4431719860111363</v>
      </c>
      <c r="L49" s="225">
        <v>0</v>
      </c>
      <c r="M49" s="226">
        <v>0.14406608912045349</v>
      </c>
      <c r="N49" s="267">
        <v>13503</v>
      </c>
      <c r="O49" s="227"/>
    </row>
    <row r="50" spans="1:15" ht="20.25" customHeight="1">
      <c r="A50" s="215">
        <v>43</v>
      </c>
      <c r="B50" s="216" t="s">
        <v>136</v>
      </c>
      <c r="C50" s="217"/>
      <c r="D50" s="218"/>
      <c r="E50" s="218"/>
      <c r="F50" s="219">
        <v>11.052856650146056</v>
      </c>
      <c r="G50" s="219">
        <v>0.59344368711457318</v>
      </c>
      <c r="H50" s="219">
        <v>0.97280103862382339</v>
      </c>
      <c r="I50" s="218">
        <v>14695</v>
      </c>
      <c r="J50" s="218">
        <v>13642</v>
      </c>
      <c r="K50" s="219">
        <v>1.1009298923910555</v>
      </c>
      <c r="L50" s="219">
        <v>0</v>
      </c>
      <c r="M50" s="220">
        <v>1.5263680073265664E-3</v>
      </c>
      <c r="N50" s="267">
        <v>13042.328513</v>
      </c>
      <c r="O50" s="227"/>
    </row>
    <row r="51" spans="1:15" ht="20.25" customHeight="1">
      <c r="A51" s="221">
        <v>44</v>
      </c>
      <c r="B51" s="264" t="s">
        <v>175</v>
      </c>
      <c r="C51" s="223"/>
      <c r="D51" s="224"/>
      <c r="E51" s="224"/>
      <c r="F51" s="225">
        <v>10.814807144798458</v>
      </c>
      <c r="G51" s="225">
        <v>0.16049949499586816</v>
      </c>
      <c r="H51" s="225">
        <v>0.35460471949315947</v>
      </c>
      <c r="I51" s="224">
        <v>8418</v>
      </c>
      <c r="J51" s="224">
        <v>7885</v>
      </c>
      <c r="K51" s="225">
        <v>0.6821885434151066</v>
      </c>
      <c r="L51" s="265">
        <v>0</v>
      </c>
      <c r="M51" s="266">
        <v>0</v>
      </c>
      <c r="N51" s="267">
        <v>9391.8079440000001</v>
      </c>
      <c r="O51" s="227"/>
    </row>
    <row r="52" spans="1:15" ht="20.25" customHeight="1">
      <c r="A52" s="215">
        <v>45</v>
      </c>
      <c r="B52" s="228" t="s">
        <v>190</v>
      </c>
      <c r="C52" s="217"/>
      <c r="D52" s="218"/>
      <c r="E52" s="218"/>
      <c r="F52" s="219">
        <v>10.560524771632176</v>
      </c>
      <c r="G52" s="219">
        <v>0.13862981994031395</v>
      </c>
      <c r="H52" s="219">
        <v>0.20969541624000956</v>
      </c>
      <c r="I52" s="218">
        <v>10504.7424350252</v>
      </c>
      <c r="J52" s="218">
        <v>7664.9733621173</v>
      </c>
      <c r="K52" s="219">
        <v>0.68964869453631028</v>
      </c>
      <c r="L52" s="229">
        <v>0</v>
      </c>
      <c r="M52" s="230">
        <v>4.2392135872365858E-2</v>
      </c>
      <c r="N52" s="267">
        <v>8800</v>
      </c>
      <c r="O52" s="227"/>
    </row>
    <row r="53" spans="1:15" ht="20.25" customHeight="1">
      <c r="A53" s="221">
        <v>46</v>
      </c>
      <c r="B53" s="222" t="s">
        <v>353</v>
      </c>
      <c r="C53" s="223"/>
      <c r="D53" s="224"/>
      <c r="E53" s="224"/>
      <c r="F53" s="225">
        <v>9.4691056959705637</v>
      </c>
      <c r="G53" s="225">
        <v>2.856310113669484E-2</v>
      </c>
      <c r="H53" s="225">
        <v>0.43405712620227338</v>
      </c>
      <c r="I53" s="224">
        <v>16272</v>
      </c>
      <c r="J53" s="224">
        <v>12241</v>
      </c>
      <c r="K53" s="225">
        <v>0.57048547062088995</v>
      </c>
      <c r="L53" s="225">
        <v>0</v>
      </c>
      <c r="M53" s="226">
        <v>5.4658809462806391E-3</v>
      </c>
      <c r="N53" s="267">
        <v>11626.465990999999</v>
      </c>
      <c r="O53" s="227"/>
    </row>
    <row r="54" spans="1:15" ht="20.25" customHeight="1">
      <c r="A54" s="215">
        <v>47</v>
      </c>
      <c r="B54" s="216" t="s">
        <v>310</v>
      </c>
      <c r="C54" s="217"/>
      <c r="D54" s="218"/>
      <c r="E54" s="218"/>
      <c r="F54" s="219">
        <v>8.7260831254196933</v>
      </c>
      <c r="G54" s="219">
        <v>1.0072208736665216</v>
      </c>
      <c r="H54" s="219">
        <v>1.2904431878105396</v>
      </c>
      <c r="I54" s="218">
        <v>7743.5000265668004</v>
      </c>
      <c r="J54" s="218">
        <v>6429.1790312083995</v>
      </c>
      <c r="K54" s="219">
        <v>0.43483158997604671</v>
      </c>
      <c r="L54" s="219">
        <v>0</v>
      </c>
      <c r="M54" s="220">
        <v>2.6211526727242629E-3</v>
      </c>
      <c r="N54" s="267">
        <v>7266</v>
      </c>
      <c r="O54" s="227"/>
    </row>
    <row r="55" spans="1:15" ht="20.25" customHeight="1">
      <c r="A55" s="221">
        <v>48</v>
      </c>
      <c r="B55" s="264" t="s">
        <v>178</v>
      </c>
      <c r="C55" s="223"/>
      <c r="D55" s="224"/>
      <c r="E55" s="224"/>
      <c r="F55" s="225">
        <v>8.4703075543294233</v>
      </c>
      <c r="G55" s="225">
        <v>0.29932635818183712</v>
      </c>
      <c r="H55" s="225">
        <v>0.26146292110309666</v>
      </c>
      <c r="I55" s="224">
        <v>20144.004732452398</v>
      </c>
      <c r="J55" s="224">
        <v>17562.121882650001</v>
      </c>
      <c r="K55" s="225">
        <v>0.37207697403579038</v>
      </c>
      <c r="L55" s="265">
        <v>0</v>
      </c>
      <c r="M55" s="266">
        <v>2.0682730877489158E-2</v>
      </c>
      <c r="N55" s="267">
        <v>18688</v>
      </c>
      <c r="O55" s="227"/>
    </row>
    <row r="56" spans="1:15" ht="20.25" customHeight="1">
      <c r="A56" s="215">
        <v>49</v>
      </c>
      <c r="B56" s="228" t="s">
        <v>216</v>
      </c>
      <c r="C56" s="217"/>
      <c r="D56" s="218"/>
      <c r="E56" s="218"/>
      <c r="F56" s="219">
        <v>8.2439264700874091</v>
      </c>
      <c r="G56" s="219">
        <v>0.39527755704393236</v>
      </c>
      <c r="H56" s="219">
        <v>0.1792484958565104</v>
      </c>
      <c r="I56" s="218">
        <v>12060</v>
      </c>
      <c r="J56" s="218">
        <v>9421</v>
      </c>
      <c r="K56" s="219">
        <v>0.77471971601005862</v>
      </c>
      <c r="L56" s="229">
        <v>3.6043587594300082E-3</v>
      </c>
      <c r="M56" s="230">
        <v>1.5926236378876781E-3</v>
      </c>
      <c r="N56" s="267">
        <v>11960.881715</v>
      </c>
      <c r="O56" s="227"/>
    </row>
    <row r="57" spans="1:15" ht="20.25" customHeight="1">
      <c r="A57" s="221">
        <v>50</v>
      </c>
      <c r="B57" s="264" t="s">
        <v>227</v>
      </c>
      <c r="C57" s="223"/>
      <c r="D57" s="224"/>
      <c r="E57" s="224"/>
      <c r="F57" s="225">
        <v>7.5027805965568479</v>
      </c>
      <c r="G57" s="225">
        <v>1.2592569368168653</v>
      </c>
      <c r="H57" s="225">
        <v>7.1167528187951648E-2</v>
      </c>
      <c r="I57" s="224">
        <v>17899.6798069824</v>
      </c>
      <c r="J57" s="224">
        <v>15492.586082272601</v>
      </c>
      <c r="K57" s="225">
        <v>0.51739932199515237</v>
      </c>
      <c r="L57" s="265">
        <v>0</v>
      </c>
      <c r="M57" s="266">
        <v>0</v>
      </c>
      <c r="N57" s="267">
        <v>16349</v>
      </c>
      <c r="O57" s="227"/>
    </row>
    <row r="58" spans="1:15" ht="20.25" customHeight="1">
      <c r="A58" s="215">
        <v>51</v>
      </c>
      <c r="B58" s="216" t="s">
        <v>161</v>
      </c>
      <c r="C58" s="217"/>
      <c r="D58" s="218"/>
      <c r="E58" s="218"/>
      <c r="F58" s="219">
        <v>6.9873568382193643</v>
      </c>
      <c r="G58" s="219">
        <v>0.20622578287463458</v>
      </c>
      <c r="H58" s="219">
        <v>0.16753669086562778</v>
      </c>
      <c r="I58" s="218">
        <v>18323.037644302298</v>
      </c>
      <c r="J58" s="218">
        <v>12718.0787790186</v>
      </c>
      <c r="K58" s="219">
        <v>0.58838725638092282</v>
      </c>
      <c r="L58" s="219">
        <v>0</v>
      </c>
      <c r="M58" s="220">
        <v>6.4493154227225666E-2</v>
      </c>
      <c r="N58" s="267">
        <v>16074</v>
      </c>
      <c r="O58" s="227"/>
    </row>
    <row r="59" spans="1:15" ht="20.25" customHeight="1">
      <c r="A59" s="221">
        <v>52</v>
      </c>
      <c r="B59" s="264" t="s">
        <v>214</v>
      </c>
      <c r="C59" s="223"/>
      <c r="D59" s="224"/>
      <c r="E59" s="224"/>
      <c r="F59" s="225">
        <v>6.64767034560606</v>
      </c>
      <c r="G59" s="225">
        <v>1.0606060606060607E-2</v>
      </c>
      <c r="H59" s="225">
        <v>1.9696969696969695E-2</v>
      </c>
      <c r="I59" s="224">
        <v>6622</v>
      </c>
      <c r="J59" s="224">
        <v>6376</v>
      </c>
      <c r="K59" s="225">
        <v>0.25250752251353659</v>
      </c>
      <c r="L59" s="265">
        <v>8.1219720718153313E-3</v>
      </c>
      <c r="M59" s="266">
        <v>1.8523795953263037E-2</v>
      </c>
      <c r="N59" s="267">
        <v>7074.5017550000002</v>
      </c>
      <c r="O59" s="227"/>
    </row>
    <row r="60" spans="1:15" ht="20.25" customHeight="1">
      <c r="A60" s="215">
        <v>53</v>
      </c>
      <c r="B60" s="216" t="s">
        <v>110</v>
      </c>
      <c r="C60" s="217"/>
      <c r="D60" s="218"/>
      <c r="E60" s="218"/>
      <c r="F60" s="219">
        <v>5.6800400766001866</v>
      </c>
      <c r="G60" s="219">
        <v>0.15795318260560565</v>
      </c>
      <c r="H60" s="219">
        <v>0.1022964509394572</v>
      </c>
      <c r="I60" s="218">
        <v>32365</v>
      </c>
      <c r="J60" s="218">
        <v>28991</v>
      </c>
      <c r="K60" s="219">
        <v>0.41989296156981909</v>
      </c>
      <c r="L60" s="219">
        <v>0</v>
      </c>
      <c r="M60" s="220">
        <v>1.5935369107619331E-3</v>
      </c>
      <c r="N60" s="267">
        <v>26795.828597</v>
      </c>
      <c r="O60" s="227"/>
    </row>
    <row r="61" spans="1:15" ht="20.25" customHeight="1">
      <c r="A61" s="221">
        <v>54</v>
      </c>
      <c r="B61" s="222" t="s">
        <v>355</v>
      </c>
      <c r="C61" s="223"/>
      <c r="D61" s="224"/>
      <c r="E61" s="224"/>
      <c r="F61" s="225">
        <v>5.6794541142061794</v>
      </c>
      <c r="G61" s="225">
        <v>4.880698686202381E-2</v>
      </c>
      <c r="H61" s="225">
        <v>0.34386944310539919</v>
      </c>
      <c r="I61" s="224">
        <v>6583.3184338361998</v>
      </c>
      <c r="J61" s="224">
        <v>5947.9423767620001</v>
      </c>
      <c r="K61" s="225">
        <v>0.19305488056112771</v>
      </c>
      <c r="L61" s="225">
        <v>2.5343721811333042E-2</v>
      </c>
      <c r="M61" s="226">
        <v>8.5037511467927467E-3</v>
      </c>
      <c r="N61" s="267">
        <v>6725</v>
      </c>
      <c r="O61" s="227"/>
    </row>
    <row r="62" spans="1:15" ht="20.25" customHeight="1">
      <c r="A62" s="215">
        <v>55</v>
      </c>
      <c r="B62" s="228" t="s">
        <v>145</v>
      </c>
      <c r="C62" s="217"/>
      <c r="D62" s="218"/>
      <c r="E62" s="218"/>
      <c r="F62" s="219">
        <v>5.5231712602787617</v>
      </c>
      <c r="G62" s="219">
        <v>0.8105537945179937</v>
      </c>
      <c r="H62" s="219">
        <v>0.71088942755920193</v>
      </c>
      <c r="I62" s="218">
        <v>26824</v>
      </c>
      <c r="J62" s="218">
        <v>24401</v>
      </c>
      <c r="K62" s="219">
        <v>0.55345677611718891</v>
      </c>
      <c r="L62" s="229">
        <v>7.4133135546078255E-2</v>
      </c>
      <c r="M62" s="230">
        <v>4.4020025959577228E-2</v>
      </c>
      <c r="N62" s="267">
        <v>27896.077453999998</v>
      </c>
      <c r="O62" s="227"/>
    </row>
    <row r="63" spans="1:15" ht="20.25" customHeight="1">
      <c r="A63" s="221">
        <v>56</v>
      </c>
      <c r="B63" s="264" t="s">
        <v>225</v>
      </c>
      <c r="C63" s="223"/>
      <c r="D63" s="224"/>
      <c r="E63" s="224"/>
      <c r="F63" s="225">
        <v>5.2461226742691878</v>
      </c>
      <c r="G63" s="225">
        <v>1.3072042815788363E-2</v>
      </c>
      <c r="H63" s="225">
        <v>7.7169292141234552E-2</v>
      </c>
      <c r="I63" s="224">
        <v>5507.6604055143007</v>
      </c>
      <c r="J63" s="224">
        <v>5300.3967733834997</v>
      </c>
      <c r="K63" s="225">
        <v>0.43425030736733594</v>
      </c>
      <c r="L63" s="265">
        <v>0</v>
      </c>
      <c r="M63" s="266">
        <v>1.7933236308099554E-3</v>
      </c>
      <c r="N63" s="267">
        <v>6965</v>
      </c>
      <c r="O63" s="227"/>
    </row>
    <row r="64" spans="1:15" ht="20.25" customHeight="1">
      <c r="A64" s="215">
        <v>57</v>
      </c>
      <c r="B64" s="216" t="s">
        <v>200</v>
      </c>
      <c r="C64" s="217"/>
      <c r="D64" s="218"/>
      <c r="E64" s="218"/>
      <c r="F64" s="219">
        <v>4.8656704326648184</v>
      </c>
      <c r="G64" s="219">
        <v>1.4842761847006845</v>
      </c>
      <c r="H64" s="219">
        <v>0.79533050333535471</v>
      </c>
      <c r="I64" s="218">
        <v>35947</v>
      </c>
      <c r="J64" s="218">
        <v>42361</v>
      </c>
      <c r="K64" s="219">
        <v>0.5339837551156299</v>
      </c>
      <c r="L64" s="219">
        <v>8.6844059722898048E-2</v>
      </c>
      <c r="M64" s="220">
        <v>1.9028350449458345E-2</v>
      </c>
      <c r="N64" s="267">
        <v>41292.301841</v>
      </c>
      <c r="O64" s="227"/>
    </row>
    <row r="65" spans="1:15" ht="20.25" customHeight="1">
      <c r="A65" s="221">
        <v>58</v>
      </c>
      <c r="B65" s="264" t="s">
        <v>197</v>
      </c>
      <c r="C65" s="223"/>
      <c r="D65" s="224"/>
      <c r="E65" s="224"/>
      <c r="F65" s="225">
        <v>4.8314498380386324</v>
      </c>
      <c r="G65" s="225">
        <v>1.1365662569228692</v>
      </c>
      <c r="H65" s="225">
        <v>1.0834796704038903</v>
      </c>
      <c r="I65" s="224">
        <v>10258</v>
      </c>
      <c r="J65" s="224">
        <v>8420</v>
      </c>
      <c r="K65" s="225">
        <v>0.78174562776257628</v>
      </c>
      <c r="L65" s="265">
        <v>0.10608292990949274</v>
      </c>
      <c r="M65" s="266">
        <v>0.10545148389812671</v>
      </c>
      <c r="N65" s="267">
        <v>9331.6178029999992</v>
      </c>
      <c r="O65" s="227"/>
    </row>
    <row r="66" spans="1:15" ht="20.25" customHeight="1">
      <c r="A66" s="215">
        <v>59</v>
      </c>
      <c r="B66" s="216" t="s">
        <v>170</v>
      </c>
      <c r="C66" s="217"/>
      <c r="D66" s="218"/>
      <c r="E66" s="218"/>
      <c r="F66" s="219">
        <v>4.7457736365670025</v>
      </c>
      <c r="G66" s="219">
        <v>5.6192004135034841E-2</v>
      </c>
      <c r="H66" s="219">
        <v>0.48944101827654335</v>
      </c>
      <c r="I66" s="218">
        <v>24600.373126217601</v>
      </c>
      <c r="J66" s="218">
        <v>18582.6436050333</v>
      </c>
      <c r="K66" s="219">
        <v>0.20225950934625314</v>
      </c>
      <c r="L66" s="219">
        <v>0</v>
      </c>
      <c r="M66" s="220">
        <v>5.2838226103678942E-2</v>
      </c>
      <c r="N66" s="267">
        <v>23328</v>
      </c>
      <c r="O66" s="227"/>
    </row>
    <row r="67" spans="1:15" ht="20.25" customHeight="1">
      <c r="A67" s="221">
        <v>60</v>
      </c>
      <c r="B67" s="222" t="s">
        <v>173</v>
      </c>
      <c r="C67" s="223"/>
      <c r="D67" s="224"/>
      <c r="E67" s="224"/>
      <c r="F67" s="225">
        <v>4.7280596866711324</v>
      </c>
      <c r="G67" s="225">
        <v>0.48827863362357671</v>
      </c>
      <c r="H67" s="225">
        <v>1.4076356329537842</v>
      </c>
      <c r="I67" s="224">
        <v>1989</v>
      </c>
      <c r="J67" s="224">
        <v>0</v>
      </c>
      <c r="K67" s="225">
        <v>0.31436065866592239</v>
      </c>
      <c r="L67" s="225">
        <v>0</v>
      </c>
      <c r="M67" s="226">
        <v>2.3550097683505444</v>
      </c>
      <c r="N67" s="267">
        <v>2307.9386939999999</v>
      </c>
      <c r="O67" s="227"/>
    </row>
    <row r="68" spans="1:15" ht="20.25" customHeight="1">
      <c r="A68" s="215">
        <v>61</v>
      </c>
      <c r="B68" s="228" t="s">
        <v>181</v>
      </c>
      <c r="C68" s="217"/>
      <c r="D68" s="218"/>
      <c r="E68" s="218"/>
      <c r="F68" s="219">
        <v>4.5816447967946186</v>
      </c>
      <c r="G68" s="219">
        <v>0.23809523809523808</v>
      </c>
      <c r="H68" s="219">
        <v>0.50085740667458123</v>
      </c>
      <c r="I68" s="218">
        <v>7188</v>
      </c>
      <c r="J68" s="218">
        <v>6635</v>
      </c>
      <c r="K68" s="219">
        <v>0.40393333072311266</v>
      </c>
      <c r="L68" s="229">
        <v>0</v>
      </c>
      <c r="M68" s="230">
        <v>2.447081854888046E-3</v>
      </c>
      <c r="N68" s="267">
        <v>8136.5626339999999</v>
      </c>
      <c r="O68" s="227"/>
    </row>
    <row r="69" spans="1:15" ht="20.25" customHeight="1">
      <c r="A69" s="221">
        <v>62</v>
      </c>
      <c r="B69" s="264" t="s">
        <v>354</v>
      </c>
      <c r="C69" s="223"/>
      <c r="D69" s="224"/>
      <c r="E69" s="224"/>
      <c r="F69" s="225">
        <v>4.2811714162538435</v>
      </c>
      <c r="G69" s="225">
        <v>9.2495564174053288E-2</v>
      </c>
      <c r="H69" s="225">
        <v>0.10578127144057906</v>
      </c>
      <c r="I69" s="224">
        <v>6950.2978639190997</v>
      </c>
      <c r="J69" s="224">
        <v>8357.5939423508989</v>
      </c>
      <c r="K69" s="225">
        <v>0.18321713394363048</v>
      </c>
      <c r="L69" s="265">
        <v>0</v>
      </c>
      <c r="M69" s="266">
        <v>0</v>
      </c>
      <c r="N69" s="267">
        <v>8638</v>
      </c>
      <c r="O69" s="227"/>
    </row>
    <row r="70" spans="1:15" ht="20.25" customHeight="1">
      <c r="A70" s="215">
        <v>63</v>
      </c>
      <c r="B70" s="216" t="s">
        <v>231</v>
      </c>
      <c r="C70" s="217"/>
      <c r="D70" s="218"/>
      <c r="E70" s="218"/>
      <c r="F70" s="219">
        <v>4.1377761163103601</v>
      </c>
      <c r="G70" s="219">
        <v>1.3988802653706121</v>
      </c>
      <c r="H70" s="219">
        <v>3.540334258779404E-2</v>
      </c>
      <c r="I70" s="218">
        <v>23105.724743999999</v>
      </c>
      <c r="J70" s="218">
        <v>19473.077010000001</v>
      </c>
      <c r="K70" s="219">
        <v>0.36309616866806299</v>
      </c>
      <c r="L70" s="219">
        <v>7.5528352780913476E-3</v>
      </c>
      <c r="M70" s="220">
        <v>6.5886901444522621E-3</v>
      </c>
      <c r="N70" s="267">
        <v>20314</v>
      </c>
      <c r="O70" s="227"/>
    </row>
    <row r="71" spans="1:15" ht="20.25" customHeight="1">
      <c r="A71" s="221">
        <v>64</v>
      </c>
      <c r="B71" s="264" t="s">
        <v>192</v>
      </c>
      <c r="C71" s="223"/>
      <c r="D71" s="224"/>
      <c r="E71" s="224"/>
      <c r="F71" s="225">
        <v>3.9270361442953021</v>
      </c>
      <c r="G71" s="225">
        <v>7.2972358093504719E-2</v>
      </c>
      <c r="H71" s="225">
        <v>0.21334319190080764</v>
      </c>
      <c r="I71" s="224">
        <v>20010</v>
      </c>
      <c r="J71" s="224">
        <v>19255</v>
      </c>
      <c r="K71" s="225">
        <v>0.14049873767579571</v>
      </c>
      <c r="L71" s="265">
        <v>0</v>
      </c>
      <c r="M71" s="266">
        <v>0</v>
      </c>
      <c r="N71" s="267">
        <v>20275.827903000001</v>
      </c>
      <c r="O71" s="227"/>
    </row>
    <row r="72" spans="1:15" ht="20.25" customHeight="1">
      <c r="A72" s="215">
        <v>65</v>
      </c>
      <c r="B72" s="216" t="s">
        <v>207</v>
      </c>
      <c r="C72" s="217"/>
      <c r="D72" s="218"/>
      <c r="E72" s="218"/>
      <c r="F72" s="219">
        <v>3.6273618274972357</v>
      </c>
      <c r="G72" s="219">
        <v>0.42480648728345005</v>
      </c>
      <c r="H72" s="219">
        <v>0.81201621820862513</v>
      </c>
      <c r="I72" s="218">
        <v>4046</v>
      </c>
      <c r="J72" s="218">
        <v>3431</v>
      </c>
      <c r="K72" s="219">
        <v>5.7441852526172052E-2</v>
      </c>
      <c r="L72" s="219">
        <v>0</v>
      </c>
      <c r="M72" s="220">
        <v>0</v>
      </c>
      <c r="N72" s="267">
        <v>4398.0553129999998</v>
      </c>
      <c r="O72" s="227"/>
    </row>
    <row r="73" spans="1:15" ht="20.25" customHeight="1">
      <c r="A73" s="221">
        <v>66</v>
      </c>
      <c r="B73" s="222" t="s">
        <v>125</v>
      </c>
      <c r="C73" s="223"/>
      <c r="D73" s="224"/>
      <c r="E73" s="224"/>
      <c r="F73" s="225">
        <v>3.4534738916678376</v>
      </c>
      <c r="G73" s="225">
        <v>0.49163973584375437</v>
      </c>
      <c r="H73" s="225">
        <v>1.5034424617113953E-2</v>
      </c>
      <c r="I73" s="224">
        <v>6734</v>
      </c>
      <c r="J73" s="224">
        <v>7010</v>
      </c>
      <c r="K73" s="225">
        <v>0.15160482969034608</v>
      </c>
      <c r="L73" s="225">
        <v>0</v>
      </c>
      <c r="M73" s="226">
        <v>0</v>
      </c>
      <c r="N73" s="267">
        <v>9934.2259460000005</v>
      </c>
      <c r="O73" s="227"/>
    </row>
    <row r="74" spans="1:15" ht="20.25" customHeight="1">
      <c r="A74" s="215">
        <v>67</v>
      </c>
      <c r="B74" s="228" t="s">
        <v>235</v>
      </c>
      <c r="C74" s="217"/>
      <c r="D74" s="218"/>
      <c r="E74" s="218"/>
      <c r="F74" s="219">
        <v>3.2804547039105567</v>
      </c>
      <c r="G74" s="219">
        <v>1.2207942466956114</v>
      </c>
      <c r="H74" s="219">
        <v>0.31668462728502667</v>
      </c>
      <c r="I74" s="218">
        <v>21852.137832141201</v>
      </c>
      <c r="J74" s="218">
        <v>18729.969781062697</v>
      </c>
      <c r="K74" s="219">
        <v>0.72756826682427256</v>
      </c>
      <c r="L74" s="229">
        <v>1.1454339928753179E-2</v>
      </c>
      <c r="M74" s="230">
        <v>8.2224699463801398E-2</v>
      </c>
      <c r="N74" s="267">
        <v>18124</v>
      </c>
      <c r="O74" s="227"/>
    </row>
    <row r="75" spans="1:15" ht="20.25" customHeight="1">
      <c r="A75" s="221">
        <v>68</v>
      </c>
      <c r="B75" s="222" t="s">
        <v>248</v>
      </c>
      <c r="C75" s="223"/>
      <c r="D75" s="224"/>
      <c r="E75" s="224"/>
      <c r="F75" s="225">
        <v>3.2322706823106468</v>
      </c>
      <c r="G75" s="225">
        <v>1.1160248202501724</v>
      </c>
      <c r="H75" s="225">
        <v>0.52546045503791983</v>
      </c>
      <c r="I75" s="224">
        <v>10789</v>
      </c>
      <c r="J75" s="224">
        <v>8343</v>
      </c>
      <c r="K75" s="225">
        <v>0.72831046782828768</v>
      </c>
      <c r="L75" s="225">
        <v>2.1025990460430254E-2</v>
      </c>
      <c r="M75" s="226">
        <v>2.2096758493137351E-2</v>
      </c>
      <c r="N75" s="267">
        <v>10356.100718</v>
      </c>
      <c r="O75" s="227"/>
    </row>
    <row r="76" spans="1:15" ht="20.25" customHeight="1">
      <c r="A76" s="215">
        <v>69</v>
      </c>
      <c r="B76" s="228" t="s">
        <v>117</v>
      </c>
      <c r="C76" s="217"/>
      <c r="D76" s="218"/>
      <c r="E76" s="218"/>
      <c r="F76" s="219">
        <v>3.0873747726708589</v>
      </c>
      <c r="G76" s="219">
        <v>8.1929505212642723E-2</v>
      </c>
      <c r="H76" s="219">
        <v>0.29809697170279664</v>
      </c>
      <c r="I76" s="218">
        <v>64321</v>
      </c>
      <c r="J76" s="218">
        <v>68906</v>
      </c>
      <c r="K76" s="219">
        <v>0.40350554141677114</v>
      </c>
      <c r="L76" s="229">
        <v>1.3698816858404668E-2</v>
      </c>
      <c r="M76" s="230">
        <v>7.6740635734147541E-3</v>
      </c>
      <c r="N76" s="267">
        <v>74509.352022999999</v>
      </c>
      <c r="O76" s="227"/>
    </row>
    <row r="77" spans="1:15" ht="20.25" customHeight="1">
      <c r="A77" s="221">
        <v>70</v>
      </c>
      <c r="B77" s="222" t="s">
        <v>222</v>
      </c>
      <c r="C77" s="223"/>
      <c r="D77" s="224"/>
      <c r="E77" s="224"/>
      <c r="F77" s="225">
        <v>3.0170694008225616</v>
      </c>
      <c r="G77" s="225">
        <v>0.16340439818700689</v>
      </c>
      <c r="H77" s="225">
        <v>0.64327681718986063</v>
      </c>
      <c r="I77" s="224">
        <v>28674</v>
      </c>
      <c r="J77" s="224">
        <v>23414</v>
      </c>
      <c r="K77" s="225">
        <v>0.12952856182707398</v>
      </c>
      <c r="L77" s="225">
        <v>0</v>
      </c>
      <c r="M77" s="226">
        <v>0</v>
      </c>
      <c r="N77" s="267">
        <v>27384.172933000002</v>
      </c>
      <c r="O77" s="227"/>
    </row>
    <row r="78" spans="1:15" ht="20.25" customHeight="1">
      <c r="A78" s="215">
        <v>71</v>
      </c>
      <c r="B78" s="228" t="s">
        <v>114</v>
      </c>
      <c r="C78" s="217"/>
      <c r="D78" s="218"/>
      <c r="E78" s="218"/>
      <c r="F78" s="219">
        <v>2.9433110838302867</v>
      </c>
      <c r="G78" s="219">
        <v>1.4517548147423991E-2</v>
      </c>
      <c r="H78" s="219">
        <v>5.1617948968618634E-2</v>
      </c>
      <c r="I78" s="218">
        <v>15493</v>
      </c>
      <c r="J78" s="218">
        <v>13992</v>
      </c>
      <c r="K78" s="219">
        <v>0.16410359801088778</v>
      </c>
      <c r="L78" s="229">
        <v>0</v>
      </c>
      <c r="M78" s="230">
        <v>0</v>
      </c>
      <c r="N78" s="267">
        <v>24130.785026000001</v>
      </c>
      <c r="O78" s="227"/>
    </row>
    <row r="79" spans="1:15" ht="20.25" customHeight="1">
      <c r="A79" s="221">
        <v>72</v>
      </c>
      <c r="B79" s="222" t="s">
        <v>195</v>
      </c>
      <c r="C79" s="223"/>
      <c r="D79" s="224"/>
      <c r="E79" s="224"/>
      <c r="F79" s="225">
        <v>2.8833425487037641</v>
      </c>
      <c r="G79" s="225">
        <v>1.7355461546805511E-3</v>
      </c>
      <c r="H79" s="225">
        <v>0.34038398958672306</v>
      </c>
      <c r="I79" s="224">
        <v>8957</v>
      </c>
      <c r="J79" s="224">
        <v>5695</v>
      </c>
      <c r="K79" s="225">
        <v>0.35774687304803909</v>
      </c>
      <c r="L79" s="225">
        <v>0</v>
      </c>
      <c r="M79" s="226">
        <v>0</v>
      </c>
      <c r="N79" s="267">
        <v>8524.7818520000001</v>
      </c>
      <c r="O79" s="227"/>
    </row>
    <row r="80" spans="1:15" ht="20.25" customHeight="1">
      <c r="A80" s="215">
        <v>73</v>
      </c>
      <c r="B80" s="228" t="s">
        <v>205</v>
      </c>
      <c r="C80" s="217"/>
      <c r="D80" s="218"/>
      <c r="E80" s="218"/>
      <c r="F80" s="219">
        <v>2.6183580094728702</v>
      </c>
      <c r="G80" s="219">
        <v>3.8793658976672252E-2</v>
      </c>
      <c r="H80" s="219">
        <v>0.7355329295012244</v>
      </c>
      <c r="I80" s="218">
        <v>7387</v>
      </c>
      <c r="J80" s="218">
        <v>6868</v>
      </c>
      <c r="K80" s="219">
        <v>0.10679283609135667</v>
      </c>
      <c r="L80" s="229">
        <v>0</v>
      </c>
      <c r="M80" s="230">
        <v>2.0924507658643326E-2</v>
      </c>
      <c r="N80" s="267">
        <v>7332.0503779999999</v>
      </c>
      <c r="O80" s="227"/>
    </row>
    <row r="81" spans="1:15" ht="20.25" customHeight="1">
      <c r="A81" s="221">
        <v>74</v>
      </c>
      <c r="B81" s="222" t="s">
        <v>153</v>
      </c>
      <c r="C81" s="223"/>
      <c r="D81" s="224"/>
      <c r="E81" s="224"/>
      <c r="F81" s="225">
        <v>2.5644739737504079</v>
      </c>
      <c r="G81" s="225">
        <v>0.15209391158522384</v>
      </c>
      <c r="H81" s="225">
        <v>0.77206875669632458</v>
      </c>
      <c r="I81" s="224">
        <v>21120</v>
      </c>
      <c r="J81" s="224">
        <v>20161</v>
      </c>
      <c r="K81" s="225">
        <v>0.40554751499459657</v>
      </c>
      <c r="L81" s="225">
        <v>4.8180835734870316E-2</v>
      </c>
      <c r="M81" s="226">
        <v>7.1145533141210374E-3</v>
      </c>
      <c r="N81" s="267">
        <v>22242.291000000001</v>
      </c>
      <c r="O81" s="227"/>
    </row>
    <row r="82" spans="1:15" ht="20.25" customHeight="1">
      <c r="A82" s="215">
        <v>75</v>
      </c>
      <c r="B82" s="216" t="s">
        <v>168</v>
      </c>
      <c r="C82" s="217"/>
      <c r="D82" s="218"/>
      <c r="E82" s="218"/>
      <c r="F82" s="219">
        <v>2.5390328718849839</v>
      </c>
      <c r="G82" s="219">
        <v>0.19850905218317358</v>
      </c>
      <c r="H82" s="219">
        <v>1.4782747603833866</v>
      </c>
      <c r="I82" s="218">
        <v>8362</v>
      </c>
      <c r="J82" s="218">
        <v>7443</v>
      </c>
      <c r="K82" s="219">
        <v>0.16894968557678286</v>
      </c>
      <c r="L82" s="219">
        <v>0</v>
      </c>
      <c r="M82" s="220">
        <v>0.12819017062855476</v>
      </c>
      <c r="N82" s="267">
        <v>6709.2491309999996</v>
      </c>
      <c r="O82" s="227"/>
    </row>
    <row r="83" spans="1:15" ht="20.25" customHeight="1">
      <c r="A83" s="221">
        <v>76</v>
      </c>
      <c r="B83" s="222" t="s">
        <v>106</v>
      </c>
      <c r="C83" s="223"/>
      <c r="D83" s="224"/>
      <c r="E83" s="224"/>
      <c r="F83" s="225">
        <v>2.4443476478155137</v>
      </c>
      <c r="G83" s="225">
        <v>7.3203083980434958E-2</v>
      </c>
      <c r="H83" s="225">
        <v>0.3628651173073203</v>
      </c>
      <c r="I83" s="224">
        <v>43621</v>
      </c>
      <c r="J83" s="224">
        <v>40221</v>
      </c>
      <c r="K83" s="225">
        <v>0.12557463506120412</v>
      </c>
      <c r="L83" s="225">
        <v>2.4906320259805145E-2</v>
      </c>
      <c r="M83" s="226">
        <v>5.513364976267799E-2</v>
      </c>
      <c r="N83" s="267">
        <v>39559.714124999999</v>
      </c>
      <c r="O83" s="227"/>
    </row>
    <row r="84" spans="1:15" ht="20.25" customHeight="1">
      <c r="A84" s="215">
        <v>77</v>
      </c>
      <c r="B84" s="228" t="s">
        <v>325</v>
      </c>
      <c r="C84" s="217"/>
      <c r="D84" s="218"/>
      <c r="E84" s="218"/>
      <c r="F84" s="219">
        <v>2.3100576692019961</v>
      </c>
      <c r="G84" s="219">
        <v>0.28790248213301234</v>
      </c>
      <c r="H84" s="219">
        <v>0.24469960750852901</v>
      </c>
      <c r="I84" s="218">
        <v>26428.798048947603</v>
      </c>
      <c r="J84" s="218">
        <v>31255.435514200002</v>
      </c>
      <c r="K84" s="219">
        <v>0.39551008690965955</v>
      </c>
      <c r="L84" s="229">
        <v>0</v>
      </c>
      <c r="M84" s="230">
        <v>2.0345766064338621E-3</v>
      </c>
      <c r="N84" s="267">
        <v>36920</v>
      </c>
      <c r="O84" s="227"/>
    </row>
    <row r="85" spans="1:15" ht="20.25" customHeight="1">
      <c r="A85" s="221">
        <v>78</v>
      </c>
      <c r="B85" s="222" t="s">
        <v>163</v>
      </c>
      <c r="C85" s="223"/>
      <c r="D85" s="224"/>
      <c r="E85" s="224"/>
      <c r="F85" s="225">
        <v>2.1815790705592271</v>
      </c>
      <c r="G85" s="225">
        <v>1.076026663650876E-2</v>
      </c>
      <c r="H85" s="225">
        <v>7.0288706613808052E-2</v>
      </c>
      <c r="I85" s="224">
        <v>15310.523877799998</v>
      </c>
      <c r="J85" s="224">
        <v>11379.988907000001</v>
      </c>
      <c r="K85" s="225">
        <v>0.158685726923665</v>
      </c>
      <c r="L85" s="225">
        <v>4.9873847627439549E-3</v>
      </c>
      <c r="M85" s="226">
        <v>0</v>
      </c>
      <c r="N85" s="267">
        <v>23005</v>
      </c>
      <c r="O85" s="227"/>
    </row>
    <row r="86" spans="1:15" ht="20.25" customHeight="1">
      <c r="A86" s="215">
        <v>79</v>
      </c>
      <c r="B86" s="216" t="s">
        <v>203</v>
      </c>
      <c r="C86" s="217"/>
      <c r="D86" s="218"/>
      <c r="E86" s="218"/>
      <c r="F86" s="219">
        <v>2.129539158100231</v>
      </c>
      <c r="G86" s="219">
        <v>0.79623858928767821</v>
      </c>
      <c r="H86" s="219">
        <v>0.69270814239102541</v>
      </c>
      <c r="I86" s="218">
        <v>38366</v>
      </c>
      <c r="J86" s="218">
        <v>41811</v>
      </c>
      <c r="K86" s="219">
        <v>0.18962835275428847</v>
      </c>
      <c r="L86" s="219">
        <v>5.2790529113312397E-2</v>
      </c>
      <c r="M86" s="220">
        <v>5.3297898043005554E-2</v>
      </c>
      <c r="N86" s="267">
        <v>41999.181316000002</v>
      </c>
      <c r="O86" s="227"/>
    </row>
    <row r="87" spans="1:15" ht="20.25" customHeight="1">
      <c r="A87" s="221">
        <v>80</v>
      </c>
      <c r="B87" s="222" t="s">
        <v>133</v>
      </c>
      <c r="C87" s="223"/>
      <c r="D87" s="224"/>
      <c r="E87" s="224"/>
      <c r="F87" s="225">
        <v>1.9849625944041911</v>
      </c>
      <c r="G87" s="225">
        <v>0</v>
      </c>
      <c r="H87" s="225">
        <v>0.13075477401238222</v>
      </c>
      <c r="I87" s="224">
        <v>19354</v>
      </c>
      <c r="J87" s="224">
        <v>19393.559794000001</v>
      </c>
      <c r="K87" s="225">
        <v>9.071075395414066E-2</v>
      </c>
      <c r="L87" s="225">
        <v>0</v>
      </c>
      <c r="M87" s="226">
        <v>0</v>
      </c>
      <c r="N87" s="267">
        <v>26897</v>
      </c>
      <c r="O87" s="227"/>
    </row>
    <row r="88" spans="1:15" ht="20.25" customHeight="1">
      <c r="A88" s="215">
        <v>81</v>
      </c>
      <c r="B88" s="216" t="s">
        <v>151</v>
      </c>
      <c r="C88" s="217"/>
      <c r="D88" s="218"/>
      <c r="E88" s="218"/>
      <c r="F88" s="219">
        <v>1.9359238725262971</v>
      </c>
      <c r="G88" s="219">
        <v>5.1702620788019252E-3</v>
      </c>
      <c r="H88" s="219">
        <v>0.21813157425566054</v>
      </c>
      <c r="I88" s="218">
        <v>10049</v>
      </c>
      <c r="J88" s="218">
        <v>9676</v>
      </c>
      <c r="K88" s="219">
        <v>7.4852352504265779E-2</v>
      </c>
      <c r="L88" s="219">
        <v>0</v>
      </c>
      <c r="M88" s="220">
        <v>0</v>
      </c>
      <c r="N88" s="267">
        <v>10053.450575999999</v>
      </c>
      <c r="O88" s="227"/>
    </row>
    <row r="89" spans="1:15" ht="20.25" customHeight="1">
      <c r="A89" s="221">
        <v>82</v>
      </c>
      <c r="B89" s="264" t="s">
        <v>128</v>
      </c>
      <c r="C89" s="223"/>
      <c r="D89" s="224"/>
      <c r="E89" s="224"/>
      <c r="F89" s="225">
        <v>1.8457224907539298</v>
      </c>
      <c r="G89" s="225">
        <v>0.17240172926506234</v>
      </c>
      <c r="H89" s="225">
        <v>0.738711047804683</v>
      </c>
      <c r="I89" s="224">
        <v>52405</v>
      </c>
      <c r="J89" s="224">
        <v>49842</v>
      </c>
      <c r="K89" s="225">
        <v>0.15708373316116792</v>
      </c>
      <c r="L89" s="265">
        <v>1.8340887530304626E-3</v>
      </c>
      <c r="M89" s="266">
        <v>8.4178349320122275E-2</v>
      </c>
      <c r="N89" s="267">
        <v>47012.948357000001</v>
      </c>
      <c r="O89" s="227"/>
    </row>
    <row r="90" spans="1:15" ht="20.25" customHeight="1">
      <c r="A90" s="215">
        <v>83</v>
      </c>
      <c r="B90" s="216" t="s">
        <v>233</v>
      </c>
      <c r="C90" s="217"/>
      <c r="D90" s="218"/>
      <c r="E90" s="218"/>
      <c r="F90" s="219">
        <v>1.8326310999769477</v>
      </c>
      <c r="G90" s="219">
        <v>1.7106206708967113</v>
      </c>
      <c r="H90" s="219">
        <v>0.51559386358369541</v>
      </c>
      <c r="I90" s="218">
        <v>14608.753011430901</v>
      </c>
      <c r="J90" s="218">
        <v>17334.008668312199</v>
      </c>
      <c r="K90" s="219">
        <v>0.225466864317346</v>
      </c>
      <c r="L90" s="219">
        <v>0.15616855811110142</v>
      </c>
      <c r="M90" s="220">
        <v>1.9280870119456596E-2</v>
      </c>
      <c r="N90" s="267">
        <v>19108</v>
      </c>
      <c r="O90" s="227"/>
    </row>
    <row r="91" spans="1:15" ht="20.25" customHeight="1">
      <c r="A91" s="221">
        <v>84</v>
      </c>
      <c r="B91" s="222" t="s">
        <v>130</v>
      </c>
      <c r="C91" s="223"/>
      <c r="D91" s="224"/>
      <c r="E91" s="224"/>
      <c r="F91" s="225">
        <v>1.7842643559550206</v>
      </c>
      <c r="G91" s="225">
        <v>3.0725372188786824E-2</v>
      </c>
      <c r="H91" s="225">
        <v>0.12073698659064512</v>
      </c>
      <c r="I91" s="224">
        <v>18142</v>
      </c>
      <c r="J91" s="224">
        <v>17784</v>
      </c>
      <c r="K91" s="225">
        <v>0.35333000469575854</v>
      </c>
      <c r="L91" s="225">
        <v>0</v>
      </c>
      <c r="M91" s="226">
        <v>4.0143275236972004E-2</v>
      </c>
      <c r="N91" s="267">
        <v>23008.670501000001</v>
      </c>
      <c r="O91" s="227"/>
    </row>
    <row r="92" spans="1:15" ht="20.25" customHeight="1">
      <c r="A92" s="215">
        <v>85</v>
      </c>
      <c r="B92" s="216" t="s">
        <v>219</v>
      </c>
      <c r="C92" s="217"/>
      <c r="D92" s="218"/>
      <c r="E92" s="218"/>
      <c r="F92" s="219">
        <v>1.7278179438249002</v>
      </c>
      <c r="G92" s="219">
        <v>0</v>
      </c>
      <c r="H92" s="219">
        <v>9.4873501997336882E-3</v>
      </c>
      <c r="I92" s="218">
        <v>4117</v>
      </c>
      <c r="J92" s="218">
        <v>3525</v>
      </c>
      <c r="K92" s="219">
        <v>5.5121748158070992E-2</v>
      </c>
      <c r="L92" s="219">
        <v>0</v>
      </c>
      <c r="M92" s="220">
        <v>0</v>
      </c>
      <c r="N92" s="267">
        <v>5971.9468420000003</v>
      </c>
      <c r="O92" s="227"/>
    </row>
    <row r="93" spans="1:15" ht="20.25" customHeight="1">
      <c r="A93" s="221">
        <v>86</v>
      </c>
      <c r="B93" s="264" t="s">
        <v>112</v>
      </c>
      <c r="C93" s="223"/>
      <c r="D93" s="224"/>
      <c r="E93" s="224"/>
      <c r="F93" s="225">
        <v>1.695077986151347</v>
      </c>
      <c r="G93" s="225">
        <v>1.0109381345607147</v>
      </c>
      <c r="H93" s="225">
        <v>0.78242859076756466</v>
      </c>
      <c r="I93" s="224">
        <v>59813</v>
      </c>
      <c r="J93" s="224">
        <v>60275</v>
      </c>
      <c r="K93" s="225">
        <v>5.3972052928277753E-2</v>
      </c>
      <c r="L93" s="265">
        <v>0</v>
      </c>
      <c r="M93" s="266">
        <v>1.5422567382366378E-2</v>
      </c>
      <c r="N93" s="267">
        <v>54960.788135000003</v>
      </c>
      <c r="O93" s="227"/>
    </row>
    <row r="94" spans="1:15" ht="20.25" customHeight="1">
      <c r="A94" s="215">
        <v>87</v>
      </c>
      <c r="B94" s="216" t="s">
        <v>254</v>
      </c>
      <c r="C94" s="217"/>
      <c r="D94" s="218"/>
      <c r="E94" s="218"/>
      <c r="F94" s="219">
        <v>1.5681157741752909</v>
      </c>
      <c r="G94" s="219">
        <v>0.93693402328589914</v>
      </c>
      <c r="H94" s="219">
        <v>0.1203104786545925</v>
      </c>
      <c r="I94" s="218">
        <v>0</v>
      </c>
      <c r="J94" s="218">
        <v>2854</v>
      </c>
      <c r="K94" s="219">
        <v>1.5039125228753101</v>
      </c>
      <c r="L94" s="219">
        <v>3.2413151364764269E-2</v>
      </c>
      <c r="M94" s="220">
        <v>0.11538461538461539</v>
      </c>
      <c r="N94" s="267">
        <v>6154.8835419999996</v>
      </c>
      <c r="O94" s="227"/>
    </row>
    <row r="95" spans="1:15" ht="20.25" customHeight="1">
      <c r="A95" s="221">
        <v>88</v>
      </c>
      <c r="B95" s="264" t="s">
        <v>183</v>
      </c>
      <c r="C95" s="223"/>
      <c r="D95" s="224"/>
      <c r="E95" s="224"/>
      <c r="F95" s="225">
        <v>1.4218174637774488</v>
      </c>
      <c r="G95" s="225">
        <v>9.659347028140898E-4</v>
      </c>
      <c r="H95" s="225">
        <v>0.36827870435958532</v>
      </c>
      <c r="I95" s="224">
        <v>7411</v>
      </c>
      <c r="J95" s="224">
        <v>8422</v>
      </c>
      <c r="K95" s="225">
        <v>7.8659863437105279E-2</v>
      </c>
      <c r="L95" s="265">
        <v>0</v>
      </c>
      <c r="M95" s="266">
        <v>7.2813730589196823E-3</v>
      </c>
      <c r="N95" s="267">
        <v>13518.455464000001</v>
      </c>
      <c r="O95" s="227"/>
    </row>
    <row r="96" spans="1:15" ht="20.25" customHeight="1">
      <c r="A96" s="215">
        <v>89</v>
      </c>
      <c r="B96" s="216" t="s">
        <v>120</v>
      </c>
      <c r="C96" s="217"/>
      <c r="D96" s="218"/>
      <c r="E96" s="218"/>
      <c r="F96" s="219">
        <v>1.218695992874437</v>
      </c>
      <c r="G96" s="219">
        <v>0.30639490232734834</v>
      </c>
      <c r="H96" s="219">
        <v>0.76898926780742483</v>
      </c>
      <c r="I96" s="218">
        <v>64126.183539720703</v>
      </c>
      <c r="J96" s="218">
        <v>54521.219044949597</v>
      </c>
      <c r="K96" s="219">
        <v>0.14675590503634137</v>
      </c>
      <c r="L96" s="219">
        <v>3.2506230308191999E-3</v>
      </c>
      <c r="M96" s="220">
        <v>1.8341579443516408E-2</v>
      </c>
      <c r="N96" s="267">
        <v>62544</v>
      </c>
      <c r="O96" s="227"/>
    </row>
    <row r="97" spans="1:15" ht="20.25" customHeight="1">
      <c r="A97" s="221">
        <v>90</v>
      </c>
      <c r="B97" s="222" t="s">
        <v>159</v>
      </c>
      <c r="C97" s="223"/>
      <c r="D97" s="224"/>
      <c r="E97" s="224"/>
      <c r="F97" s="225">
        <v>1.146975013933121</v>
      </c>
      <c r="G97" s="225">
        <v>5.8121019108280256E-2</v>
      </c>
      <c r="H97" s="225">
        <v>0.25955414012738853</v>
      </c>
      <c r="I97" s="224">
        <v>9612</v>
      </c>
      <c r="J97" s="224">
        <v>8829</v>
      </c>
      <c r="K97" s="225">
        <v>4.7962048358585863E-2</v>
      </c>
      <c r="L97" s="225">
        <v>0</v>
      </c>
      <c r="M97" s="226">
        <v>2.3232323232323233E-2</v>
      </c>
      <c r="N97" s="267">
        <v>11517.001534000001</v>
      </c>
      <c r="O97" s="227"/>
    </row>
    <row r="98" spans="1:15" ht="20.25" customHeight="1">
      <c r="A98" s="215">
        <v>91</v>
      </c>
      <c r="B98" s="216" t="s">
        <v>142</v>
      </c>
      <c r="C98" s="217"/>
      <c r="D98" s="218"/>
      <c r="E98" s="218"/>
      <c r="F98" s="219">
        <v>0.97214134861102031</v>
      </c>
      <c r="G98" s="219">
        <v>0.65104697052957605</v>
      </c>
      <c r="H98" s="219">
        <v>0.30720870624493229</v>
      </c>
      <c r="I98" s="218">
        <v>447097</v>
      </c>
      <c r="J98" s="218">
        <v>445530</v>
      </c>
      <c r="K98" s="219">
        <v>5.4901285961851481E-2</v>
      </c>
      <c r="L98" s="219">
        <v>5.7061404329360702E-2</v>
      </c>
      <c r="M98" s="220">
        <v>5.7840184100731537E-2</v>
      </c>
      <c r="N98" s="267">
        <v>427576.130382</v>
      </c>
      <c r="O98" s="227"/>
    </row>
    <row r="99" spans="1:15" ht="20.25" customHeight="1">
      <c r="A99" s="221">
        <v>92</v>
      </c>
      <c r="B99" s="222" t="s">
        <v>261</v>
      </c>
      <c r="C99" s="223"/>
      <c r="D99" s="224"/>
      <c r="E99" s="224"/>
      <c r="F99" s="225">
        <v>0.27812918870418873</v>
      </c>
      <c r="G99" s="225">
        <v>0.96957879996755569</v>
      </c>
      <c r="H99" s="225">
        <v>1.7031566604334775E-2</v>
      </c>
      <c r="I99" s="224">
        <v>0</v>
      </c>
      <c r="J99" s="224">
        <v>27503.370961000001</v>
      </c>
      <c r="K99" s="225">
        <v>0.27812918870418873</v>
      </c>
      <c r="L99" s="225">
        <v>0.96957879996755569</v>
      </c>
      <c r="M99" s="226">
        <v>1.7031566604334775E-2</v>
      </c>
      <c r="N99" s="267">
        <v>50488</v>
      </c>
      <c r="O99" s="227"/>
    </row>
    <row r="100" spans="1:15" ht="20.25">
      <c r="A100" s="245" t="s">
        <v>356</v>
      </c>
      <c r="B100" s="246"/>
      <c r="C100" s="231">
        <v>2041720.9964330001</v>
      </c>
      <c r="D100" s="231">
        <v>1719886.520912</v>
      </c>
      <c r="E100" s="231">
        <v>1880803.7586725</v>
      </c>
      <c r="F100" s="232">
        <v>3.0040347690953162</v>
      </c>
      <c r="G100" s="232">
        <v>0.51060931535047849</v>
      </c>
      <c r="H100" s="233">
        <v>0.39669116708379204</v>
      </c>
      <c r="I100" s="231">
        <v>1404913.3275904527</v>
      </c>
      <c r="J100" s="231">
        <v>1355614.897340294</v>
      </c>
      <c r="K100" s="232">
        <v>0.26087571062164089</v>
      </c>
      <c r="L100" s="232">
        <v>6.1136950294967296E-2</v>
      </c>
      <c r="M100" s="232">
        <v>3.7722734311236558E-2</v>
      </c>
      <c r="N100" s="267">
        <f>SUM(N46:N99)</f>
        <v>1477123.8256550001</v>
      </c>
      <c r="O100" s="227"/>
    </row>
    <row r="101" spans="1:15" ht="20.25">
      <c r="A101" s="247" t="s">
        <v>357</v>
      </c>
      <c r="B101" s="248"/>
      <c r="C101" s="231">
        <v>3402180.0879100002</v>
      </c>
      <c r="D101" s="231">
        <v>2953353.7998099998</v>
      </c>
      <c r="E101" s="231">
        <v>3177766.94386</v>
      </c>
      <c r="F101" s="232">
        <v>0.3013052064524076</v>
      </c>
      <c r="G101" s="232">
        <v>1.4454938916193307</v>
      </c>
      <c r="H101" s="232">
        <v>1.0450936573115834</v>
      </c>
      <c r="I101" s="234">
        <v>3325885.9169443781</v>
      </c>
      <c r="J101" s="234">
        <v>3215839.0699091326</v>
      </c>
      <c r="K101" s="232">
        <v>2.7039065791209065E-2</v>
      </c>
      <c r="L101" s="232">
        <v>0.11142863527215413</v>
      </c>
      <c r="M101" s="232">
        <v>9.5346476793669199E-2</v>
      </c>
      <c r="N101" s="267">
        <f>N29+N36+N43+N45+N100</f>
        <v>24354257.146888997</v>
      </c>
      <c r="O101" s="227"/>
    </row>
    <row r="102" spans="1:15" ht="21" thickBot="1">
      <c r="A102" s="249" t="s">
        <v>369</v>
      </c>
      <c r="B102" s="250"/>
      <c r="C102" s="251"/>
      <c r="D102" s="251"/>
      <c r="E102" s="251"/>
      <c r="F102" s="252">
        <v>0.17389281166871448</v>
      </c>
      <c r="G102" s="252" t="s">
        <v>70</v>
      </c>
      <c r="H102" s="252" t="s">
        <v>70</v>
      </c>
      <c r="I102" s="253"/>
      <c r="J102" s="253"/>
      <c r="K102" s="252">
        <v>1.7766260034864083E-2</v>
      </c>
      <c r="L102" s="254" t="s">
        <v>70</v>
      </c>
      <c r="M102" s="254" t="s">
        <v>70</v>
      </c>
      <c r="N102" s="267"/>
      <c r="O102" s="227"/>
    </row>
    <row r="103" spans="1:15" ht="6.75" customHeight="1">
      <c r="A103" s="255"/>
      <c r="B103" s="255"/>
      <c r="C103" s="256"/>
      <c r="D103" s="256"/>
      <c r="E103" s="256"/>
      <c r="F103" s="257"/>
      <c r="G103" s="257"/>
      <c r="H103" s="257"/>
      <c r="I103" s="258"/>
      <c r="J103" s="258"/>
      <c r="K103" s="257"/>
      <c r="L103" s="259"/>
      <c r="M103" s="259"/>
    </row>
    <row r="104" spans="1:15" s="272" customFormat="1" ht="30.75" customHeight="1">
      <c r="A104" s="260" t="s">
        <v>370</v>
      </c>
      <c r="B104" s="359" t="s">
        <v>371</v>
      </c>
      <c r="C104" s="359"/>
      <c r="D104" s="359"/>
      <c r="E104" s="359"/>
      <c r="F104" s="359"/>
      <c r="G104" s="359"/>
      <c r="H104" s="359"/>
      <c r="I104" s="359"/>
      <c r="J104" s="359"/>
      <c r="K104" s="359"/>
      <c r="L104" s="359"/>
      <c r="M104" s="359"/>
      <c r="N104" s="270"/>
      <c r="O104" s="271"/>
    </row>
    <row r="105" spans="1:15" s="272" customFormat="1" ht="14.25" customHeight="1">
      <c r="A105" s="363" t="s">
        <v>372</v>
      </c>
      <c r="B105" s="360" t="s">
        <v>373</v>
      </c>
      <c r="C105" s="360"/>
      <c r="D105" s="360"/>
      <c r="E105" s="360"/>
      <c r="F105" s="360"/>
      <c r="G105" s="360"/>
      <c r="H105" s="360"/>
      <c r="I105" s="360"/>
      <c r="J105" s="360"/>
      <c r="K105" s="360"/>
      <c r="L105" s="360"/>
      <c r="M105" s="360"/>
      <c r="N105" s="270"/>
      <c r="O105" s="271"/>
    </row>
    <row r="106" spans="1:15" s="272" customFormat="1" ht="16.5" customHeight="1">
      <c r="A106" s="363"/>
      <c r="B106" s="360"/>
      <c r="C106" s="360"/>
      <c r="D106" s="360"/>
      <c r="E106" s="360"/>
      <c r="F106" s="360"/>
      <c r="G106" s="360"/>
      <c r="H106" s="360"/>
      <c r="I106" s="360"/>
      <c r="J106" s="360"/>
      <c r="K106" s="360"/>
      <c r="L106" s="360"/>
      <c r="M106" s="360"/>
      <c r="N106" s="270"/>
      <c r="O106" s="271"/>
    </row>
    <row r="107" spans="1:15" s="272" customFormat="1" ht="19.5" customHeight="1">
      <c r="A107" s="355" t="s">
        <v>383</v>
      </c>
      <c r="B107" s="355"/>
      <c r="C107" s="355"/>
      <c r="D107" s="355"/>
      <c r="E107" s="355"/>
      <c r="F107" s="355"/>
      <c r="G107" s="355"/>
      <c r="H107" s="262"/>
      <c r="I107" s="263"/>
      <c r="J107" s="263"/>
      <c r="K107" s="261"/>
      <c r="L107" s="261"/>
      <c r="M107" s="261"/>
      <c r="N107" s="270"/>
      <c r="O107" s="271"/>
    </row>
    <row r="108" spans="1:15" s="272" customFormat="1" ht="19.5" customHeight="1">
      <c r="A108" s="355" t="s">
        <v>380</v>
      </c>
      <c r="B108" s="355"/>
      <c r="C108" s="355"/>
      <c r="D108" s="355"/>
      <c r="E108" s="355"/>
      <c r="F108" s="355"/>
      <c r="G108" s="355"/>
      <c r="H108" s="262"/>
      <c r="I108" s="263"/>
      <c r="J108" s="263"/>
      <c r="K108" s="261"/>
      <c r="L108" s="261"/>
      <c r="M108" s="261"/>
      <c r="N108" s="270"/>
      <c r="O108" s="271"/>
    </row>
    <row r="109" spans="1:15" ht="21.75" customHeight="1">
      <c r="A109" s="281" t="s">
        <v>384</v>
      </c>
      <c r="B109" s="281"/>
      <c r="C109" s="281"/>
      <c r="D109" s="281"/>
      <c r="E109" s="281"/>
      <c r="F109" s="281"/>
      <c r="G109" s="281"/>
      <c r="H109" s="281"/>
      <c r="I109" s="281"/>
      <c r="J109" s="281"/>
      <c r="K109" s="281"/>
      <c r="L109" s="281"/>
      <c r="M109" s="281"/>
    </row>
    <row r="110" spans="1:15" ht="14.25" customHeight="1">
      <c r="A110" s="283" t="s">
        <v>386</v>
      </c>
      <c r="B110" s="284" t="s">
        <v>387</v>
      </c>
      <c r="C110" s="285"/>
      <c r="D110" s="285"/>
      <c r="E110" s="285"/>
      <c r="F110" s="285"/>
      <c r="G110" s="49"/>
      <c r="H110" s="286"/>
      <c r="I110" s="277"/>
      <c r="J110" s="277"/>
      <c r="K110" s="49"/>
      <c r="L110" s="49"/>
      <c r="M110" s="49"/>
    </row>
    <row r="111" spans="1:15" ht="14.25" customHeight="1">
      <c r="B111" s="282"/>
      <c r="C111" s="282"/>
      <c r="D111" s="282"/>
      <c r="E111" s="282"/>
      <c r="F111" s="282"/>
    </row>
    <row r="112" spans="1:15" ht="14.25" customHeight="1">
      <c r="B112" s="282"/>
      <c r="C112" s="282"/>
      <c r="D112" s="282"/>
      <c r="E112" s="282"/>
      <c r="F112" s="282"/>
    </row>
    <row r="113" spans="2:6" ht="14.25" customHeight="1">
      <c r="B113" s="282"/>
      <c r="C113" s="282"/>
      <c r="D113" s="282"/>
      <c r="E113" s="282"/>
      <c r="F113" s="282"/>
    </row>
  </sheetData>
  <sortState ref="A46:N99">
    <sortCondition descending="1" ref="F46:F99"/>
  </sortState>
  <mergeCells count="13">
    <mergeCell ref="A108:G108"/>
    <mergeCell ref="L1:M1"/>
    <mergeCell ref="F2:H2"/>
    <mergeCell ref="I2:M2"/>
    <mergeCell ref="B104:M104"/>
    <mergeCell ref="B105:M106"/>
    <mergeCell ref="A29:B29"/>
    <mergeCell ref="A36:B36"/>
    <mergeCell ref="A105:A106"/>
    <mergeCell ref="A2:A3"/>
    <mergeCell ref="B2:B3"/>
    <mergeCell ref="A1:K1"/>
    <mergeCell ref="A107:G107"/>
  </mergeCells>
  <printOptions horizontalCentered="1"/>
  <pageMargins left="0" right="0" top="0" bottom="0" header="0" footer="0"/>
  <pageSetup paperSize="9" scale="64"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Sheet1</vt:lpstr>
      <vt:lpstr>Sheet2</vt:lpstr>
      <vt:lpstr>Sheet3</vt:lpstr>
      <vt:lpstr>Sheet4</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2013-05-07T12:00:02Z</dcterms:modified>
</cp:coreProperties>
</file>