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پیوست2!$B$9:$J$36</definedName>
    <definedName name="_xlnm._FilterDatabase" localSheetId="2" hidden="1">پیوست3!$C$7:$Q$36</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پیوست1!$C$1:$W$128</definedName>
    <definedName name="_xlnm.Print_Area" localSheetId="1">پیوست2!$B$2:$J$134</definedName>
    <definedName name="_xlnm.Print_Area" localSheetId="2">پیوست3!$B$2:$Q$132</definedName>
    <definedName name="_xlnm.Print_Area" localSheetId="3">پیوست4!$A$1:$M$136</definedName>
    <definedName name="_xlnm.Print_Titles" localSheetId="0">پیوست1!$1:$2</definedName>
    <definedName name="_xlnm.Print_Titles" localSheetId="1">پیوست2!$2:$6</definedName>
    <definedName name="_xlnm.Print_Titles" localSheetId="2">پیوست3!$2:$5</definedName>
    <definedName name="_xlnm.Print_Titles" localSheetId="3">پیوست4!$1:$3</definedName>
  </definedNames>
  <calcPr calcId="125725"/>
</workbook>
</file>

<file path=xl/calcChain.xml><?xml version="1.0" encoding="utf-8"?>
<calcChain xmlns="http://schemas.openxmlformats.org/spreadsheetml/2006/main">
  <c r="E37" i="9"/>
  <c r="F37"/>
  <c r="G37"/>
  <c r="H37"/>
  <c r="I37"/>
  <c r="J37"/>
  <c r="K37"/>
  <c r="L37"/>
  <c r="M37"/>
  <c r="N37"/>
  <c r="O37"/>
  <c r="P37"/>
  <c r="Q37"/>
  <c r="D37"/>
  <c r="D38" i="4"/>
  <c r="Q36" i="9"/>
  <c r="N36"/>
  <c r="J36"/>
  <c r="K36"/>
  <c r="F36"/>
  <c r="G36"/>
  <c r="U34" i="8"/>
  <c r="S34"/>
  <c r="L34"/>
  <c r="I34"/>
  <c r="J128" i="10"/>
  <c r="J129" s="1"/>
  <c r="E124" i="9"/>
  <c r="H124"/>
  <c r="I124"/>
  <c r="L124"/>
  <c r="M124"/>
  <c r="O124"/>
  <c r="P124"/>
  <c r="E60"/>
  <c r="H60"/>
  <c r="I60"/>
  <c r="L60"/>
  <c r="M60"/>
  <c r="O60"/>
  <c r="P60"/>
  <c r="E58"/>
  <c r="H58"/>
  <c r="I58"/>
  <c r="L58"/>
  <c r="M58"/>
  <c r="O58"/>
  <c r="P58"/>
  <c r="E48"/>
  <c r="H48"/>
  <c r="I48"/>
  <c r="L48"/>
  <c r="M48"/>
  <c r="O48"/>
  <c r="P48"/>
  <c r="R121" i="8" l="1"/>
  <c r="S121"/>
  <c r="U121"/>
  <c r="O121"/>
  <c r="L121"/>
  <c r="I121"/>
  <c r="P130" i="9"/>
  <c r="O130"/>
  <c r="M130"/>
  <c r="L130"/>
  <c r="I130"/>
  <c r="H130"/>
  <c r="E130"/>
  <c r="D125" i="4"/>
  <c r="D61"/>
  <c r="D59"/>
  <c r="D49"/>
  <c r="P131" i="9" l="1"/>
  <c r="O131"/>
  <c r="H131"/>
  <c r="L131"/>
  <c r="I131"/>
  <c r="M131"/>
  <c r="P55" i="8"/>
  <c r="H127"/>
  <c r="H121"/>
  <c r="H57"/>
  <c r="H55"/>
  <c r="H45"/>
  <c r="H34"/>
  <c r="H128" l="1"/>
  <c r="Q119" i="9"/>
  <c r="J119"/>
  <c r="K119"/>
  <c r="F119"/>
  <c r="G119"/>
  <c r="Q121" i="8"/>
  <c r="Q55"/>
  <c r="D58" i="9"/>
  <c r="U55" i="8" l="1"/>
  <c r="S55"/>
  <c r="R55"/>
  <c r="O55"/>
  <c r="L55"/>
  <c r="I55"/>
  <c r="D131" i="4"/>
  <c r="Q35" i="9"/>
  <c r="N35"/>
  <c r="J35"/>
  <c r="K35"/>
  <c r="F35"/>
  <c r="G35"/>
  <c r="F121"/>
  <c r="G121"/>
  <c r="F49"/>
  <c r="G49"/>
  <c r="F111"/>
  <c r="G111"/>
  <c r="F57"/>
  <c r="G57"/>
  <c r="J121"/>
  <c r="J49"/>
  <c r="J111"/>
  <c r="J57"/>
  <c r="K121"/>
  <c r="K49"/>
  <c r="K111"/>
  <c r="K57"/>
  <c r="N121"/>
  <c r="N49"/>
  <c r="N111"/>
  <c r="N57"/>
  <c r="Q121"/>
  <c r="Q49"/>
  <c r="Q111"/>
  <c r="Q57"/>
  <c r="D130"/>
  <c r="D124"/>
  <c r="D60"/>
  <c r="E131"/>
  <c r="D48"/>
  <c r="D131" l="1"/>
  <c r="D132" i="4"/>
  <c r="V55" i="8"/>
  <c r="V34"/>
  <c r="P127"/>
  <c r="P121"/>
  <c r="P34"/>
  <c r="Q34"/>
  <c r="R34"/>
  <c r="O34"/>
  <c r="W121" l="1"/>
  <c r="Q129" i="9"/>
  <c r="Q112"/>
  <c r="Q20"/>
  <c r="Q34"/>
  <c r="N129"/>
  <c r="N112"/>
  <c r="N20"/>
  <c r="N34"/>
  <c r="J129"/>
  <c r="K129"/>
  <c r="J112"/>
  <c r="K112"/>
  <c r="J20"/>
  <c r="K20"/>
  <c r="J34"/>
  <c r="K34"/>
  <c r="G129"/>
  <c r="F129"/>
  <c r="G112"/>
  <c r="F112"/>
  <c r="G20"/>
  <c r="G34"/>
  <c r="F20"/>
  <c r="F34"/>
  <c r="I127" i="8" l="1"/>
  <c r="I57"/>
  <c r="I45"/>
  <c r="I128" l="1"/>
  <c r="V128"/>
  <c r="U127"/>
  <c r="V127"/>
  <c r="S127"/>
  <c r="R127"/>
  <c r="O127"/>
  <c r="L127"/>
  <c r="V121"/>
  <c r="W57"/>
  <c r="V57"/>
  <c r="U57"/>
  <c r="S57"/>
  <c r="R57"/>
  <c r="Q57"/>
  <c r="P57"/>
  <c r="O57"/>
  <c r="W45"/>
  <c r="U45"/>
  <c r="S45"/>
  <c r="R45"/>
  <c r="Q45"/>
  <c r="P45"/>
  <c r="O45"/>
  <c r="L45"/>
  <c r="L128" s="1"/>
  <c r="W55" l="1"/>
  <c r="S128"/>
  <c r="U128"/>
  <c r="W34"/>
  <c r="W127"/>
  <c r="N128" i="9"/>
  <c r="N127"/>
  <c r="N126"/>
  <c r="N125"/>
  <c r="Q128"/>
  <c r="Q127"/>
  <c r="Q126"/>
  <c r="Q125"/>
  <c r="Q84"/>
  <c r="Q118"/>
  <c r="Q66"/>
  <c r="Q103"/>
  <c r="Q74"/>
  <c r="Q122"/>
  <c r="Q88"/>
  <c r="Q90"/>
  <c r="Q70"/>
  <c r="Q89"/>
  <c r="Q80"/>
  <c r="Q72"/>
  <c r="Q99"/>
  <c r="Q123"/>
  <c r="Q81"/>
  <c r="Q106"/>
  <c r="Q61"/>
  <c r="Q91"/>
  <c r="Q71"/>
  <c r="Q104"/>
  <c r="Q101"/>
  <c r="Q79"/>
  <c r="Q92"/>
  <c r="Q86"/>
  <c r="Q116"/>
  <c r="Q87"/>
  <c r="Q120"/>
  <c r="Q110"/>
  <c r="Q95"/>
  <c r="Q97"/>
  <c r="Q114"/>
  <c r="Q108"/>
  <c r="Q77"/>
  <c r="Q78"/>
  <c r="Q117"/>
  <c r="Q96"/>
  <c r="Q105"/>
  <c r="Q83"/>
  <c r="Q102"/>
  <c r="Q68"/>
  <c r="Q113"/>
  <c r="Q69"/>
  <c r="Q98"/>
  <c r="Q109"/>
  <c r="Q76"/>
  <c r="Q94"/>
  <c r="Q75"/>
  <c r="Q67"/>
  <c r="Q62"/>
  <c r="Q64"/>
  <c r="Q100"/>
  <c r="Q63"/>
  <c r="Q65"/>
  <c r="Q85"/>
  <c r="Q115"/>
  <c r="Q93"/>
  <c r="Q82"/>
  <c r="Q107"/>
  <c r="Q73"/>
  <c r="N84"/>
  <c r="N118"/>
  <c r="N66"/>
  <c r="N103"/>
  <c r="N74"/>
  <c r="N122"/>
  <c r="N88"/>
  <c r="N90"/>
  <c r="N70"/>
  <c r="N89"/>
  <c r="N80"/>
  <c r="N72"/>
  <c r="N99"/>
  <c r="N123"/>
  <c r="N81"/>
  <c r="N106"/>
  <c r="N61"/>
  <c r="N91"/>
  <c r="N71"/>
  <c r="N104"/>
  <c r="N101"/>
  <c r="N79"/>
  <c r="N92"/>
  <c r="N86"/>
  <c r="N116"/>
  <c r="N87"/>
  <c r="N120"/>
  <c r="N110"/>
  <c r="N95"/>
  <c r="N97"/>
  <c r="N114"/>
  <c r="N108"/>
  <c r="N77"/>
  <c r="N78"/>
  <c r="N117"/>
  <c r="N96"/>
  <c r="N105"/>
  <c r="N83"/>
  <c r="N102"/>
  <c r="N68"/>
  <c r="N113"/>
  <c r="N69"/>
  <c r="N98"/>
  <c r="N109"/>
  <c r="N76"/>
  <c r="N94"/>
  <c r="N75"/>
  <c r="N67"/>
  <c r="N62"/>
  <c r="N64"/>
  <c r="N100"/>
  <c r="N63"/>
  <c r="N65"/>
  <c r="N85"/>
  <c r="N115"/>
  <c r="N93"/>
  <c r="N82"/>
  <c r="N107"/>
  <c r="N73"/>
  <c r="N59"/>
  <c r="N60" s="1"/>
  <c r="Q59"/>
  <c r="Q60" s="1"/>
  <c r="Q55"/>
  <c r="Q54"/>
  <c r="Q53"/>
  <c r="Q52"/>
  <c r="Q50"/>
  <c r="Q56"/>
  <c r="Q51"/>
  <c r="N55"/>
  <c r="N54"/>
  <c r="N53"/>
  <c r="N52"/>
  <c r="N50"/>
  <c r="N56"/>
  <c r="N51"/>
  <c r="Q46"/>
  <c r="Q41"/>
  <c r="Q39"/>
  <c r="Q47"/>
  <c r="Q42"/>
  <c r="Q45"/>
  <c r="Q38"/>
  <c r="Q40"/>
  <c r="Q43"/>
  <c r="Q44"/>
  <c r="N46"/>
  <c r="N41"/>
  <c r="N39"/>
  <c r="N47"/>
  <c r="N42"/>
  <c r="N45"/>
  <c r="N38"/>
  <c r="N40"/>
  <c r="N43"/>
  <c r="N44"/>
  <c r="G128"/>
  <c r="F128"/>
  <c r="G127"/>
  <c r="F127"/>
  <c r="G126"/>
  <c r="F126"/>
  <c r="G125"/>
  <c r="G130" s="1"/>
  <c r="F125"/>
  <c r="K128"/>
  <c r="J128"/>
  <c r="K127"/>
  <c r="J127"/>
  <c r="K126"/>
  <c r="J126"/>
  <c r="K125"/>
  <c r="K130" s="1"/>
  <c r="J125"/>
  <c r="K84"/>
  <c r="J84"/>
  <c r="K118"/>
  <c r="J118"/>
  <c r="K66"/>
  <c r="J66"/>
  <c r="K103"/>
  <c r="J103"/>
  <c r="K74"/>
  <c r="J74"/>
  <c r="K122"/>
  <c r="J122"/>
  <c r="K88"/>
  <c r="J88"/>
  <c r="K90"/>
  <c r="J90"/>
  <c r="K70"/>
  <c r="J70"/>
  <c r="K89"/>
  <c r="J89"/>
  <c r="K80"/>
  <c r="J80"/>
  <c r="K72"/>
  <c r="J72"/>
  <c r="K99"/>
  <c r="J99"/>
  <c r="K123"/>
  <c r="J123"/>
  <c r="K81"/>
  <c r="J81"/>
  <c r="K106"/>
  <c r="J106"/>
  <c r="K61"/>
  <c r="J61"/>
  <c r="K91"/>
  <c r="J91"/>
  <c r="K71"/>
  <c r="J71"/>
  <c r="K104"/>
  <c r="J104"/>
  <c r="K101"/>
  <c r="J101"/>
  <c r="K79"/>
  <c r="J79"/>
  <c r="K92"/>
  <c r="J92"/>
  <c r="K86"/>
  <c r="J86"/>
  <c r="K116"/>
  <c r="J116"/>
  <c r="K87"/>
  <c r="J87"/>
  <c r="K120"/>
  <c r="J120"/>
  <c r="K110"/>
  <c r="J110"/>
  <c r="K95"/>
  <c r="J95"/>
  <c r="K97"/>
  <c r="J97"/>
  <c r="K114"/>
  <c r="J114"/>
  <c r="K108"/>
  <c r="J108"/>
  <c r="K77"/>
  <c r="J77"/>
  <c r="K78"/>
  <c r="J78"/>
  <c r="K117"/>
  <c r="J117"/>
  <c r="K96"/>
  <c r="J96"/>
  <c r="K105"/>
  <c r="J105"/>
  <c r="K83"/>
  <c r="J83"/>
  <c r="K102"/>
  <c r="J102"/>
  <c r="K68"/>
  <c r="J68"/>
  <c r="K113"/>
  <c r="J113"/>
  <c r="K69"/>
  <c r="J69"/>
  <c r="K98"/>
  <c r="J98"/>
  <c r="K109"/>
  <c r="J109"/>
  <c r="K76"/>
  <c r="J76"/>
  <c r="K94"/>
  <c r="J94"/>
  <c r="K75"/>
  <c r="J75"/>
  <c r="K67"/>
  <c r="J67"/>
  <c r="K62"/>
  <c r="J62"/>
  <c r="K64"/>
  <c r="J64"/>
  <c r="K100"/>
  <c r="J100"/>
  <c r="K63"/>
  <c r="J63"/>
  <c r="K65"/>
  <c r="J65"/>
  <c r="K85"/>
  <c r="J85"/>
  <c r="K115"/>
  <c r="J115"/>
  <c r="K93"/>
  <c r="J93"/>
  <c r="K82"/>
  <c r="J82"/>
  <c r="K107"/>
  <c r="J107"/>
  <c r="K73"/>
  <c r="J73"/>
  <c r="G84"/>
  <c r="F84"/>
  <c r="G118"/>
  <c r="F118"/>
  <c r="G66"/>
  <c r="F66"/>
  <c r="G103"/>
  <c r="F103"/>
  <c r="G74"/>
  <c r="F74"/>
  <c r="G122"/>
  <c r="F122"/>
  <c r="G88"/>
  <c r="F88"/>
  <c r="G90"/>
  <c r="F90"/>
  <c r="G70"/>
  <c r="F70"/>
  <c r="G89"/>
  <c r="F89"/>
  <c r="G80"/>
  <c r="F80"/>
  <c r="G72"/>
  <c r="F72"/>
  <c r="G99"/>
  <c r="F99"/>
  <c r="G123"/>
  <c r="F123"/>
  <c r="G81"/>
  <c r="F81"/>
  <c r="G106"/>
  <c r="F106"/>
  <c r="G61"/>
  <c r="F61"/>
  <c r="G91"/>
  <c r="F91"/>
  <c r="G71"/>
  <c r="F71"/>
  <c r="G104"/>
  <c r="F104"/>
  <c r="G101"/>
  <c r="F101"/>
  <c r="G79"/>
  <c r="F79"/>
  <c r="G92"/>
  <c r="F92"/>
  <c r="G86"/>
  <c r="F86"/>
  <c r="G116"/>
  <c r="F116"/>
  <c r="G87"/>
  <c r="F87"/>
  <c r="G120"/>
  <c r="F120"/>
  <c r="G110"/>
  <c r="F110"/>
  <c r="G95"/>
  <c r="F95"/>
  <c r="G97"/>
  <c r="F97"/>
  <c r="G114"/>
  <c r="F114"/>
  <c r="G108"/>
  <c r="F108"/>
  <c r="G77"/>
  <c r="F77"/>
  <c r="G78"/>
  <c r="F78"/>
  <c r="G117"/>
  <c r="F117"/>
  <c r="G96"/>
  <c r="F96"/>
  <c r="G105"/>
  <c r="F105"/>
  <c r="G83"/>
  <c r="F83"/>
  <c r="G102"/>
  <c r="F102"/>
  <c r="G68"/>
  <c r="F68"/>
  <c r="G113"/>
  <c r="F113"/>
  <c r="G69"/>
  <c r="F69"/>
  <c r="G98"/>
  <c r="F98"/>
  <c r="G109"/>
  <c r="F109"/>
  <c r="G76"/>
  <c r="F76"/>
  <c r="G94"/>
  <c r="F94"/>
  <c r="G75"/>
  <c r="F75"/>
  <c r="G67"/>
  <c r="F67"/>
  <c r="G62"/>
  <c r="F62"/>
  <c r="G64"/>
  <c r="F64"/>
  <c r="G100"/>
  <c r="F100"/>
  <c r="G63"/>
  <c r="F63"/>
  <c r="G65"/>
  <c r="F65"/>
  <c r="G85"/>
  <c r="F85"/>
  <c r="G115"/>
  <c r="F115"/>
  <c r="G93"/>
  <c r="F93"/>
  <c r="G82"/>
  <c r="F82"/>
  <c r="G107"/>
  <c r="F107"/>
  <c r="G73"/>
  <c r="F73"/>
  <c r="K59"/>
  <c r="K60" s="1"/>
  <c r="J59"/>
  <c r="J60" s="1"/>
  <c r="G59"/>
  <c r="G60" s="1"/>
  <c r="F59"/>
  <c r="F60" s="1"/>
  <c r="K55"/>
  <c r="J55"/>
  <c r="K54"/>
  <c r="J54"/>
  <c r="K53"/>
  <c r="J53"/>
  <c r="K52"/>
  <c r="J52"/>
  <c r="K50"/>
  <c r="J50"/>
  <c r="K56"/>
  <c r="J56"/>
  <c r="K51"/>
  <c r="J51"/>
  <c r="G55"/>
  <c r="F55"/>
  <c r="G54"/>
  <c r="F54"/>
  <c r="G53"/>
  <c r="F53"/>
  <c r="G52"/>
  <c r="F52"/>
  <c r="G50"/>
  <c r="F50"/>
  <c r="G56"/>
  <c r="F56"/>
  <c r="G51"/>
  <c r="F51"/>
  <c r="G46"/>
  <c r="F46"/>
  <c r="G41"/>
  <c r="F41"/>
  <c r="G39"/>
  <c r="F39"/>
  <c r="G47"/>
  <c r="F47"/>
  <c r="G42"/>
  <c r="F42"/>
  <c r="G45"/>
  <c r="F45"/>
  <c r="G38"/>
  <c r="F38"/>
  <c r="G40"/>
  <c r="F40"/>
  <c r="G43"/>
  <c r="F43"/>
  <c r="K46"/>
  <c r="J46"/>
  <c r="K41"/>
  <c r="J41"/>
  <c r="K39"/>
  <c r="J39"/>
  <c r="K47"/>
  <c r="J47"/>
  <c r="K42"/>
  <c r="J42"/>
  <c r="K45"/>
  <c r="J45"/>
  <c r="K38"/>
  <c r="J38"/>
  <c r="K40"/>
  <c r="J40"/>
  <c r="K43"/>
  <c r="J43"/>
  <c r="K44"/>
  <c r="J44"/>
  <c r="G44"/>
  <c r="F44"/>
  <c r="G16"/>
  <c r="F16"/>
  <c r="G14"/>
  <c r="F14"/>
  <c r="G24"/>
  <c r="F24"/>
  <c r="G30"/>
  <c r="F30"/>
  <c r="G8"/>
  <c r="F8"/>
  <c r="G23"/>
  <c r="F23"/>
  <c r="G25"/>
  <c r="F25"/>
  <c r="G26"/>
  <c r="F26"/>
  <c r="G32"/>
  <c r="F32"/>
  <c r="G27"/>
  <c r="F27"/>
  <c r="G21"/>
  <c r="F21"/>
  <c r="G12"/>
  <c r="F12"/>
  <c r="G18"/>
  <c r="F18"/>
  <c r="G11"/>
  <c r="F11"/>
  <c r="G17"/>
  <c r="F17"/>
  <c r="G9"/>
  <c r="F9"/>
  <c r="G13"/>
  <c r="F13"/>
  <c r="G15"/>
  <c r="F15"/>
  <c r="G31"/>
  <c r="F31"/>
  <c r="G19"/>
  <c r="F19"/>
  <c r="G28"/>
  <c r="F28"/>
  <c r="G7"/>
  <c r="F7"/>
  <c r="G29"/>
  <c r="F29"/>
  <c r="G22"/>
  <c r="F22"/>
  <c r="G33"/>
  <c r="F33"/>
  <c r="G10"/>
  <c r="F10"/>
  <c r="K16"/>
  <c r="J16"/>
  <c r="K14"/>
  <c r="J14"/>
  <c r="K24"/>
  <c r="J24"/>
  <c r="K30"/>
  <c r="J30"/>
  <c r="K8"/>
  <c r="J8"/>
  <c r="K23"/>
  <c r="J23"/>
  <c r="K25"/>
  <c r="J25"/>
  <c r="K26"/>
  <c r="J26"/>
  <c r="K32"/>
  <c r="J32"/>
  <c r="K27"/>
  <c r="J27"/>
  <c r="K21"/>
  <c r="J21"/>
  <c r="K12"/>
  <c r="J12"/>
  <c r="K18"/>
  <c r="J18"/>
  <c r="K11"/>
  <c r="J11"/>
  <c r="K17"/>
  <c r="J17"/>
  <c r="K9"/>
  <c r="J9"/>
  <c r="K13"/>
  <c r="J13"/>
  <c r="K15"/>
  <c r="J15"/>
  <c r="K31"/>
  <c r="J31"/>
  <c r="K19"/>
  <c r="J19"/>
  <c r="K28"/>
  <c r="J28"/>
  <c r="K7"/>
  <c r="J7"/>
  <c r="K29"/>
  <c r="J29"/>
  <c r="K22"/>
  <c r="J22"/>
  <c r="K33"/>
  <c r="J33"/>
  <c r="K10"/>
  <c r="J10"/>
  <c r="N16"/>
  <c r="N14"/>
  <c r="N24"/>
  <c r="N30"/>
  <c r="N8"/>
  <c r="N23"/>
  <c r="N25"/>
  <c r="N26"/>
  <c r="N32"/>
  <c r="N27"/>
  <c r="N21"/>
  <c r="N12"/>
  <c r="N18"/>
  <c r="N11"/>
  <c r="N17"/>
  <c r="N9"/>
  <c r="N13"/>
  <c r="N15"/>
  <c r="N31"/>
  <c r="N19"/>
  <c r="N28"/>
  <c r="N7"/>
  <c r="N29"/>
  <c r="N22"/>
  <c r="N33"/>
  <c r="N10"/>
  <c r="Q16"/>
  <c r="Q14"/>
  <c r="Q24"/>
  <c r="Q30"/>
  <c r="Q8"/>
  <c r="Q23"/>
  <c r="Q25"/>
  <c r="Q26"/>
  <c r="Q32"/>
  <c r="Q27"/>
  <c r="Q21"/>
  <c r="Q12"/>
  <c r="Q18"/>
  <c r="Q11"/>
  <c r="Q17"/>
  <c r="Q9"/>
  <c r="Q13"/>
  <c r="Q15"/>
  <c r="Q31"/>
  <c r="Q19"/>
  <c r="Q28"/>
  <c r="Q7"/>
  <c r="Q29"/>
  <c r="Q22"/>
  <c r="Q33"/>
  <c r="Q10"/>
  <c r="Q6"/>
  <c r="K6"/>
  <c r="J6"/>
  <c r="N6"/>
  <c r="Q58" l="1"/>
  <c r="F124"/>
  <c r="J124"/>
  <c r="N124"/>
  <c r="G124"/>
  <c r="K124"/>
  <c r="Q124"/>
  <c r="K58"/>
  <c r="F58"/>
  <c r="J58"/>
  <c r="N58"/>
  <c r="G58"/>
  <c r="J48"/>
  <c r="F48"/>
  <c r="K48"/>
  <c r="G48"/>
  <c r="N48"/>
  <c r="Q48"/>
  <c r="J130"/>
  <c r="F130"/>
  <c r="Q130"/>
  <c r="N130"/>
  <c r="W128" i="8"/>
  <c r="F6" i="9"/>
  <c r="G6"/>
  <c r="J131" l="1"/>
  <c r="F131"/>
  <c r="K131"/>
  <c r="Q131"/>
  <c r="N131"/>
  <c r="G131"/>
  <c r="V45" i="8"/>
</calcChain>
</file>

<file path=xl/sharedStrings.xml><?xml version="1.0" encoding="utf-8"?>
<sst xmlns="http://schemas.openxmlformats.org/spreadsheetml/2006/main" count="1162" uniqueCount="496">
  <si>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</si>
  <si>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</si>
  <si>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</si>
  <si>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</si>
  <si>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</si>
  <si>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</si>
  <si>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</si>
  <si>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</si>
  <si>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</si>
  <si>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</si>
  <si>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</si>
  <si>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</si>
  <si>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</si>
  <si>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</si>
  <si>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</si>
  <si>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</si>
  <si>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</si>
  <si>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</si>
  <si>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</si>
  <si>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</si>
  <si>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</si>
  <si>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</si>
  <si>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</si>
  <si>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</si>
  <si>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</si>
  <si>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</si>
  <si>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</si>
  <si>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</si>
  <si>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</si>
  <si>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</si>
  <si>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</si>
  <si>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</si>
  <si>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</si>
  <si>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</si>
  <si>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</si>
  <si>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</si>
  <si>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</si>
  <si>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</si>
  <si>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</si>
  <si>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</si>
  <si>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</si>
  <si>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</si>
  <si>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</si>
  <si>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</si>
  <si>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</si>
  <si>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</si>
  <si>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</si>
  <si>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</si>
  <si>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</si>
  <si>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</si>
  <si>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</si>
  <si>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</si>
  <si>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</si>
  <si>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</si>
  <si>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</si>
  <si>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</si>
  <si>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</si>
  <si>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</si>
  <si>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</si>
  <si>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</si>
  <si>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</si>
  <si>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</si>
  <si>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</si>
  <si>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</si>
  <si>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</si>
  <si>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</si>
  <si>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</si>
  <si>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</si>
  <si>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</si>
  <si>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</si>
  <si>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</si>
  <si>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</si>
  <si>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</si>
  <si>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</si>
  <si>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</si>
  <si>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</si>
  <si>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</si>
  <si>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</si>
  <si>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</si>
  <si>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</si>
  <si>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</si>
  <si>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</si>
  <si>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</si>
  <si>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</si>
  <si>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</si>
  <si>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</si>
  <si>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</si>
  <si>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</si>
  <si>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</si>
  <si>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</si>
  <si>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</si>
  <si>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</si>
  <si>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</si>
  <si>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</si>
  <si>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</si>
  <si>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</si>
  <si>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</si>
  <si>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</si>
  <si>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</si>
  <si>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</si>
  <si>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</si>
  <si>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</si>
  <si>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</si>
  <si>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</si>
  <si>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</si>
  <si>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</si>
  <si>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</si>
  <si>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</si>
  <si>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</si>
  <si>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</si>
  <si>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</si>
  <si>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</si>
  <si>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</si>
  <si>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</si>
  <si>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</si>
  <si>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</si>
  <si>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</si>
  <si>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</si>
  <si>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</si>
  <si>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</si>
  <si>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</si>
  <si>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</si>
  <si>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</si>
  <si>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</si>
  <si>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</si>
  <si>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</si>
  <si>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</si>
  <si>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</si>
  <si>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</si>
  <si>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</si>
  <si>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</si>
  <si>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</si>
  <si>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</si>
  <si>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</si>
  <si>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</si>
  <si>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</si>
  <si>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</si>
  <si>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</si>
  <si>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</si>
  <si>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</si>
  <si>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</si>
  <si>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</si>
  <si>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</si>
  <si>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</si>
  <si>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</si>
  <si>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</si>
  <si>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</si>
  <si>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</si>
  <si>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</si>
  <si>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</si>
  <si>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</si>
  <si>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</si>
  <si>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</si>
  <si>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</si>
  <si>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</si>
  <si>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</si>
  <si>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</si>
  <si>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</si>
  <si>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</si>
  <si>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</si>
  <si>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</si>
  <si>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</si>
  <si>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</si>
  <si>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</si>
  <si>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</si>
  <si>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</si>
  <si>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</si>
  <si>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</si>
  <si>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</si>
  <si>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</si>
  <si>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</si>
  <si>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</si>
  <si>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</si>
  <si>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</si>
  <si>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</si>
  <si>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</si>
  <si>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</si>
  <si>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</si>
  <si>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</si>
  <si>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</si>
  <si>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</si>
  <si>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</si>
  <si>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</si>
  <si>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</si>
  <si>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</si>
  <si>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</si>
  <si>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</si>
  <si>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</si>
  <si>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</si>
  <si>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</si>
  <si>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</si>
  <si>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</si>
  <si>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</si>
  <si>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</si>
  <si>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</si>
  <si>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</si>
  <si>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</si>
  <si>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</si>
  <si>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</si>
  <si>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</si>
  <si>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</si>
  <si>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</si>
  <si>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</si>
  <si>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</si>
  <si>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</si>
  <si>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</si>
  <si>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</si>
  <si>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</si>
  <si>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</si>
  <si>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</si>
  <si>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</si>
  <si>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</si>
  <si>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کل صندوقهای سرمایه گذاری مختلط</t>
  </si>
  <si>
    <t>کل صندوقهای سرمایه گذاری در اندازه بزرگ</t>
  </si>
  <si>
    <t>کل صندوقهای شاخصی</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</si>
  <si>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</si>
  <si>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</si>
  <si>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</si>
  <si>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</si>
  <si>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</si>
  <si>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</si>
  <si>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</si>
  <si>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</si>
  <si>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</si>
  <si>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</si>
  <si>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</si>
  <si>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</si>
  <si>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</si>
  <si>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</si>
  <si>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</si>
  <si>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</si>
  <si>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</si>
  <si>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</si>
  <si>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</si>
  <si>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</si>
  <si>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</si>
  <si>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</si>
  <si>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</si>
  <si>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</si>
  <si>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</si>
  <si>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</si>
  <si>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</si>
  <si>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</si>
  <si>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</si>
  <si>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</si>
  <si>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</si>
  <si>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</si>
  <si>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</si>
  <si>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</si>
  <si>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</si>
  <si>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</si>
  <si>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</si>
  <si>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</si>
  <si>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</si>
  <si>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</si>
  <si>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</si>
  <si>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</si>
  <si>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</si>
  <si>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</si>
  <si>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</si>
  <si>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</si>
  <si>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</si>
  <si>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</si>
  <si>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</si>
  <si>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</si>
  <si>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</si>
  <si>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</si>
  <si>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</si>
  <si>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</si>
  <si>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</si>
  <si>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</si>
  <si>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</si>
  <si>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</si>
  <si>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</si>
  <si>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</si>
  <si>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</si>
  <si>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</si>
  <si>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</si>
  <si>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</si>
  <si>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</si>
  <si>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</si>
  <si>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</si>
  <si>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</si>
  <si>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</si>
  <si>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</si>
  <si>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</si>
  <si>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</si>
  <si>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</si>
  <si>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</si>
  <si>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</si>
  <si>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</si>
  <si>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</si>
  <si>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</si>
  <si>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</si>
  <si>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</si>
  <si>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</si>
  <si>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</si>
  <si>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</si>
  <si>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</si>
  <si>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</si>
  <si>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</si>
  <si>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</si>
  <si>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</si>
  <si>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</si>
  <si>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</si>
  <si>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</si>
  <si>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</si>
  <si>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</si>
  <si>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</si>
  <si>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</si>
  <si>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</si>
  <si>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</si>
  <si>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</si>
  <si>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</si>
  <si>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ارزش صندوق در پایان سال 1392(میلیون ريال)</t>
  </si>
  <si>
    <t>1386/04/23</t>
  </si>
  <si>
    <t>1387/11/14</t>
  </si>
  <si>
    <t>1388/10/21</t>
  </si>
  <si>
    <t>1388/12/26</t>
  </si>
  <si>
    <t>1389/02/19</t>
  </si>
  <si>
    <t>1389/12/25</t>
  </si>
  <si>
    <t>18.000.000</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</si>
  <si>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</si>
  <si>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</si>
  <si>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</si>
  <si>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</si>
  <si>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</si>
  <si>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</si>
  <si>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</si>
  <si>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</si>
  <si>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</si>
  <si>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</si>
  <si>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</si>
  <si>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</si>
  <si>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</si>
  <si>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</si>
  <si>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</si>
  <si>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</si>
  <si>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</si>
  <si>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</si>
  <si>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</si>
  <si>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</si>
  <si>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</si>
  <si>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</si>
  <si>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</si>
  <si>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</si>
  <si>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</si>
  <si>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</si>
  <si>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</si>
  <si>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</si>
  <si>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</si>
  <si>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</si>
  <si>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</si>
  <si>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</si>
  <si>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</si>
  <si>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</si>
  <si>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</si>
  <si>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</si>
  <si>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</si>
  <si>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</si>
  <si>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</si>
  <si>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</si>
  <si>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</si>
  <si>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</si>
  <si>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</si>
  <si>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</si>
  <si>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</si>
  <si>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</si>
  <si>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</si>
  <si>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</si>
  <si>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</si>
  <si>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</si>
  <si>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</si>
  <si>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</si>
  <si>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</si>
  <si>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</si>
  <si>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</si>
  <si>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</si>
  <si>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</si>
  <si>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</si>
  <si>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</si>
  <si>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</si>
  <si>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</si>
  <si>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</si>
  <si>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</si>
  <si>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</si>
  <si>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</si>
  <si>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</si>
  <si>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</si>
  <si>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</si>
  <si>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</si>
  <si>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</si>
  <si>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</si>
  <si>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</si>
  <si>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</si>
  <si>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</si>
  <si>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</si>
  <si>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</si>
  <si>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</si>
  <si>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</si>
  <si>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</si>
  <si>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</si>
  <si>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</si>
  <si>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</si>
  <si>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</si>
  <si>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</si>
  <si>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</si>
  <si>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</si>
  <si>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</si>
  <si>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</si>
  <si>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</si>
  <si>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</si>
  <si>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</si>
  <si>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</si>
  <si>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</si>
  <si>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</si>
  <si>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</si>
  <si>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</si>
  <si>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</si>
  <si>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</si>
  <si>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</si>
  <si>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نسبت فعالیت معاملاتی و سرمایه گذاران صندوق های سرمایه گذاری تا پایان فروردین ماه سال 1393 (پیوست4)</t>
  </si>
  <si>
    <t>گزارش عملکرد صندوق های سرمایه گذاری در پایان سال 1392 و اردیبهشت ماه سال 1393 (پیوست 1)</t>
  </si>
  <si>
    <t>ارزش صندوق در پایان اردیبهشت 1393 (میلیون ريال)</t>
  </si>
  <si>
    <t>ترکیب دارایی های صندوق های سرمایه گذاری در پایان اردیبهشت ماه 1393 (پیوست 2)</t>
  </si>
  <si>
    <t xml:space="preserve">  *تاریخ گزارشگری: منتهی به 1393/02/31 </t>
  </si>
  <si>
    <t>حجم معاملات سهام و حق تقدم سهام در بازار بورس تهران و بازار اول فرابورس ایران و صدور و ابطال صندوق های سرمایه گذاری تا تاریخ 1393/02/31 (پیوست 3)</t>
  </si>
  <si>
    <t>از ابتدای خرداد ماه سال1392*</t>
  </si>
  <si>
    <t>اردیبهشت ماه1393</t>
  </si>
  <si>
    <t>از ابتدای خرداد  ماه سال1392*</t>
  </si>
  <si>
    <t xml:space="preserve">مشترک فام </t>
  </si>
  <si>
    <t>کارگزاری فیروزه آسیا</t>
  </si>
  <si>
    <t>1393/02/01</t>
  </si>
  <si>
    <t>مشترک فام</t>
  </si>
  <si>
    <t xml:space="preserve"> یکم ایرانیان</t>
  </si>
  <si>
    <t>سرمایه گذاری ملت ایران زمین</t>
  </si>
  <si>
    <t>تجربه ایرانیان</t>
  </si>
  <si>
    <t xml:space="preserve"> پارس</t>
  </si>
  <si>
    <t xml:space="preserve"> امین صبار (امین گلوبال)</t>
  </si>
  <si>
    <t xml:space="preserve"> ممتاز</t>
  </si>
  <si>
    <t>بانک دی</t>
  </si>
  <si>
    <t>یکم سامان</t>
  </si>
  <si>
    <t>شاخصی کارآفرین</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</si>
  <si>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</si>
  <si>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</si>
  <si>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</si>
  <si>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</si>
  <si>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</si>
  <si>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</si>
  <si>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</si>
  <si>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</si>
  <si>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</si>
  <si>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</si>
  <si>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</si>
  <si>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</si>
  <si>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</si>
  <si>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</si>
  <si>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</si>
  <si>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</si>
  <si>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</si>
  <si>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</si>
  <si>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</si>
  <si>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</si>
  <si>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</si>
  <si>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</si>
  <si>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</si>
  <si>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</si>
  <si>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</si>
  <si>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</si>
  <si>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</si>
  <si>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</si>
  <si>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</si>
  <si>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</si>
  <si>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</si>
  <si>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</si>
  <si>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</si>
  <si>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</si>
  <si>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یکم کارگزاری بانک کشاورزی</t>
  </si>
  <si>
    <t>بانک گردشگري</t>
  </si>
  <si>
    <t>امين صبار(امین گلوبال)</t>
  </si>
  <si>
    <t>سپهر اول بانک صادرات</t>
  </si>
  <si>
    <t>بانک خاور میانه</t>
  </si>
  <si>
    <t>کارآفرينان برتر</t>
  </si>
  <si>
    <t>صباتامین</t>
  </si>
  <si>
    <t>پارسيان</t>
  </si>
  <si>
    <t>ایساتیس پویا</t>
  </si>
  <si>
    <t>توسعه ممتاز</t>
  </si>
  <si>
    <t>گنجینه رفاه</t>
  </si>
  <si>
    <t>نوين پایدار</t>
  </si>
  <si>
    <t>ماه گذشته(اردیبهشت ماه1393)</t>
  </si>
  <si>
    <t>از خرداد ماه سال1392</t>
  </si>
  <si>
    <t>ارزش ریالی معاملات صندوق در اردیبهشت ماه شامل خرید و فروش، مبلغ 5،806 میلیارد ریال بوده است.</t>
  </si>
  <si>
    <t>نیکوکاری حافظ</t>
  </si>
  <si>
    <t>1393/02/21</t>
  </si>
  <si>
    <t>در اوراق بهادار با درآمد ثابت و در اندازه کوچک</t>
  </si>
  <si>
    <t>توضیح2: ارزش ریالی معاملات بورس اوراق بهادار تهران در اردیبهشت ماه شامل (خرد و بلوک)، مبلغ  46،517میلیارد ریال بوده است.</t>
  </si>
</sst>
</file>

<file path=xl/styles.xml><?xml version="1.0" encoding="utf-8"?>
<styleSheet xmlns="http://schemas.openxmlformats.org/spreadsheetml/2006/main">
  <numFmts count="2">
    <numFmt numFmtId="164" formatCode="#,##0_-;\(#,##0\)"/>
    <numFmt numFmtId="165" formatCode="0.000"/>
  </numFmts>
  <fonts count="78">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7"/>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sz val="20"/>
      <color theme="0"/>
      <name val="B Nazanin"/>
      <charset val="178"/>
    </font>
    <font>
      <sz val="18"/>
      <color theme="0"/>
      <name val="B Nazanin"/>
      <charset val="178"/>
    </font>
    <font>
      <sz val="26"/>
      <color theme="0"/>
      <name val="B Nazanin"/>
      <charset val="178"/>
    </font>
    <font>
      <sz val="25"/>
      <color theme="0"/>
      <name val="B Nazanin"/>
      <charset val="178"/>
    </font>
    <font>
      <b/>
      <sz val="9"/>
      <color theme="0"/>
      <name val="B Nazanin"/>
      <charset val="178"/>
    </font>
    <font>
      <sz val="10"/>
      <color indexed="8"/>
      <name val="B Nazanin"/>
      <charset val="178"/>
    </font>
    <font>
      <sz val="8"/>
      <name val="B Nazanin"/>
      <charset val="178"/>
    </font>
    <font>
      <sz val="25"/>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
      <b/>
      <sz val="11"/>
      <color theme="0"/>
      <name val="Calibri"/>
      <family val="2"/>
      <scheme val="minor"/>
    </font>
    <font>
      <sz val="29"/>
      <color theme="4" tint="0.79998168889431442"/>
      <name val="B Nazanin"/>
      <charset val="178"/>
    </font>
  </fonts>
  <fills count="18">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
      <patternFill patternType="solid">
        <fgColor rgb="FFFFC000"/>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92">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8" fillId="0" borderId="0" xfId="0" applyFont="1" applyAlignment="1">
      <alignment horizontal="right" vertical="center" readingOrder="2"/>
    </xf>
    <xf numFmtId="0" fontId="10" fillId="0" borderId="0" xfId="0" applyFont="1" applyAlignment="1">
      <alignment horizontal="right" vertical="center" readingOrder="2"/>
    </xf>
    <xf numFmtId="3" fontId="8" fillId="0" borderId="0" xfId="0" applyNumberFormat="1" applyFont="1" applyAlignment="1">
      <alignment horizontal="righ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28" fillId="0" borderId="9" xfId="0" applyFont="1" applyFill="1" applyBorder="1" applyAlignment="1">
      <alignment vertical="center"/>
    </xf>
    <xf numFmtId="0" fontId="28" fillId="0" borderId="12" xfId="0" applyFont="1" applyFill="1" applyBorder="1" applyAlignment="1">
      <alignment vertical="center"/>
    </xf>
    <xf numFmtId="0" fontId="0" fillId="2" borderId="0" xfId="0" applyFill="1"/>
    <xf numFmtId="0" fontId="31" fillId="0" borderId="0" xfId="0" applyFont="1"/>
    <xf numFmtId="0" fontId="4" fillId="0" borderId="17" xfId="0" applyFont="1" applyBorder="1" applyAlignment="1">
      <alignment horizontal="center" vertical="center" readingOrder="2"/>
    </xf>
    <xf numFmtId="2" fontId="31" fillId="0" borderId="18" xfId="0" applyNumberFormat="1" applyFont="1" applyBorder="1"/>
    <xf numFmtId="0" fontId="4" fillId="0" borderId="21" xfId="0" applyFont="1" applyBorder="1" applyAlignment="1">
      <alignment horizontal="center" vertical="center" readingOrder="2"/>
    </xf>
    <xf numFmtId="2" fontId="31"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28" fillId="9" borderId="9" xfId="0" applyFont="1" applyFill="1" applyBorder="1" applyAlignment="1">
      <alignment vertical="center"/>
    </xf>
    <xf numFmtId="0" fontId="15" fillId="9" borderId="0" xfId="0" applyFont="1" applyFill="1"/>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0" fontId="27" fillId="10" borderId="15" xfId="0" applyFont="1" applyFill="1" applyBorder="1" applyAlignment="1">
      <alignment horizontal="center" vertical="center"/>
    </xf>
    <xf numFmtId="2" fontId="26" fillId="10" borderId="15" xfId="0" applyNumberFormat="1" applyFont="1" applyFill="1" applyBorder="1" applyAlignment="1">
      <alignment horizontal="center" vertical="center"/>
    </xf>
    <xf numFmtId="0" fontId="31" fillId="0" borderId="0" xfId="0" applyFont="1" applyFill="1"/>
    <xf numFmtId="0" fontId="4" fillId="0" borderId="2" xfId="0" applyFont="1" applyFill="1" applyBorder="1"/>
    <xf numFmtId="0" fontId="4" fillId="0" borderId="0" xfId="0" applyFont="1" applyFill="1"/>
    <xf numFmtId="0" fontId="4" fillId="0" borderId="0" xfId="0" applyFont="1"/>
    <xf numFmtId="0" fontId="26" fillId="8" borderId="9" xfId="2" applyFont="1" applyFill="1" applyBorder="1" applyAlignment="1">
      <alignment horizontal="center" vertical="center"/>
    </xf>
    <xf numFmtId="0" fontId="26" fillId="8" borderId="9" xfId="2" applyFont="1" applyFill="1" applyBorder="1" applyAlignment="1">
      <alignment horizontal="center" vertical="center" wrapText="1"/>
    </xf>
    <xf numFmtId="0" fontId="24" fillId="8" borderId="9" xfId="2" applyFont="1" applyFill="1" applyBorder="1" applyAlignment="1">
      <alignment horizontal="center" vertical="center"/>
    </xf>
    <xf numFmtId="0" fontId="26" fillId="8" borderId="18" xfId="2" applyFont="1" applyFill="1" applyBorder="1" applyAlignment="1">
      <alignment horizontal="center" vertical="center" wrapText="1"/>
    </xf>
    <xf numFmtId="9" fontId="4" fillId="0" borderId="0" xfId="0" applyNumberFormat="1" applyFont="1" applyFill="1"/>
    <xf numFmtId="0" fontId="29" fillId="0" borderId="0" xfId="0" applyFont="1" applyFill="1"/>
    <xf numFmtId="0" fontId="28" fillId="7" borderId="9" xfId="2" applyFont="1" applyFill="1" applyBorder="1" applyAlignment="1">
      <alignment vertical="center"/>
    </xf>
    <xf numFmtId="0" fontId="4" fillId="8" borderId="0" xfId="0" applyFont="1" applyFill="1"/>
    <xf numFmtId="0" fontId="36" fillId="0" borderId="9" xfId="0" applyFont="1" applyFill="1" applyBorder="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8" fillId="0" borderId="18" xfId="0" applyNumberFormat="1" applyFont="1" applyFill="1" applyBorder="1" applyAlignment="1">
      <alignment horizontal="center" vertical="center"/>
    </xf>
    <xf numFmtId="0" fontId="8" fillId="0" borderId="0" xfId="0" applyFont="1"/>
    <xf numFmtId="0" fontId="0" fillId="15" borderId="0" xfId="0" applyFill="1"/>
    <xf numFmtId="0" fontId="8" fillId="0" borderId="0" xfId="0" applyFont="1" applyFill="1"/>
    <xf numFmtId="0" fontId="41" fillId="0" borderId="0" xfId="0" applyFont="1" applyFill="1"/>
    <xf numFmtId="2" fontId="39" fillId="9" borderId="9" xfId="0" applyNumberFormat="1" applyFont="1" applyFill="1" applyBorder="1" applyAlignment="1">
      <alignment horizontal="center"/>
    </xf>
    <xf numFmtId="2" fontId="39" fillId="9" borderId="15" xfId="0" applyNumberFormat="1" applyFont="1" applyFill="1" applyBorder="1" applyAlignment="1">
      <alignment horizontal="center"/>
    </xf>
    <xf numFmtId="2" fontId="39" fillId="0" borderId="9" xfId="0" applyNumberFormat="1" applyFont="1" applyFill="1" applyBorder="1" applyAlignment="1">
      <alignment horizontal="center"/>
    </xf>
    <xf numFmtId="2" fontId="38" fillId="0" borderId="9" xfId="0" applyNumberFormat="1" applyFont="1" applyFill="1" applyBorder="1" applyAlignment="1">
      <alignment horizontal="center"/>
    </xf>
    <xf numFmtId="2" fontId="40" fillId="10" borderId="9" xfId="0" applyNumberFormat="1" applyFont="1" applyFill="1" applyBorder="1" applyAlignment="1">
      <alignment horizontal="center"/>
    </xf>
    <xf numFmtId="2" fontId="38" fillId="9" borderId="9" xfId="0" applyNumberFormat="1" applyFont="1" applyFill="1" applyBorder="1" applyAlignment="1">
      <alignment horizontal="center"/>
    </xf>
    <xf numFmtId="4" fontId="40" fillId="10" borderId="9" xfId="0" applyNumberFormat="1" applyFont="1" applyFill="1" applyBorder="1" applyAlignment="1">
      <alignment horizontal="center"/>
    </xf>
    <xf numFmtId="2" fontId="39" fillId="0" borderId="15"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51" fillId="16" borderId="50" xfId="0" applyFont="1" applyFill="1" applyBorder="1" applyAlignment="1">
      <alignment horizontal="center" wrapText="1" readingOrder="2"/>
    </xf>
    <xf numFmtId="0" fontId="51" fillId="16" borderId="51" xfId="0" applyFont="1" applyFill="1" applyBorder="1" applyAlignment="1">
      <alignment horizontal="center" wrapText="1" readingOrder="2"/>
    </xf>
    <xf numFmtId="0" fontId="51" fillId="0" borderId="47" xfId="0" applyFont="1" applyBorder="1" applyAlignment="1">
      <alignment horizontal="right" wrapText="1" readingOrder="2"/>
    </xf>
    <xf numFmtId="0" fontId="5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56" fillId="16" borderId="51" xfId="0" applyNumberFormat="1" applyFont="1" applyFill="1" applyBorder="1" applyAlignment="1">
      <alignment wrapText="1" readingOrder="2"/>
    </xf>
    <xf numFmtId="0" fontId="51" fillId="16" borderId="44" xfId="0" applyFont="1" applyFill="1" applyBorder="1" applyAlignment="1">
      <alignment horizontal="center" wrapText="1" readingOrder="2"/>
    </xf>
    <xf numFmtId="0" fontId="54" fillId="0" borderId="47" xfId="0" applyFont="1" applyBorder="1" applyAlignment="1">
      <alignment horizontal="center" wrapText="1" readingOrder="2"/>
    </xf>
    <xf numFmtId="0" fontId="52" fillId="0" borderId="47" xfId="0" applyFont="1" applyBorder="1" applyAlignment="1">
      <alignment horizontal="center" vertical="top" wrapText="1" readingOrder="2"/>
    </xf>
    <xf numFmtId="0" fontId="53" fillId="0" borderId="47" xfId="0" applyFont="1" applyBorder="1" applyAlignment="1">
      <alignment horizontal="center" vertical="top" wrapText="1" readingOrder="2"/>
    </xf>
    <xf numFmtId="0" fontId="52" fillId="0" borderId="47" xfId="0" applyFont="1" applyBorder="1" applyAlignment="1">
      <alignment horizontal="center" wrapText="1" readingOrder="2"/>
    </xf>
    <xf numFmtId="0" fontId="5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54" fillId="0" borderId="47" xfId="0" applyFont="1" applyBorder="1" applyAlignment="1">
      <alignment horizontal="right" vertical="top" wrapText="1" readingOrder="2"/>
    </xf>
    <xf numFmtId="0" fontId="51" fillId="16" borderId="47" xfId="0" applyFont="1" applyFill="1" applyBorder="1" applyAlignment="1">
      <alignment horizontal="center" wrapText="1" readingOrder="2"/>
    </xf>
    <xf numFmtId="3" fontId="58" fillId="0" borderId="44" xfId="0" applyNumberFormat="1" applyFont="1" applyBorder="1" applyAlignment="1">
      <alignment horizontal="center" wrapText="1" readingOrder="2"/>
    </xf>
    <xf numFmtId="3" fontId="54" fillId="0" borderId="44" xfId="0" applyNumberFormat="1" applyFont="1" applyBorder="1" applyAlignment="1">
      <alignment horizontal="center" wrapText="1" readingOrder="2"/>
    </xf>
    <xf numFmtId="0" fontId="51" fillId="0" borderId="44" xfId="0" applyFont="1" applyBorder="1" applyAlignment="1">
      <alignment horizontal="center" wrapText="1" readingOrder="2"/>
    </xf>
    <xf numFmtId="3" fontId="55" fillId="16" borderId="44" xfId="0" applyNumberFormat="1" applyFont="1" applyFill="1" applyBorder="1" applyAlignment="1">
      <alignment horizontal="center" wrapText="1" readingOrder="2"/>
    </xf>
    <xf numFmtId="0" fontId="51" fillId="16" borderId="53" xfId="0" applyFont="1" applyFill="1" applyBorder="1" applyAlignment="1">
      <alignment horizontal="center" wrapText="1" readingOrder="2"/>
    </xf>
    <xf numFmtId="0" fontId="51" fillId="0" borderId="53" xfId="0" applyFont="1" applyBorder="1" applyAlignment="1">
      <alignment horizontal="justify" wrapText="1" readingOrder="2"/>
    </xf>
    <xf numFmtId="2" fontId="5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0" fontId="28" fillId="7" borderId="12" xfId="2" applyFont="1" applyFill="1" applyBorder="1" applyAlignment="1">
      <alignment vertical="center"/>
    </xf>
    <xf numFmtId="0" fontId="4" fillId="0" borderId="14" xfId="0" applyFont="1" applyFill="1" applyBorder="1" applyAlignment="1">
      <alignment horizontal="center" vertical="center" readingOrder="2"/>
    </xf>
    <xf numFmtId="0" fontId="28" fillId="0" borderId="15" xfId="0" applyFont="1" applyFill="1" applyBorder="1" applyAlignment="1">
      <alignment vertical="center"/>
    </xf>
    <xf numFmtId="2" fontId="39" fillId="0" borderId="33" xfId="0" applyNumberFormat="1" applyFont="1" applyFill="1" applyBorder="1" applyAlignment="1">
      <alignment horizontal="center"/>
    </xf>
    <xf numFmtId="9" fontId="38" fillId="2" borderId="18" xfId="0" applyNumberFormat="1" applyFont="1" applyFill="1" applyBorder="1" applyAlignment="1">
      <alignment horizontal="center" vertical="center"/>
    </xf>
    <xf numFmtId="0" fontId="8" fillId="0" borderId="0" xfId="0" applyFont="1" applyFill="1" applyAlignment="1">
      <alignment horizontal="right" vertical="center" readingOrder="2"/>
    </xf>
    <xf numFmtId="3" fontId="9" fillId="0" borderId="0" xfId="0" applyNumberFormat="1" applyFont="1" applyFill="1" applyAlignment="1">
      <alignment horizontal="right" vertical="center" readingOrder="2"/>
    </xf>
    <xf numFmtId="0" fontId="11" fillId="0" borderId="0" xfId="0" applyFont="1" applyAlignment="1">
      <alignment horizontal="right" vertical="center" readingOrder="2"/>
    </xf>
    <xf numFmtId="2" fontId="8" fillId="0" borderId="0" xfId="0" applyNumberFormat="1" applyFont="1" applyAlignment="1">
      <alignment horizontal="right" vertical="center" readingOrder="2"/>
    </xf>
    <xf numFmtId="0" fontId="21" fillId="0" borderId="0" xfId="0" applyFont="1" applyFill="1" applyAlignment="1">
      <alignment horizontal="right" vertical="center" readingOrder="2"/>
    </xf>
    <xf numFmtId="0" fontId="12" fillId="0" borderId="0" xfId="0" applyFont="1" applyFill="1" applyAlignment="1">
      <alignment horizontal="right" vertical="center" readingOrder="2"/>
    </xf>
    <xf numFmtId="0" fontId="22" fillId="0" borderId="0" xfId="0" applyFont="1" applyFill="1" applyAlignment="1">
      <alignment horizontal="right" vertical="center" readingOrder="2"/>
    </xf>
    <xf numFmtId="0" fontId="12" fillId="0" borderId="0" xfId="0" applyFont="1" applyAlignment="1">
      <alignment horizontal="right" vertical="center" readingOrder="2"/>
    </xf>
    <xf numFmtId="0" fontId="13" fillId="0" borderId="0" xfId="0" applyFont="1" applyFill="1" applyAlignment="1">
      <alignment horizontal="right" vertical="center" readingOrder="2"/>
    </xf>
    <xf numFmtId="3" fontId="13" fillId="0" borderId="0" xfId="0" applyNumberFormat="1" applyFont="1" applyFill="1" applyAlignment="1">
      <alignment horizontal="right" vertical="center" readingOrder="2"/>
    </xf>
    <xf numFmtId="0" fontId="13" fillId="0" borderId="0" xfId="0" applyFont="1" applyAlignment="1">
      <alignment horizontal="right" vertical="center" readingOrder="2"/>
    </xf>
    <xf numFmtId="0" fontId="59" fillId="0" borderId="0" xfId="0" applyFont="1" applyFill="1" applyAlignment="1">
      <alignment horizontal="right" readingOrder="2"/>
    </xf>
    <xf numFmtId="0" fontId="8" fillId="6" borderId="0" xfId="0" applyFont="1" applyFill="1" applyAlignment="1">
      <alignment horizontal="right" vertical="center" readingOrder="2"/>
    </xf>
    <xf numFmtId="0" fontId="7" fillId="0" borderId="1" xfId="0" applyNumberFormat="1" applyFont="1" applyFill="1" applyBorder="1" applyAlignment="1">
      <alignment horizontal="right" vertical="center" readingOrder="2"/>
    </xf>
    <xf numFmtId="0" fontId="8" fillId="2" borderId="0" xfId="0" applyFont="1" applyFill="1" applyAlignment="1">
      <alignment horizontal="right" vertical="center" readingOrder="2"/>
    </xf>
    <xf numFmtId="0" fontId="59" fillId="2" borderId="0" xfId="0" applyFont="1" applyFill="1" applyAlignment="1">
      <alignment horizontal="right" readingOrder="2"/>
    </xf>
    <xf numFmtId="0" fontId="59" fillId="0" borderId="0" xfId="0" applyFont="1" applyAlignment="1">
      <alignment horizontal="right" readingOrder="2"/>
    </xf>
    <xf numFmtId="0" fontId="7" fillId="5" borderId="1" xfId="0" applyNumberFormat="1" applyFont="1" applyFill="1" applyBorder="1" applyAlignment="1">
      <alignment horizontal="right" vertical="center" readingOrder="2"/>
    </xf>
    <xf numFmtId="0" fontId="7" fillId="0" borderId="0" xfId="0" applyNumberFormat="1" applyFont="1" applyFill="1" applyBorder="1" applyAlignment="1">
      <alignment horizontal="right" vertical="center" readingOrder="2"/>
    </xf>
    <xf numFmtId="0" fontId="7" fillId="6" borderId="0" xfId="0" applyNumberFormat="1" applyFont="1" applyFill="1" applyBorder="1" applyAlignment="1">
      <alignment horizontal="right" vertical="center" readingOrder="2"/>
    </xf>
    <xf numFmtId="0" fontId="23" fillId="0" borderId="0" xfId="0" applyFont="1" applyFill="1" applyAlignment="1">
      <alignment horizontal="right" vertical="center" readingOrder="2"/>
    </xf>
    <xf numFmtId="2" fontId="8" fillId="0" borderId="0" xfId="0" applyNumberFormat="1" applyFont="1" applyAlignment="1">
      <alignment horizontal="right" vertical="center" readingOrder="1"/>
    </xf>
    <xf numFmtId="3" fontId="39" fillId="0" borderId="15" xfId="0" applyNumberFormat="1" applyFont="1" applyFill="1" applyBorder="1" applyAlignment="1">
      <alignment horizontal="right"/>
    </xf>
    <xf numFmtId="3" fontId="39" fillId="9" borderId="15" xfId="0" applyNumberFormat="1" applyFont="1" applyFill="1" applyBorder="1" applyAlignment="1">
      <alignment horizontal="right"/>
    </xf>
    <xf numFmtId="3" fontId="39" fillId="0" borderId="9" xfId="0" applyNumberFormat="1" applyFont="1" applyFill="1" applyBorder="1" applyAlignment="1">
      <alignment horizontal="right"/>
    </xf>
    <xf numFmtId="3" fontId="39" fillId="9" borderId="9" xfId="0" applyNumberFormat="1" applyFont="1" applyFill="1" applyBorder="1" applyAlignment="1">
      <alignment horizontal="right"/>
    </xf>
    <xf numFmtId="3" fontId="40" fillId="10" borderId="9" xfId="0" applyNumberFormat="1" applyFont="1" applyFill="1" applyBorder="1" applyAlignment="1">
      <alignment horizontal="right"/>
    </xf>
    <xf numFmtId="3" fontId="40" fillId="10" borderId="9" xfId="0" applyNumberFormat="1" applyFont="1" applyFill="1" applyBorder="1" applyAlignment="1">
      <alignment horizontal="right" vertical="center"/>
    </xf>
    <xf numFmtId="164" fontId="30" fillId="0" borderId="9" xfId="2" applyNumberFormat="1" applyFont="1" applyFill="1" applyBorder="1" applyAlignment="1">
      <alignment horizontal="right" vertical="center"/>
    </xf>
    <xf numFmtId="164" fontId="30" fillId="0" borderId="18" xfId="2" applyNumberFormat="1" applyFont="1" applyFill="1" applyBorder="1" applyAlignment="1">
      <alignment horizontal="right" vertical="center"/>
    </xf>
    <xf numFmtId="164" fontId="30" fillId="7" borderId="9" xfId="2" applyNumberFormat="1" applyFont="1" applyFill="1" applyBorder="1" applyAlignment="1">
      <alignment horizontal="right" vertical="center"/>
    </xf>
    <xf numFmtId="164" fontId="30" fillId="7" borderId="18" xfId="2" applyNumberFormat="1" applyFont="1" applyFill="1" applyBorder="1" applyAlignment="1">
      <alignment horizontal="right" vertical="center"/>
    </xf>
    <xf numFmtId="164" fontId="30" fillId="8" borderId="9" xfId="2" applyNumberFormat="1" applyFont="1" applyFill="1" applyBorder="1" applyAlignment="1">
      <alignment horizontal="right" vertical="center"/>
    </xf>
    <xf numFmtId="164" fontId="30" fillId="8" borderId="18" xfId="2" applyNumberFormat="1" applyFont="1" applyFill="1" applyBorder="1" applyAlignment="1">
      <alignment horizontal="right" vertical="center"/>
    </xf>
    <xf numFmtId="164" fontId="30" fillId="8" borderId="25" xfId="2" applyNumberFormat="1" applyFont="1" applyFill="1" applyBorder="1" applyAlignment="1">
      <alignment horizontal="right" vertical="center"/>
    </xf>
    <xf numFmtId="0" fontId="36" fillId="0" borderId="17" xfId="0" applyFont="1" applyFill="1" applyBorder="1" applyAlignment="1">
      <alignment horizontal="center"/>
    </xf>
    <xf numFmtId="0" fontId="36" fillId="7" borderId="17" xfId="0" applyFont="1" applyFill="1" applyBorder="1" applyAlignment="1">
      <alignment horizontal="center"/>
    </xf>
    <xf numFmtId="0" fontId="36" fillId="7" borderId="9" xfId="0" applyFont="1" applyFill="1" applyBorder="1" applyAlignment="1">
      <alignment horizontal="center"/>
    </xf>
    <xf numFmtId="0" fontId="28" fillId="9" borderId="15" xfId="0" applyFont="1" applyFill="1" applyBorder="1" applyAlignment="1">
      <alignment vertical="center"/>
    </xf>
    <xf numFmtId="2" fontId="39" fillId="9" borderId="33" xfId="0" applyNumberFormat="1" applyFont="1" applyFill="1" applyBorder="1" applyAlignment="1">
      <alignment horizontal="center"/>
    </xf>
    <xf numFmtId="0" fontId="4" fillId="2" borderId="14" xfId="0" applyFont="1" applyFill="1" applyBorder="1" applyAlignment="1">
      <alignment horizontal="center" vertical="center" readingOrder="2"/>
    </xf>
    <xf numFmtId="0" fontId="28" fillId="2" borderId="15" xfId="0" applyFont="1" applyFill="1" applyBorder="1" applyAlignment="1">
      <alignment vertical="center"/>
    </xf>
    <xf numFmtId="3" fontId="39" fillId="2" borderId="15" xfId="0" applyNumberFormat="1" applyFont="1" applyFill="1" applyBorder="1" applyAlignment="1">
      <alignment horizontal="right"/>
    </xf>
    <xf numFmtId="2" fontId="39" fillId="2" borderId="33" xfId="0" applyNumberFormat="1" applyFont="1" applyFill="1" applyBorder="1" applyAlignment="1">
      <alignment horizontal="center"/>
    </xf>
    <xf numFmtId="2" fontId="39" fillId="2" borderId="15" xfId="0" applyNumberFormat="1" applyFont="1" applyFill="1" applyBorder="1" applyAlignment="1">
      <alignment horizontal="center"/>
    </xf>
    <xf numFmtId="2" fontId="39" fillId="2" borderId="9" xfId="0" applyNumberFormat="1" applyFont="1" applyFill="1" applyBorder="1" applyAlignment="1">
      <alignment horizontal="center"/>
    </xf>
    <xf numFmtId="0" fontId="28" fillId="2" borderId="9" xfId="0" applyFont="1" applyFill="1" applyBorder="1" applyAlignment="1">
      <alignment vertical="center"/>
    </xf>
    <xf numFmtId="0" fontId="4" fillId="2" borderId="17" xfId="0" applyFont="1" applyFill="1" applyBorder="1" applyAlignment="1">
      <alignment horizontal="center" vertical="center" readingOrder="2"/>
    </xf>
    <xf numFmtId="3" fontId="39" fillId="2" borderId="9" xfId="0" applyNumberFormat="1" applyFont="1" applyFill="1" applyBorder="1" applyAlignment="1">
      <alignment horizontal="right"/>
    </xf>
    <xf numFmtId="2" fontId="38" fillId="2" borderId="9" xfId="0" applyNumberFormat="1" applyFont="1" applyFill="1" applyBorder="1" applyAlignment="1">
      <alignment horizontal="center"/>
    </xf>
    <xf numFmtId="0" fontId="28" fillId="2" borderId="9" xfId="2" applyFont="1" applyFill="1" applyBorder="1" applyAlignment="1">
      <alignment vertical="center"/>
    </xf>
    <xf numFmtId="164" fontId="30" fillId="2" borderId="9" xfId="2" applyNumberFormat="1" applyFont="1" applyFill="1" applyBorder="1" applyAlignment="1">
      <alignment horizontal="right" vertical="center"/>
    </xf>
    <xf numFmtId="164" fontId="30" fillId="2" borderId="18" xfId="2" applyNumberFormat="1" applyFont="1" applyFill="1" applyBorder="1" applyAlignment="1">
      <alignment horizontal="right" vertical="center"/>
    </xf>
    <xf numFmtId="0" fontId="70" fillId="14" borderId="4" xfId="2" applyFont="1" applyFill="1" applyBorder="1" applyAlignment="1">
      <alignment vertical="center"/>
    </xf>
    <xf numFmtId="0" fontId="71" fillId="14" borderId="4" xfId="2" applyFont="1" applyFill="1" applyBorder="1" applyAlignment="1"/>
    <xf numFmtId="0" fontId="70" fillId="14" borderId="9" xfId="2" applyFont="1" applyFill="1" applyBorder="1" applyAlignment="1">
      <alignment horizontal="center" vertical="center"/>
    </xf>
    <xf numFmtId="0" fontId="70" fillId="14" borderId="9" xfId="2" applyFont="1" applyFill="1" applyBorder="1" applyAlignment="1">
      <alignment horizontal="center" vertical="center" wrapText="1"/>
    </xf>
    <xf numFmtId="9" fontId="70" fillId="14" borderId="9" xfId="2" applyNumberFormat="1" applyFont="1" applyFill="1" applyBorder="1" applyAlignment="1">
      <alignment horizontal="center" vertical="center" wrapText="1"/>
    </xf>
    <xf numFmtId="3" fontId="70" fillId="14" borderId="9" xfId="2" applyNumberFormat="1" applyFont="1" applyFill="1" applyBorder="1" applyAlignment="1">
      <alignment horizontal="center" vertical="center" wrapText="1"/>
    </xf>
    <xf numFmtId="9" fontId="70" fillId="14" borderId="18" xfId="2" applyNumberFormat="1" applyFont="1" applyFill="1" applyBorder="1" applyAlignment="1">
      <alignment horizontal="center" vertical="center" wrapText="1"/>
    </xf>
    <xf numFmtId="0" fontId="72" fillId="15" borderId="17" xfId="2" applyFont="1" applyFill="1" applyBorder="1" applyAlignment="1">
      <alignment horizontal="center"/>
    </xf>
    <xf numFmtId="0" fontId="65" fillId="15" borderId="9" xfId="2" applyFont="1" applyFill="1" applyBorder="1" applyAlignment="1">
      <alignment horizontal="right" vertical="center"/>
    </xf>
    <xf numFmtId="3" fontId="65" fillId="15" borderId="9" xfId="2" applyNumberFormat="1" applyFont="1" applyFill="1" applyBorder="1" applyAlignment="1">
      <alignment horizontal="center" vertical="center"/>
    </xf>
    <xf numFmtId="3" fontId="69" fillId="15" borderId="9" xfId="2" applyNumberFormat="1" applyFont="1" applyFill="1" applyBorder="1" applyAlignment="1">
      <alignment horizontal="center" vertical="center"/>
    </xf>
    <xf numFmtId="0" fontId="72" fillId="2" borderId="17" xfId="2" applyFont="1" applyFill="1" applyBorder="1" applyAlignment="1">
      <alignment horizontal="center"/>
    </xf>
    <xf numFmtId="0" fontId="65" fillId="2" borderId="9" xfId="2" applyFont="1" applyFill="1" applyBorder="1" applyAlignment="1">
      <alignment horizontal="right" vertical="center"/>
    </xf>
    <xf numFmtId="3" fontId="65" fillId="2" borderId="9" xfId="2" applyNumberFormat="1" applyFont="1" applyFill="1" applyBorder="1" applyAlignment="1">
      <alignment horizontal="center" vertical="center"/>
    </xf>
    <xf numFmtId="3" fontId="69" fillId="2" borderId="9" xfId="2" applyNumberFormat="1" applyFont="1" applyFill="1" applyBorder="1" applyAlignment="1">
      <alignment horizontal="center" vertical="center"/>
    </xf>
    <xf numFmtId="0" fontId="65" fillId="15" borderId="12" xfId="2" applyFont="1" applyFill="1" applyBorder="1" applyAlignment="1">
      <alignment horizontal="right" vertical="center"/>
    </xf>
    <xf numFmtId="0" fontId="65" fillId="0" borderId="9" xfId="0" applyFont="1" applyFill="1" applyBorder="1" applyAlignment="1">
      <alignment vertical="center"/>
    </xf>
    <xf numFmtId="3" fontId="65" fillId="0" borderId="9" xfId="2" applyNumberFormat="1" applyFont="1" applyFill="1" applyBorder="1" applyAlignment="1">
      <alignment horizontal="center" vertical="center"/>
    </xf>
    <xf numFmtId="3" fontId="69" fillId="0" borderId="9" xfId="2" applyNumberFormat="1" applyFont="1" applyFill="1" applyBorder="1" applyAlignment="1">
      <alignment horizontal="center" vertical="center"/>
    </xf>
    <xf numFmtId="3" fontId="32" fillId="14" borderId="9" xfId="2" applyNumberFormat="1" applyFont="1" applyFill="1" applyBorder="1" applyAlignment="1">
      <alignment horizontal="center" vertical="center"/>
    </xf>
    <xf numFmtId="0" fontId="73" fillId="14" borderId="25" xfId="2" applyFont="1" applyFill="1" applyBorder="1"/>
    <xf numFmtId="0" fontId="72" fillId="2" borderId="0" xfId="2" applyFont="1" applyFill="1" applyBorder="1" applyAlignment="1"/>
    <xf numFmtId="0" fontId="74" fillId="2" borderId="0" xfId="2" applyFont="1" applyFill="1" applyBorder="1"/>
    <xf numFmtId="9" fontId="69" fillId="2" borderId="0" xfId="2" applyNumberFormat="1" applyFont="1" applyFill="1" applyBorder="1" applyAlignment="1">
      <alignment horizontal="center" vertical="center"/>
    </xf>
    <xf numFmtId="3" fontId="69" fillId="2" borderId="0" xfId="2" applyNumberFormat="1" applyFont="1" applyFill="1" applyBorder="1" applyAlignment="1">
      <alignment horizontal="center" vertical="center"/>
    </xf>
    <xf numFmtId="0" fontId="74" fillId="2" borderId="0" xfId="2" applyFont="1" applyFill="1" applyBorder="1" applyAlignment="1">
      <alignment horizontal="center"/>
    </xf>
    <xf numFmtId="0" fontId="75" fillId="0" borderId="0" xfId="0" applyFont="1" applyAlignment="1">
      <alignment vertical="top"/>
    </xf>
    <xf numFmtId="0" fontId="69" fillId="0" borderId="0" xfId="0" applyFont="1" applyAlignment="1">
      <alignment readingOrder="2"/>
    </xf>
    <xf numFmtId="0" fontId="43" fillId="4" borderId="9" xfId="0" applyFont="1" applyFill="1" applyBorder="1" applyAlignment="1">
      <alignment horizontal="right" vertical="center" textRotation="90" readingOrder="2"/>
    </xf>
    <xf numFmtId="0" fontId="42" fillId="4" borderId="9" xfId="0" applyFont="1" applyFill="1" applyBorder="1" applyAlignment="1">
      <alignment horizontal="right" vertical="center" readingOrder="2"/>
    </xf>
    <xf numFmtId="0" fontId="43" fillId="4" borderId="9" xfId="0" applyFont="1" applyFill="1" applyBorder="1" applyAlignment="1">
      <alignment horizontal="right" vertical="center" readingOrder="2"/>
    </xf>
    <xf numFmtId="0" fontId="44" fillId="4" borderId="9" xfId="0" applyFont="1" applyFill="1" applyBorder="1" applyAlignment="1">
      <alignment horizontal="right" vertical="center" wrapText="1" readingOrder="2"/>
    </xf>
    <xf numFmtId="0" fontId="18" fillId="4" borderId="9" xfId="0" applyFont="1" applyFill="1" applyBorder="1" applyAlignment="1">
      <alignment horizontal="right" vertical="center" wrapText="1" readingOrder="2"/>
    </xf>
    <xf numFmtId="2" fontId="18" fillId="4" borderId="9" xfId="0" applyNumberFormat="1" applyFont="1" applyFill="1" applyBorder="1" applyAlignment="1">
      <alignment horizontal="right" vertical="center" wrapText="1" readingOrder="2"/>
    </xf>
    <xf numFmtId="2" fontId="18" fillId="4" borderId="9" xfId="0" applyNumberFormat="1" applyFont="1" applyFill="1" applyBorder="1" applyAlignment="1">
      <alignment horizontal="center" vertical="center" wrapText="1" readingOrder="2"/>
    </xf>
    <xf numFmtId="3" fontId="18" fillId="4" borderId="9" xfId="0" applyNumberFormat="1" applyFont="1" applyFill="1" applyBorder="1" applyAlignment="1">
      <alignment horizontal="center" vertical="center" wrapText="1" readingOrder="2"/>
    </xf>
    <xf numFmtId="0" fontId="7" fillId="6" borderId="9" xfId="0" applyNumberFormat="1" applyFont="1" applyFill="1" applyBorder="1" applyAlignment="1">
      <alignment horizontal="right" vertical="center" readingOrder="2"/>
    </xf>
    <xf numFmtId="0" fontId="14" fillId="6" borderId="9" xfId="0" applyFont="1" applyFill="1" applyBorder="1" applyAlignment="1">
      <alignment horizontal="right" vertical="center" readingOrder="2"/>
    </xf>
    <xf numFmtId="0" fontId="7" fillId="6" borderId="9" xfId="0" applyFont="1" applyFill="1" applyBorder="1" applyAlignment="1">
      <alignment horizontal="right" vertical="center" readingOrder="2"/>
    </xf>
    <xf numFmtId="0" fontId="6" fillId="6" borderId="9" xfId="0" applyFont="1" applyFill="1" applyBorder="1" applyAlignment="1">
      <alignment horizontal="right" vertical="center" wrapText="1" readingOrder="2"/>
    </xf>
    <xf numFmtId="0" fontId="16" fillId="6" borderId="9" xfId="0" applyFont="1" applyFill="1" applyBorder="1" applyAlignment="1">
      <alignment horizontal="right" vertical="center" readingOrder="2"/>
    </xf>
    <xf numFmtId="3" fontId="16" fillId="6" borderId="9" xfId="0" applyNumberFormat="1" applyFont="1" applyFill="1" applyBorder="1" applyAlignment="1">
      <alignment horizontal="right" vertical="center" readingOrder="2"/>
    </xf>
    <xf numFmtId="1" fontId="16" fillId="6" borderId="9" xfId="0" applyNumberFormat="1" applyFont="1" applyFill="1" applyBorder="1" applyAlignment="1">
      <alignment horizontal="right" vertical="center" readingOrder="2"/>
    </xf>
    <xf numFmtId="3" fontId="50" fillId="6" borderId="9" xfId="0" applyNumberFormat="1" applyFont="1" applyFill="1" applyBorder="1" applyAlignment="1">
      <alignment horizontal="right" vertical="center" readingOrder="2"/>
    </xf>
    <xf numFmtId="3" fontId="48" fillId="6" borderId="9" xfId="0" applyNumberFormat="1" applyFont="1" applyFill="1" applyBorder="1" applyAlignment="1">
      <alignment horizontal="right" vertical="center"/>
    </xf>
    <xf numFmtId="2" fontId="45" fillId="6" borderId="9" xfId="0" applyNumberFormat="1" applyFont="1" applyFill="1" applyBorder="1" applyAlignment="1">
      <alignment horizontal="center" vertical="center" readingOrder="1"/>
    </xf>
    <xf numFmtId="3" fontId="45" fillId="6" borderId="9" xfId="0" applyNumberFormat="1" applyFont="1" applyFill="1" applyBorder="1" applyAlignment="1">
      <alignment horizontal="right" vertical="center" readingOrder="2"/>
    </xf>
    <xf numFmtId="0" fontId="7" fillId="0" borderId="9" xfId="0" applyNumberFormat="1" applyFont="1" applyFill="1" applyBorder="1" applyAlignment="1">
      <alignment horizontal="right" vertical="center" readingOrder="2"/>
    </xf>
    <xf numFmtId="0" fontId="14" fillId="0" borderId="9" xfId="0" applyFont="1" applyFill="1" applyBorder="1" applyAlignment="1">
      <alignment horizontal="right" vertical="center" readingOrder="2"/>
    </xf>
    <xf numFmtId="0" fontId="7" fillId="0" borderId="9" xfId="0" applyFont="1" applyFill="1" applyBorder="1" applyAlignment="1">
      <alignment horizontal="right" vertical="center" readingOrder="2"/>
    </xf>
    <xf numFmtId="0" fontId="6" fillId="0" borderId="9" xfId="0" applyFont="1" applyFill="1" applyBorder="1" applyAlignment="1">
      <alignment horizontal="right" vertical="center" wrapText="1" readingOrder="2"/>
    </xf>
    <xf numFmtId="0" fontId="16" fillId="0" borderId="9" xfId="0" applyFont="1" applyFill="1" applyBorder="1" applyAlignment="1">
      <alignment horizontal="right" vertical="center" readingOrder="2"/>
    </xf>
    <xf numFmtId="3" fontId="16" fillId="0" borderId="9" xfId="0" applyNumberFormat="1" applyFont="1" applyFill="1" applyBorder="1" applyAlignment="1">
      <alignment horizontal="right" vertical="center" readingOrder="2"/>
    </xf>
    <xf numFmtId="1" fontId="16" fillId="0" borderId="9" xfId="0" applyNumberFormat="1" applyFont="1" applyFill="1" applyBorder="1" applyAlignment="1">
      <alignment horizontal="right" vertical="center" readingOrder="2"/>
    </xf>
    <xf numFmtId="3" fontId="50" fillId="0" borderId="9" xfId="0" applyNumberFormat="1" applyFont="1" applyFill="1" applyBorder="1" applyAlignment="1">
      <alignment horizontal="right" vertical="center" readingOrder="2"/>
    </xf>
    <xf numFmtId="3" fontId="48" fillId="0" borderId="9" xfId="0" applyNumberFormat="1" applyFont="1" applyFill="1" applyBorder="1" applyAlignment="1">
      <alignment horizontal="right" vertical="center"/>
    </xf>
    <xf numFmtId="2" fontId="45" fillId="0" borderId="9" xfId="0" applyNumberFormat="1" applyFont="1" applyFill="1" applyBorder="1" applyAlignment="1">
      <alignment horizontal="center" vertical="center" readingOrder="1"/>
    </xf>
    <xf numFmtId="3" fontId="45" fillId="0" borderId="9" xfId="0" applyNumberFormat="1" applyFont="1" applyFill="1" applyBorder="1" applyAlignment="1">
      <alignment horizontal="right" vertical="center" readingOrder="2"/>
    </xf>
    <xf numFmtId="3" fontId="48" fillId="0" borderId="9" xfId="0" applyNumberFormat="1" applyFont="1" applyFill="1" applyBorder="1" applyAlignment="1">
      <alignment horizontal="right" vertical="center" readingOrder="2"/>
    </xf>
    <xf numFmtId="0" fontId="16" fillId="6" borderId="9" xfId="0" applyFont="1" applyFill="1" applyBorder="1" applyAlignment="1">
      <alignment horizontal="center" vertical="center" readingOrder="2"/>
    </xf>
    <xf numFmtId="0" fontId="18" fillId="4" borderId="9" xfId="0" applyFont="1" applyFill="1" applyBorder="1" applyAlignment="1">
      <alignment horizontal="right" vertical="center" readingOrder="2"/>
    </xf>
    <xf numFmtId="0" fontId="19" fillId="4" borderId="9" xfId="0" applyFont="1" applyFill="1" applyBorder="1" applyAlignment="1">
      <alignment horizontal="right" vertical="center" readingOrder="2"/>
    </xf>
    <xf numFmtId="0" fontId="20" fillId="4" borderId="9" xfId="0" applyFont="1" applyFill="1" applyBorder="1" applyAlignment="1">
      <alignment horizontal="right" vertical="center" readingOrder="2"/>
    </xf>
    <xf numFmtId="3" fontId="20" fillId="4" borderId="9" xfId="0" applyNumberFormat="1" applyFont="1" applyFill="1" applyBorder="1" applyAlignment="1">
      <alignment horizontal="right" vertical="center" readingOrder="2"/>
    </xf>
    <xf numFmtId="3" fontId="49" fillId="4" borderId="9" xfId="0" applyNumberFormat="1" applyFont="1" applyFill="1" applyBorder="1" applyAlignment="1">
      <alignment horizontal="right" vertical="center" readingOrder="2"/>
    </xf>
    <xf numFmtId="3" fontId="47" fillId="4" borderId="9" xfId="0" applyNumberFormat="1" applyFont="1" applyFill="1" applyBorder="1" applyAlignment="1">
      <alignment horizontal="right" vertical="center" readingOrder="2"/>
    </xf>
    <xf numFmtId="3" fontId="47" fillId="4" borderId="9" xfId="0" applyNumberFormat="1" applyFont="1" applyFill="1" applyBorder="1" applyAlignment="1">
      <alignment horizontal="right" vertical="center" wrapText="1" readingOrder="2"/>
    </xf>
    <xf numFmtId="0" fontId="16" fillId="0" borderId="9" xfId="0" applyNumberFormat="1" applyFont="1" applyFill="1" applyBorder="1" applyAlignment="1">
      <alignment horizontal="right" vertical="center" readingOrder="2"/>
    </xf>
    <xf numFmtId="0" fontId="14" fillId="0" borderId="9" xfId="0" applyNumberFormat="1" applyFont="1" applyFill="1" applyBorder="1" applyAlignment="1">
      <alignment horizontal="right" vertical="center" readingOrder="2"/>
    </xf>
    <xf numFmtId="2" fontId="45" fillId="0" borderId="9" xfId="0" applyNumberFormat="1" applyFont="1" applyFill="1" applyBorder="1" applyAlignment="1">
      <alignment horizontal="center" vertical="center" readingOrder="2"/>
    </xf>
    <xf numFmtId="0" fontId="14" fillId="6" borderId="9" xfId="0" applyNumberFormat="1" applyFont="1" applyFill="1" applyBorder="1" applyAlignment="1">
      <alignment horizontal="right" vertical="center" readingOrder="2"/>
    </xf>
    <xf numFmtId="0" fontId="16" fillId="6" borderId="9" xfId="0" applyNumberFormat="1" applyFont="1" applyFill="1" applyBorder="1" applyAlignment="1">
      <alignment horizontal="right" vertical="center" readingOrder="2"/>
    </xf>
    <xf numFmtId="0" fontId="16" fillId="0" borderId="9" xfId="0" applyFont="1" applyFill="1" applyBorder="1" applyAlignment="1">
      <alignment horizontal="center" vertical="center" readingOrder="2"/>
    </xf>
    <xf numFmtId="0" fontId="7" fillId="2" borderId="9" xfId="0" applyNumberFormat="1" applyFont="1" applyFill="1" applyBorder="1" applyAlignment="1">
      <alignment horizontal="right" vertical="center" readingOrder="2"/>
    </xf>
    <xf numFmtId="0" fontId="14" fillId="2" borderId="9" xfId="0" applyFont="1" applyFill="1" applyBorder="1" applyAlignment="1">
      <alignment horizontal="right" vertical="center" readingOrder="2"/>
    </xf>
    <xf numFmtId="0" fontId="7" fillId="2" borderId="9" xfId="0" applyFont="1" applyFill="1" applyBorder="1" applyAlignment="1">
      <alignment horizontal="right" vertical="center" readingOrder="2"/>
    </xf>
    <xf numFmtId="0" fontId="6" fillId="2" borderId="9" xfId="0" applyFont="1" applyFill="1" applyBorder="1" applyAlignment="1">
      <alignment horizontal="right" vertical="center" wrapText="1" readingOrder="2"/>
    </xf>
    <xf numFmtId="0" fontId="16" fillId="2" borderId="9" xfId="0" applyFont="1" applyFill="1" applyBorder="1" applyAlignment="1">
      <alignment horizontal="right" vertical="center" readingOrder="2"/>
    </xf>
    <xf numFmtId="3" fontId="16" fillId="2" borderId="9" xfId="0" applyNumberFormat="1" applyFont="1" applyFill="1" applyBorder="1" applyAlignment="1">
      <alignment horizontal="right" vertical="center" readingOrder="2"/>
    </xf>
    <xf numFmtId="1" fontId="16" fillId="2" borderId="9" xfId="0" applyNumberFormat="1" applyFont="1" applyFill="1" applyBorder="1" applyAlignment="1">
      <alignment horizontal="right" vertical="center" readingOrder="2"/>
    </xf>
    <xf numFmtId="3" fontId="50" fillId="2" borderId="9" xfId="0" applyNumberFormat="1" applyFont="1" applyFill="1" applyBorder="1" applyAlignment="1">
      <alignment horizontal="right" vertical="center" readingOrder="2"/>
    </xf>
    <xf numFmtId="3" fontId="48" fillId="2" borderId="9" xfId="0" applyNumberFormat="1" applyFont="1" applyFill="1" applyBorder="1" applyAlignment="1">
      <alignment horizontal="right" vertical="center"/>
    </xf>
    <xf numFmtId="2" fontId="45" fillId="2" borderId="9" xfId="0" applyNumberFormat="1" applyFont="1" applyFill="1" applyBorder="1" applyAlignment="1">
      <alignment horizontal="center" vertical="center" readingOrder="1"/>
    </xf>
    <xf numFmtId="3" fontId="45" fillId="2" borderId="9" xfId="0" applyNumberFormat="1" applyFont="1" applyFill="1" applyBorder="1" applyAlignment="1">
      <alignment horizontal="right" vertical="center" readingOrder="2"/>
    </xf>
    <xf numFmtId="3" fontId="46" fillId="0" borderId="9" xfId="0" applyNumberFormat="1" applyFont="1" applyFill="1" applyBorder="1" applyAlignment="1">
      <alignment horizontal="right" vertical="center" readingOrder="2"/>
    </xf>
    <xf numFmtId="0" fontId="60" fillId="3" borderId="9" xfId="0" applyFont="1" applyFill="1" applyBorder="1" applyAlignment="1">
      <alignment horizontal="right" vertical="center" readingOrder="2"/>
    </xf>
    <xf numFmtId="0" fontId="61" fillId="3" borderId="9" xfId="0" applyFont="1" applyFill="1" applyBorder="1" applyAlignment="1">
      <alignment horizontal="right" vertical="center" readingOrder="2"/>
    </xf>
    <xf numFmtId="0" fontId="62" fillId="3" borderId="9" xfId="0" applyFont="1" applyFill="1" applyBorder="1" applyAlignment="1">
      <alignment horizontal="right" vertical="center" readingOrder="2"/>
    </xf>
    <xf numFmtId="3" fontId="62" fillId="3" borderId="9" xfId="0" applyNumberFormat="1" applyFont="1" applyFill="1" applyBorder="1" applyAlignment="1">
      <alignment horizontal="right" vertical="center" readingOrder="2"/>
    </xf>
    <xf numFmtId="3" fontId="63" fillId="3" borderId="9" xfId="0" applyNumberFormat="1" applyFont="1" applyFill="1" applyBorder="1" applyAlignment="1">
      <alignment horizontal="right" vertical="center" readingOrder="2"/>
    </xf>
    <xf numFmtId="2" fontId="63" fillId="3" borderId="9" xfId="0" applyNumberFormat="1" applyFont="1" applyFill="1" applyBorder="1" applyAlignment="1">
      <alignment horizontal="center" vertical="center" readingOrder="1"/>
    </xf>
    <xf numFmtId="3" fontId="63" fillId="3" borderId="9" xfId="0" applyNumberFormat="1" applyFont="1" applyFill="1" applyBorder="1" applyAlignment="1">
      <alignment horizontal="right" vertical="center" wrapText="1" readingOrder="2"/>
    </xf>
    <xf numFmtId="2" fontId="45" fillId="0" borderId="9" xfId="0" applyNumberFormat="1" applyFont="1" applyFill="1" applyBorder="1" applyAlignment="1">
      <alignment horizontal="center" vertical="center"/>
    </xf>
    <xf numFmtId="3" fontId="67" fillId="2" borderId="9" xfId="0" applyNumberFormat="1" applyFont="1" applyFill="1" applyBorder="1" applyAlignment="1">
      <alignment vertical="center" wrapText="1" readingOrder="2"/>
    </xf>
    <xf numFmtId="3" fontId="45" fillId="6" borderId="9" xfId="0" applyNumberFormat="1" applyFont="1" applyFill="1" applyBorder="1" applyAlignment="1">
      <alignment vertical="center" readingOrder="2"/>
    </xf>
    <xf numFmtId="0" fontId="7" fillId="0" borderId="9" xfId="0" applyFont="1" applyFill="1" applyBorder="1" applyAlignment="1">
      <alignment horizontal="right" vertical="center"/>
    </xf>
    <xf numFmtId="3" fontId="63" fillId="3" borderId="9" xfId="0" applyNumberFormat="1" applyFont="1" applyFill="1" applyBorder="1" applyAlignment="1">
      <alignment vertical="center" wrapText="1" readingOrder="2"/>
    </xf>
    <xf numFmtId="0" fontId="16" fillId="0" borderId="9" xfId="0" applyFont="1" applyFill="1" applyBorder="1" applyAlignment="1">
      <alignment horizontal="center" vertical="center" wrapText="1" readingOrder="2"/>
    </xf>
    <xf numFmtId="0" fontId="16" fillId="6" borderId="9" xfId="0" applyFont="1" applyFill="1" applyBorder="1" applyAlignment="1">
      <alignment horizontal="center" vertical="center" wrapText="1" readingOrder="2"/>
    </xf>
    <xf numFmtId="9" fontId="4" fillId="0" borderId="9" xfId="0" applyNumberFormat="1" applyFont="1" applyFill="1" applyBorder="1" applyAlignment="1">
      <alignment horizontal="right" vertical="center"/>
    </xf>
    <xf numFmtId="3" fontId="29" fillId="0" borderId="9" xfId="2" applyNumberFormat="1" applyFont="1" applyFill="1" applyBorder="1" applyAlignment="1">
      <alignment horizontal="right" vertical="center"/>
    </xf>
    <xf numFmtId="9" fontId="4" fillId="0" borderId="18" xfId="0" applyNumberFormat="1" applyFont="1" applyFill="1" applyBorder="1" applyAlignment="1">
      <alignment horizontal="right" vertical="center"/>
    </xf>
    <xf numFmtId="9" fontId="4" fillId="15" borderId="9" xfId="0" applyNumberFormat="1" applyFont="1" applyFill="1" applyBorder="1" applyAlignment="1">
      <alignment horizontal="right" vertical="center"/>
    </xf>
    <xf numFmtId="3" fontId="29" fillId="15" borderId="9" xfId="2" applyNumberFormat="1" applyFont="1" applyFill="1" applyBorder="1" applyAlignment="1">
      <alignment horizontal="right" vertical="center"/>
    </xf>
    <xf numFmtId="9" fontId="4" fillId="15" borderId="18" xfId="0" applyNumberFormat="1" applyFont="1" applyFill="1" applyBorder="1" applyAlignment="1">
      <alignment horizontal="right" vertical="center"/>
    </xf>
    <xf numFmtId="9" fontId="4" fillId="2" borderId="9" xfId="0" applyNumberFormat="1" applyFont="1" applyFill="1" applyBorder="1" applyAlignment="1">
      <alignment horizontal="right" vertical="center"/>
    </xf>
    <xf numFmtId="3" fontId="29" fillId="2" borderId="9" xfId="2" applyNumberFormat="1" applyFont="1" applyFill="1" applyBorder="1" applyAlignment="1">
      <alignment horizontal="right" vertical="center"/>
    </xf>
    <xf numFmtId="9" fontId="4" fillId="2" borderId="18" xfId="0" applyNumberFormat="1" applyFont="1" applyFill="1" applyBorder="1" applyAlignment="1">
      <alignment horizontal="right" vertical="center"/>
    </xf>
    <xf numFmtId="9" fontId="33" fillId="14" borderId="9" xfId="2" applyNumberFormat="1" applyFont="1" applyFill="1" applyBorder="1" applyAlignment="1">
      <alignment horizontal="right" vertical="center"/>
    </xf>
    <xf numFmtId="3" fontId="33" fillId="14" borderId="9" xfId="2" applyNumberFormat="1" applyFont="1" applyFill="1" applyBorder="1" applyAlignment="1">
      <alignment horizontal="right" vertical="center"/>
    </xf>
    <xf numFmtId="9" fontId="33" fillId="14" borderId="15" xfId="2" applyNumberFormat="1" applyFont="1" applyFill="1" applyBorder="1" applyAlignment="1">
      <alignment horizontal="right" vertical="center"/>
    </xf>
    <xf numFmtId="9" fontId="33" fillId="14" borderId="18" xfId="2" applyNumberFormat="1" applyFont="1" applyFill="1" applyBorder="1" applyAlignment="1">
      <alignment horizontal="right" vertical="center"/>
    </xf>
    <xf numFmtId="9" fontId="33" fillId="14" borderId="25" xfId="2" applyNumberFormat="1" applyFont="1" applyFill="1" applyBorder="1" applyAlignment="1">
      <alignment horizontal="right" vertical="center"/>
    </xf>
    <xf numFmtId="3" fontId="33" fillId="14" borderId="25" xfId="2" applyNumberFormat="1" applyFont="1" applyFill="1" applyBorder="1" applyAlignment="1">
      <alignment horizontal="right" vertical="center"/>
    </xf>
    <xf numFmtId="0" fontId="76" fillId="14" borderId="25" xfId="2" applyFont="1" applyFill="1" applyBorder="1" applyAlignment="1">
      <alignment horizontal="right"/>
    </xf>
    <xf numFmtId="0" fontId="76" fillId="14" borderId="26" xfId="2" applyFont="1" applyFill="1" applyBorder="1" applyAlignment="1">
      <alignment horizontal="right"/>
    </xf>
    <xf numFmtId="2" fontId="16" fillId="6" borderId="9" xfId="0" applyNumberFormat="1" applyFont="1" applyFill="1" applyBorder="1" applyAlignment="1">
      <alignment horizontal="center" vertical="center" readingOrder="2"/>
    </xf>
    <xf numFmtId="2" fontId="16" fillId="0" borderId="9" xfId="0" applyNumberFormat="1" applyFont="1" applyFill="1" applyBorder="1" applyAlignment="1">
      <alignment horizontal="center" vertical="center" readingOrder="2"/>
    </xf>
    <xf numFmtId="3" fontId="45" fillId="0" borderId="9" xfId="0" applyNumberFormat="1" applyFont="1" applyFill="1" applyBorder="1" applyAlignment="1">
      <alignment horizontal="center" vertical="center" readingOrder="1"/>
    </xf>
    <xf numFmtId="2" fontId="45" fillId="6" borderId="9" xfId="0" applyNumberFormat="1" applyFont="1" applyFill="1" applyBorder="1" applyAlignment="1">
      <alignment horizontal="center" vertical="center" readingOrder="2"/>
    </xf>
    <xf numFmtId="2" fontId="16" fillId="2" borderId="9" xfId="0" applyNumberFormat="1" applyFont="1" applyFill="1" applyBorder="1" applyAlignment="1">
      <alignment horizontal="center" vertical="center" readingOrder="2"/>
    </xf>
    <xf numFmtId="2" fontId="46" fillId="0" borderId="9" xfId="0" applyNumberFormat="1" applyFont="1" applyFill="1" applyBorder="1" applyAlignment="1">
      <alignment horizontal="center" vertical="center" readingOrder="1"/>
    </xf>
    <xf numFmtId="2" fontId="48" fillId="0" borderId="9" xfId="0" applyNumberFormat="1" applyFont="1" applyFill="1" applyBorder="1" applyAlignment="1">
      <alignment horizontal="center" vertical="center" readingOrder="1"/>
    </xf>
    <xf numFmtId="2" fontId="16" fillId="0" borderId="9" xfId="0" applyNumberFormat="1" applyFont="1" applyFill="1" applyBorder="1" applyAlignment="1">
      <alignment horizontal="center" vertical="center" readingOrder="1"/>
    </xf>
    <xf numFmtId="2" fontId="45" fillId="6" borderId="9" xfId="0" applyNumberFormat="1" applyFont="1" applyFill="1" applyBorder="1" applyAlignment="1">
      <alignment horizontal="center" vertical="center"/>
    </xf>
    <xf numFmtId="2" fontId="16" fillId="0" borderId="9" xfId="0" applyNumberFormat="1" applyFont="1" applyFill="1" applyBorder="1" applyAlignment="1">
      <alignment horizontal="center" vertical="center"/>
    </xf>
    <xf numFmtId="2" fontId="48" fillId="6" borderId="9" xfId="0" applyNumberFormat="1" applyFont="1" applyFill="1" applyBorder="1" applyAlignment="1">
      <alignment horizontal="center" vertical="center" readingOrder="1"/>
    </xf>
    <xf numFmtId="2" fontId="16" fillId="6" borderId="9" xfId="0" applyNumberFormat="1" applyFont="1" applyFill="1" applyBorder="1" applyAlignment="1">
      <alignment horizontal="center" vertical="center"/>
    </xf>
    <xf numFmtId="2" fontId="63" fillId="3" borderId="9" xfId="0" applyNumberFormat="1" applyFont="1" applyFill="1" applyBorder="1" applyAlignment="1">
      <alignment horizontal="center" vertical="center" wrapText="1" readingOrder="1"/>
    </xf>
    <xf numFmtId="2" fontId="48" fillId="0" borderId="9" xfId="0" applyNumberFormat="1" applyFont="1" applyFill="1" applyBorder="1" applyAlignment="1">
      <alignment horizontal="center" vertical="center"/>
    </xf>
    <xf numFmtId="2" fontId="77" fillId="4" borderId="9" xfId="0" applyNumberFormat="1" applyFont="1" applyFill="1" applyBorder="1" applyAlignment="1">
      <alignment horizontal="center" vertical="center" wrapText="1" readingOrder="1"/>
    </xf>
    <xf numFmtId="3" fontId="48" fillId="6" borderId="9" xfId="0" applyNumberFormat="1" applyFont="1" applyFill="1" applyBorder="1" applyAlignment="1">
      <alignment horizontal="right" vertical="center" readingOrder="2"/>
    </xf>
    <xf numFmtId="3" fontId="63" fillId="3" borderId="9" xfId="0" applyNumberFormat="1" applyFont="1" applyFill="1" applyBorder="1" applyAlignment="1">
      <alignment horizontal="right" vertical="center"/>
    </xf>
    <xf numFmtId="0" fontId="65" fillId="0" borderId="12" xfId="0" applyFont="1" applyFill="1" applyBorder="1" applyAlignment="1">
      <alignment vertical="center"/>
    </xf>
    <xf numFmtId="0" fontId="72" fillId="2" borderId="17" xfId="2" applyFont="1" applyFill="1" applyBorder="1" applyAlignment="1">
      <alignment horizontal="right"/>
    </xf>
    <xf numFmtId="0" fontId="4" fillId="17" borderId="0" xfId="0" applyFont="1" applyFill="1"/>
    <xf numFmtId="0" fontId="26" fillId="17" borderId="9" xfId="2" applyFont="1" applyFill="1" applyBorder="1" applyAlignment="1">
      <alignment horizontal="center" vertical="center"/>
    </xf>
    <xf numFmtId="164" fontId="30" fillId="17" borderId="9" xfId="2" applyNumberFormat="1" applyFont="1" applyFill="1" applyBorder="1" applyAlignment="1">
      <alignment horizontal="right" vertical="center"/>
    </xf>
    <xf numFmtId="164" fontId="30" fillId="17" borderId="18" xfId="2" applyNumberFormat="1" applyFont="1" applyFill="1" applyBorder="1" applyAlignment="1">
      <alignment horizontal="right" vertical="center"/>
    </xf>
    <xf numFmtId="164" fontId="30" fillId="17" borderId="25" xfId="2" applyNumberFormat="1" applyFont="1" applyFill="1" applyBorder="1" applyAlignment="1">
      <alignment horizontal="right" vertical="center"/>
    </xf>
    <xf numFmtId="0" fontId="4" fillId="17" borderId="0" xfId="0" applyFont="1" applyFill="1" applyBorder="1" applyAlignment="1">
      <alignment readingOrder="2"/>
    </xf>
    <xf numFmtId="0" fontId="60" fillId="3" borderId="9" xfId="0" applyNumberFormat="1" applyFont="1" applyFill="1" applyBorder="1" applyAlignment="1">
      <alignment horizontal="right" vertical="center" wrapText="1" readingOrder="2"/>
    </xf>
    <xf numFmtId="0" fontId="17" fillId="3" borderId="9" xfId="0" applyFont="1" applyFill="1" applyBorder="1" applyAlignment="1">
      <alignment horizontal="right" vertical="center" wrapText="1" readingOrder="2"/>
    </xf>
    <xf numFmtId="0" fontId="43" fillId="4" borderId="9" xfId="0" applyFont="1" applyFill="1" applyBorder="1" applyAlignment="1">
      <alignment horizontal="right" vertical="center" readingOrder="2"/>
    </xf>
    <xf numFmtId="0" fontId="34" fillId="10" borderId="20" xfId="0" applyFont="1" applyFill="1" applyBorder="1" applyAlignment="1">
      <alignment horizontal="center" vertical="center"/>
    </xf>
    <xf numFmtId="0" fontId="34" fillId="10" borderId="12" xfId="0" applyFont="1" applyFill="1" applyBorder="1" applyAlignment="1">
      <alignment horizontal="center" vertical="center"/>
    </xf>
    <xf numFmtId="0" fontId="38" fillId="0" borderId="10" xfId="0" applyFont="1" applyBorder="1" applyAlignment="1">
      <alignment horizontal="right" readingOrder="2"/>
    </xf>
    <xf numFmtId="0" fontId="38" fillId="0" borderId="11" xfId="0" applyFont="1" applyBorder="1" applyAlignment="1">
      <alignment horizontal="right" readingOrder="2"/>
    </xf>
    <xf numFmtId="0" fontId="38" fillId="0" borderId="12" xfId="0" applyFont="1" applyBorder="1" applyAlignment="1">
      <alignment horizontal="right" readingOrder="2"/>
    </xf>
    <xf numFmtId="2" fontId="24" fillId="10" borderId="11" xfId="0" applyNumberFormat="1" applyFont="1" applyFill="1" applyBorder="1" applyAlignment="1">
      <alignment horizontal="center" vertical="center"/>
    </xf>
    <xf numFmtId="2" fontId="24" fillId="10" borderId="34" xfId="0" applyNumberFormat="1" applyFont="1" applyFill="1" applyBorder="1" applyAlignment="1">
      <alignment horizontal="center" vertical="center"/>
    </xf>
    <xf numFmtId="2" fontId="24" fillId="10" borderId="12" xfId="0" applyNumberFormat="1" applyFont="1" applyFill="1" applyBorder="1" applyAlignment="1">
      <alignment horizontal="center" vertical="center"/>
    </xf>
    <xf numFmtId="0" fontId="64" fillId="10" borderId="20" xfId="0" applyFont="1" applyFill="1" applyBorder="1" applyAlignment="1">
      <alignment horizontal="center" vertical="center" readingOrder="2"/>
    </xf>
    <xf numFmtId="0" fontId="64" fillId="10" borderId="12" xfId="0" applyFont="1" applyFill="1" applyBorder="1" applyAlignment="1">
      <alignment horizontal="center"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8" fillId="0" borderId="22" xfId="0" applyFont="1" applyBorder="1" applyAlignment="1">
      <alignment horizontal="right" wrapText="1" readingOrder="2"/>
    </xf>
    <xf numFmtId="0" fontId="38" fillId="0" borderId="23" xfId="0" applyFont="1" applyBorder="1" applyAlignment="1">
      <alignment horizontal="right" wrapText="1" readingOrder="2"/>
    </xf>
    <xf numFmtId="0" fontId="38" fillId="0" borderId="24" xfId="0" applyFont="1" applyBorder="1" applyAlignment="1">
      <alignment horizontal="right" wrapText="1" readingOrder="2"/>
    </xf>
    <xf numFmtId="0" fontId="35" fillId="12" borderId="28" xfId="0" applyFont="1" applyFill="1" applyBorder="1" applyAlignment="1">
      <alignment horizontal="center" vertical="center"/>
    </xf>
    <xf numFmtId="0" fontId="35" fillId="12" borderId="5" xfId="0" applyFont="1" applyFill="1" applyBorder="1" applyAlignment="1">
      <alignment horizontal="center" vertical="center"/>
    </xf>
    <xf numFmtId="0" fontId="35" fillId="12" borderId="35" xfId="0" applyFont="1" applyFill="1" applyBorder="1" applyAlignment="1">
      <alignment horizontal="center" vertical="center"/>
    </xf>
    <xf numFmtId="0" fontId="35" fillId="12" borderId="6" xfId="0" applyFont="1" applyFill="1" applyBorder="1" applyAlignment="1">
      <alignment horizontal="center" vertical="center"/>
    </xf>
    <xf numFmtId="2" fontId="24" fillId="10" borderId="31" xfId="0" applyNumberFormat="1" applyFont="1" applyFill="1" applyBorder="1" applyAlignment="1">
      <alignment horizontal="center" vertical="center"/>
    </xf>
    <xf numFmtId="2" fontId="24" fillId="10" borderId="32" xfId="0" applyNumberFormat="1" applyFont="1" applyFill="1" applyBorder="1" applyAlignment="1">
      <alignment horizontal="center" vertical="center"/>
    </xf>
    <xf numFmtId="2" fontId="24" fillId="10" borderId="33" xfId="0" applyNumberFormat="1" applyFont="1" applyFill="1" applyBorder="1" applyAlignment="1">
      <alignment horizontal="center" vertical="center"/>
    </xf>
    <xf numFmtId="2" fontId="24" fillId="10" borderId="8" xfId="0" applyNumberFormat="1" applyFont="1" applyFill="1" applyBorder="1" applyAlignment="1">
      <alignment horizontal="center" vertical="center"/>
    </xf>
    <xf numFmtId="2" fontId="24" fillId="10" borderId="29" xfId="0" applyNumberFormat="1" applyFont="1" applyFill="1" applyBorder="1" applyAlignment="1">
      <alignment horizontal="center" vertical="center"/>
    </xf>
    <xf numFmtId="2" fontId="24" fillId="10" borderId="15" xfId="0" applyNumberFormat="1" applyFont="1" applyFill="1" applyBorder="1" applyAlignment="1">
      <alignment horizontal="center" vertical="center"/>
    </xf>
    <xf numFmtId="2" fontId="26" fillId="10" borderId="13" xfId="0" applyNumberFormat="1" applyFont="1" applyFill="1" applyBorder="1" applyAlignment="1">
      <alignment horizontal="center" vertical="center"/>
    </xf>
    <xf numFmtId="2" fontId="26" fillId="10" borderId="30" xfId="0" applyNumberFormat="1" applyFont="1" applyFill="1" applyBorder="1" applyAlignment="1">
      <alignment horizontal="center" vertical="center"/>
    </xf>
    <xf numFmtId="2" fontId="26" fillId="10" borderId="16" xfId="0" applyNumberFormat="1" applyFont="1" applyFill="1" applyBorder="1" applyAlignment="1">
      <alignment horizontal="center" vertical="center"/>
    </xf>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2" fontId="26" fillId="10" borderId="15" xfId="0" applyNumberFormat="1" applyFont="1" applyFill="1" applyBorder="1" applyAlignment="1">
      <alignment horizontal="center" vertical="center"/>
    </xf>
    <xf numFmtId="0" fontId="25" fillId="10" borderId="8" xfId="0" applyFont="1" applyFill="1" applyBorder="1" applyAlignment="1">
      <alignment horizontal="center" vertical="center"/>
    </xf>
    <xf numFmtId="0" fontId="25" fillId="10" borderId="29" xfId="0" applyFont="1" applyFill="1" applyBorder="1" applyAlignment="1">
      <alignment horizontal="center" vertical="center"/>
    </xf>
    <xf numFmtId="0" fontId="24" fillId="10" borderId="8" xfId="0" applyFont="1" applyFill="1" applyBorder="1" applyAlignment="1">
      <alignment horizontal="center" vertical="center"/>
    </xf>
    <xf numFmtId="0" fontId="24" fillId="10" borderId="29" xfId="0" applyFont="1" applyFill="1" applyBorder="1" applyAlignment="1">
      <alignment horizontal="center" vertical="center"/>
    </xf>
    <xf numFmtId="0" fontId="24" fillId="10" borderId="15" xfId="0" applyFont="1" applyFill="1" applyBorder="1" applyAlignment="1">
      <alignment horizontal="center" vertical="center"/>
    </xf>
    <xf numFmtId="0" fontId="33" fillId="10" borderId="20" xfId="0" applyFont="1" applyFill="1" applyBorder="1" applyAlignment="1">
      <alignment horizontal="center" vertical="center" readingOrder="2"/>
    </xf>
    <xf numFmtId="0" fontId="33" fillId="10" borderId="12" xfId="0" applyFont="1" applyFill="1" applyBorder="1" applyAlignment="1">
      <alignment horizontal="center" vertical="center" readingOrder="2"/>
    </xf>
    <xf numFmtId="0" fontId="33" fillId="10" borderId="19" xfId="0" applyFont="1" applyFill="1" applyBorder="1" applyAlignment="1">
      <alignment horizontal="center" vertical="center"/>
    </xf>
    <xf numFmtId="0" fontId="33" fillId="10" borderId="12" xfId="0" applyFont="1" applyFill="1" applyBorder="1" applyAlignment="1">
      <alignment horizontal="center" vertical="center"/>
    </xf>
    <xf numFmtId="0" fontId="28" fillId="8" borderId="39" xfId="2" applyFont="1" applyFill="1" applyBorder="1" applyAlignment="1">
      <alignment horizontal="center" vertical="center"/>
    </xf>
    <xf numFmtId="0" fontId="28" fillId="8" borderId="24" xfId="2" applyFont="1" applyFill="1" applyBorder="1" applyAlignment="1">
      <alignment horizontal="center" vertical="center"/>
    </xf>
    <xf numFmtId="0" fontId="66" fillId="8" borderId="19" xfId="2" applyFont="1" applyFill="1" applyBorder="1" applyAlignment="1">
      <alignment horizontal="center" vertical="center"/>
    </xf>
    <xf numFmtId="0" fontId="66" fillId="8" borderId="33" xfId="2" applyFont="1" applyFill="1" applyBorder="1" applyAlignment="1">
      <alignment horizontal="center" vertical="center"/>
    </xf>
    <xf numFmtId="0" fontId="30" fillId="8" borderId="20" xfId="2" applyFont="1" applyFill="1" applyBorder="1" applyAlignment="1">
      <alignment horizontal="center" vertical="center"/>
    </xf>
    <xf numFmtId="0" fontId="30" fillId="8" borderId="12" xfId="2" applyFont="1" applyFill="1" applyBorder="1" applyAlignment="1">
      <alignment horizontal="center" vertical="center"/>
    </xf>
    <xf numFmtId="0" fontId="29" fillId="8" borderId="20" xfId="2" applyFont="1" applyFill="1" applyBorder="1" applyAlignment="1">
      <alignment horizontal="center" vertical="center"/>
    </xf>
    <xf numFmtId="0" fontId="29" fillId="8" borderId="12" xfId="2" applyFont="1" applyFill="1" applyBorder="1" applyAlignment="1">
      <alignment horizontal="center" vertical="center"/>
    </xf>
    <xf numFmtId="0" fontId="28" fillId="8" borderId="19" xfId="2" applyFont="1" applyFill="1" applyBorder="1" applyAlignment="1">
      <alignment horizontal="center" vertical="center"/>
    </xf>
    <xf numFmtId="0" fontId="28" fillId="8" borderId="12" xfId="2" applyFont="1" applyFill="1" applyBorder="1" applyAlignment="1">
      <alignment horizontal="center" vertical="center"/>
    </xf>
    <xf numFmtId="0" fontId="37" fillId="11" borderId="40" xfId="1" applyFont="1" applyFill="1" applyBorder="1" applyAlignment="1">
      <alignment horizontal="center" vertical="center"/>
    </xf>
    <xf numFmtId="0" fontId="37" fillId="11" borderId="41" xfId="1" applyFont="1" applyFill="1" applyBorder="1" applyAlignment="1">
      <alignment horizontal="center" vertical="center"/>
    </xf>
    <xf numFmtId="0" fontId="37" fillId="11" borderId="42" xfId="1" applyFont="1" applyFill="1" applyBorder="1" applyAlignment="1">
      <alignment horizontal="center" vertical="center"/>
    </xf>
    <xf numFmtId="0" fontId="65" fillId="8" borderId="20" xfId="2" applyFont="1" applyFill="1" applyBorder="1" applyAlignment="1">
      <alignment horizontal="center" vertical="center"/>
    </xf>
    <xf numFmtId="0" fontId="65"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4" fillId="8" borderId="4" xfId="2" applyFont="1" applyFill="1" applyBorder="1" applyAlignment="1">
      <alignment horizontal="center" vertical="center"/>
    </xf>
    <xf numFmtId="0" fontId="24" fillId="8" borderId="9" xfId="2" applyFont="1" applyFill="1" applyBorder="1" applyAlignment="1">
      <alignment horizontal="center" vertical="center"/>
    </xf>
    <xf numFmtId="0" fontId="26" fillId="8" borderId="27" xfId="2" applyFont="1" applyFill="1" applyBorder="1" applyAlignment="1">
      <alignment horizontal="center" vertical="center"/>
    </xf>
    <xf numFmtId="0" fontId="26" fillId="8" borderId="5" xfId="2" applyFont="1" applyFill="1" applyBorder="1" applyAlignment="1">
      <alignment horizontal="center" vertical="center"/>
    </xf>
    <xf numFmtId="0" fontId="26" fillId="8" borderId="37" xfId="2" applyFont="1" applyFill="1" applyBorder="1" applyAlignment="1">
      <alignment horizontal="center" vertical="center"/>
    </xf>
    <xf numFmtId="0" fontId="26" fillId="8" borderId="6" xfId="2" applyFont="1" applyFill="1" applyBorder="1" applyAlignment="1">
      <alignment horizontal="center" vertical="center"/>
    </xf>
    <xf numFmtId="0" fontId="26" fillId="8" borderId="9" xfId="2" applyFont="1" applyFill="1" applyBorder="1" applyAlignment="1">
      <alignment horizontal="center" vertical="center"/>
    </xf>
    <xf numFmtId="0" fontId="26" fillId="8" borderId="10" xfId="2" applyFont="1" applyFill="1" applyBorder="1" applyAlignment="1">
      <alignment horizontal="center" vertical="center"/>
    </xf>
    <xf numFmtId="0" fontId="26" fillId="8" borderId="11" xfId="2" applyFont="1" applyFill="1" applyBorder="1" applyAlignment="1">
      <alignment horizontal="center" vertical="center"/>
    </xf>
    <xf numFmtId="0" fontId="26" fillId="8" borderId="12" xfId="2" applyFont="1" applyFill="1" applyBorder="1" applyAlignment="1">
      <alignment horizontal="center" vertical="center"/>
    </xf>
    <xf numFmtId="0" fontId="26" fillId="8" borderId="38" xfId="2" applyFont="1" applyFill="1" applyBorder="1" applyAlignment="1">
      <alignment horizontal="center" vertical="center"/>
    </xf>
    <xf numFmtId="0" fontId="0" fillId="0" borderId="0" xfId="0" applyAlignment="1">
      <alignment horizontal="center" vertical="center"/>
    </xf>
    <xf numFmtId="0" fontId="69" fillId="0" borderId="0" xfId="0" applyFont="1" applyAlignment="1">
      <alignment horizontal="right" readingOrder="2"/>
    </xf>
    <xf numFmtId="0" fontId="72" fillId="0" borderId="0" xfId="0" applyFont="1" applyBorder="1" applyAlignment="1">
      <alignment horizontal="right" vertical="center" wrapText="1" readingOrder="2"/>
    </xf>
    <xf numFmtId="0" fontId="75" fillId="0" borderId="0" xfId="0" applyFont="1" applyAlignment="1">
      <alignment horizontal="left" vertical="top" readingOrder="2"/>
    </xf>
    <xf numFmtId="0" fontId="72" fillId="0" borderId="0" xfId="0" applyFont="1" applyAlignment="1">
      <alignment horizontal="right" vertical="top" wrapText="1" readingOrder="2"/>
    </xf>
    <xf numFmtId="0" fontId="68" fillId="13" borderId="40" xfId="0" applyFont="1" applyFill="1" applyBorder="1" applyAlignment="1">
      <alignment horizontal="center" vertical="center"/>
    </xf>
    <xf numFmtId="0" fontId="68" fillId="13" borderId="41" xfId="0" applyFont="1" applyFill="1" applyBorder="1" applyAlignment="1">
      <alignment horizontal="center" vertical="center"/>
    </xf>
    <xf numFmtId="0" fontId="68" fillId="13" borderId="42" xfId="0" applyFont="1" applyFill="1" applyBorder="1" applyAlignment="1">
      <alignment horizontal="center" vertical="center"/>
    </xf>
    <xf numFmtId="0" fontId="32" fillId="14" borderId="39" xfId="2" applyFont="1" applyFill="1" applyBorder="1" applyAlignment="1">
      <alignment horizontal="center"/>
    </xf>
    <xf numFmtId="0" fontId="32" fillId="14" borderId="24" xfId="2" applyFont="1" applyFill="1" applyBorder="1" applyAlignment="1">
      <alignment horizontal="center"/>
    </xf>
    <xf numFmtId="0" fontId="32" fillId="14" borderId="20" xfId="2" applyFont="1" applyFill="1" applyBorder="1" applyAlignment="1">
      <alignment horizontal="center" vertical="center"/>
    </xf>
    <xf numFmtId="0" fontId="32" fillId="14" borderId="12" xfId="2" applyFont="1" applyFill="1" applyBorder="1" applyAlignment="1">
      <alignment horizontal="center" vertical="center"/>
    </xf>
    <xf numFmtId="0" fontId="69" fillId="14" borderId="3" xfId="2" applyFont="1" applyFill="1" applyBorder="1" applyAlignment="1">
      <alignment horizontal="center" vertical="center"/>
    </xf>
    <xf numFmtId="0" fontId="69" fillId="14" borderId="17" xfId="2" applyFont="1" applyFill="1" applyBorder="1" applyAlignment="1">
      <alignment horizontal="center" vertical="center"/>
    </xf>
    <xf numFmtId="0" fontId="70" fillId="14" borderId="4" xfId="2" applyFont="1" applyFill="1" applyBorder="1" applyAlignment="1">
      <alignment horizontal="center" vertical="center"/>
    </xf>
    <xf numFmtId="0" fontId="70" fillId="14" borderId="9" xfId="2" applyFont="1" applyFill="1" applyBorder="1" applyAlignment="1">
      <alignment horizontal="center" vertical="center"/>
    </xf>
    <xf numFmtId="0" fontId="70" fillId="14" borderId="43" xfId="2" applyFont="1" applyFill="1" applyBorder="1" applyAlignment="1">
      <alignment horizontal="center" vertical="center"/>
    </xf>
    <xf numFmtId="0" fontId="51" fillId="16" borderId="45" xfId="0" applyFont="1" applyFill="1" applyBorder="1" applyAlignment="1">
      <alignment horizontal="center" vertical="center" wrapText="1" readingOrder="2"/>
    </xf>
    <xf numFmtId="0" fontId="51" fillId="16" borderId="46" xfId="0" applyFont="1" applyFill="1" applyBorder="1" applyAlignment="1">
      <alignment horizontal="center" vertical="center" wrapText="1" readingOrder="2"/>
    </xf>
    <xf numFmtId="0" fontId="51" fillId="16" borderId="47" xfId="0" applyFont="1" applyFill="1" applyBorder="1" applyAlignment="1">
      <alignment horizontal="center" vertical="center" wrapText="1" readingOrder="2"/>
    </xf>
    <xf numFmtId="0" fontId="51" fillId="16" borderId="48" xfId="0" applyFont="1" applyFill="1" applyBorder="1" applyAlignment="1">
      <alignment horizontal="center" wrapText="1" readingOrder="2"/>
    </xf>
    <xf numFmtId="0" fontId="51" fillId="16" borderId="52" xfId="0" applyFont="1" applyFill="1" applyBorder="1" applyAlignment="1">
      <alignment horizontal="center" wrapText="1" readingOrder="2"/>
    </xf>
    <xf numFmtId="0" fontId="51" fillId="16" borderId="49" xfId="0" applyFont="1" applyFill="1" applyBorder="1" applyAlignment="1">
      <alignment horizontal="center" wrapText="1" readingOrder="2"/>
    </xf>
    <xf numFmtId="0" fontId="57" fillId="16" borderId="45" xfId="0" applyFont="1" applyFill="1" applyBorder="1" applyAlignment="1">
      <alignment horizontal="center" vertical="center" wrapText="1" readingOrder="2"/>
    </xf>
    <xf numFmtId="0" fontId="57" fillId="16" borderId="46" xfId="0" applyFont="1" applyFill="1" applyBorder="1" applyAlignment="1">
      <alignment horizontal="center" vertical="center" wrapText="1" readingOrder="2"/>
    </xf>
    <xf numFmtId="0" fontId="57" fillId="16" borderId="47" xfId="0" applyFont="1" applyFill="1" applyBorder="1" applyAlignment="1">
      <alignment horizontal="center" vertical="center" wrapText="1" readingOrder="2"/>
    </xf>
    <xf numFmtId="0" fontId="51" fillId="16" borderId="45" xfId="0" applyFont="1" applyFill="1" applyBorder="1" applyAlignment="1">
      <alignment horizontal="center" wrapText="1" readingOrder="2"/>
    </xf>
    <xf numFmtId="0" fontId="5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51" fillId="16" borderId="44" xfId="0" applyFont="1" applyFill="1" applyBorder="1" applyAlignment="1">
      <alignment horizontal="center" vertical="center" wrapText="1" readingOrder="2"/>
    </xf>
    <xf numFmtId="0" fontId="51" fillId="16" borderId="46" xfId="0" applyFont="1" applyFill="1" applyBorder="1" applyAlignment="1">
      <alignment horizontal="center" wrapText="1" readingOrder="2"/>
    </xf>
    <xf numFmtId="0" fontId="51" fillId="16" borderId="44"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G132"/>
  <sheetViews>
    <sheetView rightToLeft="1" tabSelected="1" topLeftCell="C1" zoomScale="50" zoomScaleNormal="50" workbookViewId="0">
      <pane xSplit="2" ySplit="2" topLeftCell="K15" activePane="bottomRight" state="frozen"/>
      <selection activeCell="C1" sqref="C1"/>
      <selection pane="topRight" activeCell="E1" sqref="E1"/>
      <selection pane="bottomLeft" activeCell="C3" sqref="C3"/>
      <selection pane="bottomRight" activeCell="E3" sqref="E3"/>
    </sheetView>
  </sheetViews>
  <sheetFormatPr defaultRowHeight="37.5"/>
  <cols>
    <col min="1" max="1" width="6.140625" style="92" hidden="1" customWidth="1"/>
    <col min="2" max="2" width="0.85546875" style="93" hidden="1" customWidth="1"/>
    <col min="3" max="3" width="6.7109375" style="5" customWidth="1"/>
    <col min="4" max="4" width="47.42578125" style="6" bestFit="1" customWidth="1"/>
    <col min="5" max="5" width="35.42578125" style="94" customWidth="1"/>
    <col min="6" max="6" width="26.42578125" style="94" customWidth="1"/>
    <col min="7" max="7" width="10.7109375" style="94" customWidth="1"/>
    <col min="8" max="8" width="30.7109375" style="6" customWidth="1"/>
    <col min="9" max="9" width="25.42578125" style="5" customWidth="1"/>
    <col min="10" max="10" width="25.5703125" style="5" bestFit="1" customWidth="1"/>
    <col min="11" max="11" width="15" style="5" customWidth="1"/>
    <col min="12" max="12" width="25.5703125" style="5" customWidth="1"/>
    <col min="13" max="13" width="28.7109375" style="5" customWidth="1"/>
    <col min="14" max="14" width="24.7109375" style="95" customWidth="1"/>
    <col min="15" max="15" width="19.28515625" style="95" customWidth="1"/>
    <col min="16" max="16" width="15.28515625" style="95" customWidth="1"/>
    <col min="17" max="17" width="23.28515625" style="7" customWidth="1"/>
    <col min="18" max="18" width="21.5703125" style="7" customWidth="1"/>
    <col min="19" max="19" width="19" style="7" customWidth="1"/>
    <col min="20" max="20" width="13.7109375" style="7" customWidth="1"/>
    <col min="21" max="21" width="15.42578125" style="7" customWidth="1"/>
    <col min="22" max="22" width="15.5703125" style="5" customWidth="1"/>
    <col min="23" max="23" width="18.85546875" style="5" customWidth="1"/>
    <col min="24" max="28" width="11.42578125" style="96" customWidth="1"/>
    <col min="29" max="54" width="9" style="92"/>
    <col min="55" max="207" width="9" style="5"/>
    <col min="208" max="208" width="6.42578125" style="5" customWidth="1"/>
    <col min="209" max="210" width="0" style="5" hidden="1" customWidth="1"/>
    <col min="211" max="211" width="8.42578125" style="5" customWidth="1"/>
    <col min="212" max="212" width="6" style="5" customWidth="1"/>
    <col min="213" max="213" width="32.42578125" style="5" customWidth="1"/>
    <col min="214" max="214" width="37.28515625" style="5" customWidth="1"/>
    <col min="215" max="215" width="26.42578125" style="5" customWidth="1"/>
    <col min="216" max="216" width="10.7109375" style="5" customWidth="1"/>
    <col min="217" max="218" width="24.28515625" style="5" customWidth="1"/>
    <col min="219" max="219" width="21.5703125" style="5" customWidth="1"/>
    <col min="220" max="220" width="19.7109375" style="5" customWidth="1"/>
    <col min="221" max="221" width="11" style="5" customWidth="1"/>
    <col min="222" max="222" width="21.85546875" style="5" customWidth="1"/>
    <col min="223" max="223" width="21.5703125" style="5" customWidth="1"/>
    <col min="224" max="224" width="24.7109375" style="5" customWidth="1"/>
    <col min="225" max="225" width="21.42578125" style="5" customWidth="1"/>
    <col min="226" max="227" width="15.28515625" style="5" customWidth="1"/>
    <col min="228" max="228" width="20.140625" style="5" bestFit="1" customWidth="1"/>
    <col min="229" max="229" width="27.85546875" style="5" bestFit="1" customWidth="1"/>
    <col min="230" max="230" width="17.28515625" style="5" bestFit="1" customWidth="1"/>
    <col min="231" max="231" width="16.42578125" style="5" customWidth="1"/>
    <col min="232" max="232" width="15.42578125" style="5" customWidth="1"/>
    <col min="233" max="233" width="17.5703125" style="5" bestFit="1" customWidth="1"/>
    <col min="234" max="234" width="19.140625" style="5" customWidth="1"/>
    <col min="235" max="463" width="9" style="5"/>
    <col min="464" max="464" width="6.42578125" style="5" customWidth="1"/>
    <col min="465" max="466" width="0" style="5" hidden="1" customWidth="1"/>
    <col min="467" max="467" width="8.42578125" style="5" customWidth="1"/>
    <col min="468" max="468" width="6" style="5" customWidth="1"/>
    <col min="469" max="469" width="32.42578125" style="5" customWidth="1"/>
    <col min="470" max="470" width="37.28515625" style="5" customWidth="1"/>
    <col min="471" max="471" width="26.42578125" style="5" customWidth="1"/>
    <col min="472" max="472" width="10.7109375" style="5" customWidth="1"/>
    <col min="473" max="474" width="24.28515625" style="5" customWidth="1"/>
    <col min="475" max="475" width="21.5703125" style="5" customWidth="1"/>
    <col min="476" max="476" width="19.7109375" style="5" customWidth="1"/>
    <col min="477" max="477" width="11" style="5" customWidth="1"/>
    <col min="478" max="478" width="21.85546875" style="5" customWidth="1"/>
    <col min="479" max="479" width="21.5703125" style="5" customWidth="1"/>
    <col min="480" max="480" width="24.7109375" style="5" customWidth="1"/>
    <col min="481" max="481" width="21.42578125" style="5" customWidth="1"/>
    <col min="482" max="483" width="15.28515625" style="5" customWidth="1"/>
    <col min="484" max="484" width="20.140625" style="5" bestFit="1" customWidth="1"/>
    <col min="485" max="485" width="27.85546875" style="5" bestFit="1" customWidth="1"/>
    <col min="486" max="486" width="17.28515625" style="5" bestFit="1" customWidth="1"/>
    <col min="487" max="487" width="16.42578125" style="5" customWidth="1"/>
    <col min="488" max="488" width="15.42578125" style="5" customWidth="1"/>
    <col min="489" max="489" width="17.5703125" style="5" bestFit="1" customWidth="1"/>
    <col min="490" max="490" width="19.140625" style="5" customWidth="1"/>
    <col min="491" max="719" width="9" style="5"/>
    <col min="720" max="720" width="6.42578125" style="5" customWidth="1"/>
    <col min="721" max="722" width="0" style="5" hidden="1" customWidth="1"/>
    <col min="723" max="723" width="8.42578125" style="5" customWidth="1"/>
    <col min="724" max="724" width="6" style="5" customWidth="1"/>
    <col min="725" max="725" width="32.42578125" style="5" customWidth="1"/>
    <col min="726" max="726" width="37.28515625" style="5" customWidth="1"/>
    <col min="727" max="727" width="26.42578125" style="5" customWidth="1"/>
    <col min="728" max="728" width="10.7109375" style="5" customWidth="1"/>
    <col min="729" max="730" width="24.28515625" style="5" customWidth="1"/>
    <col min="731" max="731" width="21.5703125" style="5" customWidth="1"/>
    <col min="732" max="732" width="19.7109375" style="5" customWidth="1"/>
    <col min="733" max="733" width="11" style="5" customWidth="1"/>
    <col min="734" max="734" width="21.85546875" style="5" customWidth="1"/>
    <col min="735" max="735" width="21.5703125" style="5" customWidth="1"/>
    <col min="736" max="736" width="24.7109375" style="5" customWidth="1"/>
    <col min="737" max="737" width="21.42578125" style="5" customWidth="1"/>
    <col min="738" max="739" width="15.28515625" style="5" customWidth="1"/>
    <col min="740" max="740" width="20.140625" style="5" bestFit="1" customWidth="1"/>
    <col min="741" max="741" width="27.85546875" style="5" bestFit="1" customWidth="1"/>
    <col min="742" max="742" width="17.28515625" style="5" bestFit="1" customWidth="1"/>
    <col min="743" max="743" width="16.42578125" style="5" customWidth="1"/>
    <col min="744" max="744" width="15.42578125" style="5" customWidth="1"/>
    <col min="745" max="745" width="17.5703125" style="5" bestFit="1" customWidth="1"/>
    <col min="746" max="746" width="19.140625" style="5" customWidth="1"/>
    <col min="747" max="975" width="9" style="5"/>
    <col min="976" max="976" width="6.42578125" style="5" customWidth="1"/>
    <col min="977" max="978" width="0" style="5" hidden="1" customWidth="1"/>
    <col min="979" max="979" width="8.42578125" style="5" customWidth="1"/>
    <col min="980" max="980" width="6" style="5" customWidth="1"/>
    <col min="981" max="981" width="32.42578125" style="5" customWidth="1"/>
    <col min="982" max="982" width="37.28515625" style="5" customWidth="1"/>
    <col min="983" max="983" width="26.42578125" style="5" customWidth="1"/>
    <col min="984" max="984" width="10.7109375" style="5" customWidth="1"/>
    <col min="985" max="986" width="24.28515625" style="5" customWidth="1"/>
    <col min="987" max="987" width="21.5703125" style="5" customWidth="1"/>
    <col min="988" max="988" width="19.7109375" style="5" customWidth="1"/>
    <col min="989" max="989" width="11" style="5" customWidth="1"/>
    <col min="990" max="990" width="21.85546875" style="5" customWidth="1"/>
    <col min="991" max="991" width="21.5703125" style="5" customWidth="1"/>
    <col min="992" max="992" width="24.7109375" style="5" customWidth="1"/>
    <col min="993" max="993" width="21.42578125" style="5" customWidth="1"/>
    <col min="994" max="995" width="15.28515625" style="5" customWidth="1"/>
    <col min="996" max="996" width="20.140625" style="5" bestFit="1" customWidth="1"/>
    <col min="997" max="997" width="27.85546875" style="5" bestFit="1" customWidth="1"/>
    <col min="998" max="998" width="17.28515625" style="5" bestFit="1" customWidth="1"/>
    <col min="999" max="999" width="16.42578125" style="5" customWidth="1"/>
    <col min="1000" max="1000" width="15.42578125" style="5" customWidth="1"/>
    <col min="1001" max="1001" width="17.5703125" style="5" bestFit="1" customWidth="1"/>
    <col min="1002" max="1002" width="19.140625" style="5" customWidth="1"/>
    <col min="1003" max="1231" width="9" style="5"/>
    <col min="1232" max="1232" width="6.42578125" style="5" customWidth="1"/>
    <col min="1233" max="1234" width="0" style="5" hidden="1" customWidth="1"/>
    <col min="1235" max="1235" width="8.42578125" style="5" customWidth="1"/>
    <col min="1236" max="1236" width="6" style="5" customWidth="1"/>
    <col min="1237" max="1237" width="32.42578125" style="5" customWidth="1"/>
    <col min="1238" max="1238" width="37.28515625" style="5" customWidth="1"/>
    <col min="1239" max="1239" width="26.42578125" style="5" customWidth="1"/>
    <col min="1240" max="1240" width="10.7109375" style="5" customWidth="1"/>
    <col min="1241" max="1242" width="24.28515625" style="5" customWidth="1"/>
    <col min="1243" max="1243" width="21.5703125" style="5" customWidth="1"/>
    <col min="1244" max="1244" width="19.7109375" style="5" customWidth="1"/>
    <col min="1245" max="1245" width="11" style="5" customWidth="1"/>
    <col min="1246" max="1246" width="21.85546875" style="5" customWidth="1"/>
    <col min="1247" max="1247" width="21.5703125" style="5" customWidth="1"/>
    <col min="1248" max="1248" width="24.7109375" style="5" customWidth="1"/>
    <col min="1249" max="1249" width="21.42578125" style="5" customWidth="1"/>
    <col min="1250" max="1251" width="15.28515625" style="5" customWidth="1"/>
    <col min="1252" max="1252" width="20.140625" style="5" bestFit="1" customWidth="1"/>
    <col min="1253" max="1253" width="27.85546875" style="5" bestFit="1" customWidth="1"/>
    <col min="1254" max="1254" width="17.28515625" style="5" bestFit="1" customWidth="1"/>
    <col min="1255" max="1255" width="16.42578125" style="5" customWidth="1"/>
    <col min="1256" max="1256" width="15.42578125" style="5" customWidth="1"/>
    <col min="1257" max="1257" width="17.5703125" style="5" bestFit="1" customWidth="1"/>
    <col min="1258" max="1258" width="19.140625" style="5" customWidth="1"/>
    <col min="1259" max="1487" width="9" style="5"/>
    <col min="1488" max="1488" width="6.42578125" style="5" customWidth="1"/>
    <col min="1489" max="1490" width="0" style="5" hidden="1" customWidth="1"/>
    <col min="1491" max="1491" width="8.42578125" style="5" customWidth="1"/>
    <col min="1492" max="1492" width="6" style="5" customWidth="1"/>
    <col min="1493" max="1493" width="32.42578125" style="5" customWidth="1"/>
    <col min="1494" max="1494" width="37.28515625" style="5" customWidth="1"/>
    <col min="1495" max="1495" width="26.42578125" style="5" customWidth="1"/>
    <col min="1496" max="1496" width="10.7109375" style="5" customWidth="1"/>
    <col min="1497" max="1498" width="24.28515625" style="5" customWidth="1"/>
    <col min="1499" max="1499" width="21.5703125" style="5" customWidth="1"/>
    <col min="1500" max="1500" width="19.7109375" style="5" customWidth="1"/>
    <col min="1501" max="1501" width="11" style="5" customWidth="1"/>
    <col min="1502" max="1502" width="21.85546875" style="5" customWidth="1"/>
    <col min="1503" max="1503" width="21.5703125" style="5" customWidth="1"/>
    <col min="1504" max="1504" width="24.7109375" style="5" customWidth="1"/>
    <col min="1505" max="1505" width="21.42578125" style="5" customWidth="1"/>
    <col min="1506" max="1507" width="15.28515625" style="5" customWidth="1"/>
    <col min="1508" max="1508" width="20.140625" style="5" bestFit="1" customWidth="1"/>
    <col min="1509" max="1509" width="27.85546875" style="5" bestFit="1" customWidth="1"/>
    <col min="1510" max="1510" width="17.28515625" style="5" bestFit="1" customWidth="1"/>
    <col min="1511" max="1511" width="16.42578125" style="5" customWidth="1"/>
    <col min="1512" max="1512" width="15.42578125" style="5" customWidth="1"/>
    <col min="1513" max="1513" width="17.5703125" style="5" bestFit="1" customWidth="1"/>
    <col min="1514" max="1514" width="19.140625" style="5" customWidth="1"/>
    <col min="1515" max="1743" width="9" style="5"/>
    <col min="1744" max="1744" width="6.42578125" style="5" customWidth="1"/>
    <col min="1745" max="1746" width="0" style="5" hidden="1" customWidth="1"/>
    <col min="1747" max="1747" width="8.42578125" style="5" customWidth="1"/>
    <col min="1748" max="1748" width="6" style="5" customWidth="1"/>
    <col min="1749" max="1749" width="32.42578125" style="5" customWidth="1"/>
    <col min="1750" max="1750" width="37.28515625" style="5" customWidth="1"/>
    <col min="1751" max="1751" width="26.42578125" style="5" customWidth="1"/>
    <col min="1752" max="1752" width="10.7109375" style="5" customWidth="1"/>
    <col min="1753" max="1754" width="24.28515625" style="5" customWidth="1"/>
    <col min="1755" max="1755" width="21.5703125" style="5" customWidth="1"/>
    <col min="1756" max="1756" width="19.7109375" style="5" customWidth="1"/>
    <col min="1757" max="1757" width="11" style="5" customWidth="1"/>
    <col min="1758" max="1758" width="21.85546875" style="5" customWidth="1"/>
    <col min="1759" max="1759" width="21.5703125" style="5" customWidth="1"/>
    <col min="1760" max="1760" width="24.7109375" style="5" customWidth="1"/>
    <col min="1761" max="1761" width="21.42578125" style="5" customWidth="1"/>
    <col min="1762" max="1763" width="15.28515625" style="5" customWidth="1"/>
    <col min="1764" max="1764" width="20.140625" style="5" bestFit="1" customWidth="1"/>
    <col min="1765" max="1765" width="27.85546875" style="5" bestFit="1" customWidth="1"/>
    <col min="1766" max="1766" width="17.28515625" style="5" bestFit="1" customWidth="1"/>
    <col min="1767" max="1767" width="16.42578125" style="5" customWidth="1"/>
    <col min="1768" max="1768" width="15.42578125" style="5" customWidth="1"/>
    <col min="1769" max="1769" width="17.5703125" style="5" bestFit="1" customWidth="1"/>
    <col min="1770" max="1770" width="19.140625" style="5" customWidth="1"/>
    <col min="1771" max="1999" width="9" style="5"/>
    <col min="2000" max="2000" width="6.42578125" style="5" customWidth="1"/>
    <col min="2001" max="2002" width="0" style="5" hidden="1" customWidth="1"/>
    <col min="2003" max="2003" width="8.42578125" style="5" customWidth="1"/>
    <col min="2004" max="2004" width="6" style="5" customWidth="1"/>
    <col min="2005" max="2005" width="32.42578125" style="5" customWidth="1"/>
    <col min="2006" max="2006" width="37.28515625" style="5" customWidth="1"/>
    <col min="2007" max="2007" width="26.42578125" style="5" customWidth="1"/>
    <col min="2008" max="2008" width="10.7109375" style="5" customWidth="1"/>
    <col min="2009" max="2010" width="24.28515625" style="5" customWidth="1"/>
    <col min="2011" max="2011" width="21.5703125" style="5" customWidth="1"/>
    <col min="2012" max="2012" width="19.7109375" style="5" customWidth="1"/>
    <col min="2013" max="2013" width="11" style="5" customWidth="1"/>
    <col min="2014" max="2014" width="21.85546875" style="5" customWidth="1"/>
    <col min="2015" max="2015" width="21.5703125" style="5" customWidth="1"/>
    <col min="2016" max="2016" width="24.7109375" style="5" customWidth="1"/>
    <col min="2017" max="2017" width="21.42578125" style="5" customWidth="1"/>
    <col min="2018" max="2019" width="15.28515625" style="5" customWidth="1"/>
    <col min="2020" max="2020" width="20.140625" style="5" bestFit="1" customWidth="1"/>
    <col min="2021" max="2021" width="27.85546875" style="5" bestFit="1" customWidth="1"/>
    <col min="2022" max="2022" width="17.28515625" style="5" bestFit="1" customWidth="1"/>
    <col min="2023" max="2023" width="16.42578125" style="5" customWidth="1"/>
    <col min="2024" max="2024" width="15.42578125" style="5" customWidth="1"/>
    <col min="2025" max="2025" width="17.5703125" style="5" bestFit="1" customWidth="1"/>
    <col min="2026" max="2026" width="19.140625" style="5" customWidth="1"/>
    <col min="2027" max="2255" width="9" style="5"/>
    <col min="2256" max="2256" width="6.42578125" style="5" customWidth="1"/>
    <col min="2257" max="2258" width="0" style="5" hidden="1" customWidth="1"/>
    <col min="2259" max="2259" width="8.42578125" style="5" customWidth="1"/>
    <col min="2260" max="2260" width="6" style="5" customWidth="1"/>
    <col min="2261" max="2261" width="32.42578125" style="5" customWidth="1"/>
    <col min="2262" max="2262" width="37.28515625" style="5" customWidth="1"/>
    <col min="2263" max="2263" width="26.42578125" style="5" customWidth="1"/>
    <col min="2264" max="2264" width="10.7109375" style="5" customWidth="1"/>
    <col min="2265" max="2266" width="24.28515625" style="5" customWidth="1"/>
    <col min="2267" max="2267" width="21.5703125" style="5" customWidth="1"/>
    <col min="2268" max="2268" width="19.7109375" style="5" customWidth="1"/>
    <col min="2269" max="2269" width="11" style="5" customWidth="1"/>
    <col min="2270" max="2270" width="21.85546875" style="5" customWidth="1"/>
    <col min="2271" max="2271" width="21.5703125" style="5" customWidth="1"/>
    <col min="2272" max="2272" width="24.7109375" style="5" customWidth="1"/>
    <col min="2273" max="2273" width="21.42578125" style="5" customWidth="1"/>
    <col min="2274" max="2275" width="15.28515625" style="5" customWidth="1"/>
    <col min="2276" max="2276" width="20.140625" style="5" bestFit="1" customWidth="1"/>
    <col min="2277" max="2277" width="27.85546875" style="5" bestFit="1" customWidth="1"/>
    <col min="2278" max="2278" width="17.28515625" style="5" bestFit="1" customWidth="1"/>
    <col min="2279" max="2279" width="16.42578125" style="5" customWidth="1"/>
    <col min="2280" max="2280" width="15.42578125" style="5" customWidth="1"/>
    <col min="2281" max="2281" width="17.5703125" style="5" bestFit="1" customWidth="1"/>
    <col min="2282" max="2282" width="19.140625" style="5" customWidth="1"/>
    <col min="2283" max="2511" width="9" style="5"/>
    <col min="2512" max="2512" width="6.42578125" style="5" customWidth="1"/>
    <col min="2513" max="2514" width="0" style="5" hidden="1" customWidth="1"/>
    <col min="2515" max="2515" width="8.42578125" style="5" customWidth="1"/>
    <col min="2516" max="2516" width="6" style="5" customWidth="1"/>
    <col min="2517" max="2517" width="32.42578125" style="5" customWidth="1"/>
    <col min="2518" max="2518" width="37.28515625" style="5" customWidth="1"/>
    <col min="2519" max="2519" width="26.42578125" style="5" customWidth="1"/>
    <col min="2520" max="2520" width="10.7109375" style="5" customWidth="1"/>
    <col min="2521" max="2522" width="24.28515625" style="5" customWidth="1"/>
    <col min="2523" max="2523" width="21.5703125" style="5" customWidth="1"/>
    <col min="2524" max="2524" width="19.7109375" style="5" customWidth="1"/>
    <col min="2525" max="2525" width="11" style="5" customWidth="1"/>
    <col min="2526" max="2526" width="21.85546875" style="5" customWidth="1"/>
    <col min="2527" max="2527" width="21.5703125" style="5" customWidth="1"/>
    <col min="2528" max="2528" width="24.7109375" style="5" customWidth="1"/>
    <col min="2529" max="2529" width="21.42578125" style="5" customWidth="1"/>
    <col min="2530" max="2531" width="15.28515625" style="5" customWidth="1"/>
    <col min="2532" max="2532" width="20.140625" style="5" bestFit="1" customWidth="1"/>
    <col min="2533" max="2533" width="27.85546875" style="5" bestFit="1" customWidth="1"/>
    <col min="2534" max="2534" width="17.28515625" style="5" bestFit="1" customWidth="1"/>
    <col min="2535" max="2535" width="16.42578125" style="5" customWidth="1"/>
    <col min="2536" max="2536" width="15.42578125" style="5" customWidth="1"/>
    <col min="2537" max="2537" width="17.5703125" style="5" bestFit="1" customWidth="1"/>
    <col min="2538" max="2538" width="19.140625" style="5" customWidth="1"/>
    <col min="2539" max="2767" width="9" style="5"/>
    <col min="2768" max="2768" width="6.42578125" style="5" customWidth="1"/>
    <col min="2769" max="2770" width="0" style="5" hidden="1" customWidth="1"/>
    <col min="2771" max="2771" width="8.42578125" style="5" customWidth="1"/>
    <col min="2772" max="2772" width="6" style="5" customWidth="1"/>
    <col min="2773" max="2773" width="32.42578125" style="5" customWidth="1"/>
    <col min="2774" max="2774" width="37.28515625" style="5" customWidth="1"/>
    <col min="2775" max="2775" width="26.42578125" style="5" customWidth="1"/>
    <col min="2776" max="2776" width="10.7109375" style="5" customWidth="1"/>
    <col min="2777" max="2778" width="24.28515625" style="5" customWidth="1"/>
    <col min="2779" max="2779" width="21.5703125" style="5" customWidth="1"/>
    <col min="2780" max="2780" width="19.7109375" style="5" customWidth="1"/>
    <col min="2781" max="2781" width="11" style="5" customWidth="1"/>
    <col min="2782" max="2782" width="21.85546875" style="5" customWidth="1"/>
    <col min="2783" max="2783" width="21.5703125" style="5" customWidth="1"/>
    <col min="2784" max="2784" width="24.7109375" style="5" customWidth="1"/>
    <col min="2785" max="2785" width="21.42578125" style="5" customWidth="1"/>
    <col min="2786" max="2787" width="15.28515625" style="5" customWidth="1"/>
    <col min="2788" max="2788" width="20.140625" style="5" bestFit="1" customWidth="1"/>
    <col min="2789" max="2789" width="27.85546875" style="5" bestFit="1" customWidth="1"/>
    <col min="2790" max="2790" width="17.28515625" style="5" bestFit="1" customWidth="1"/>
    <col min="2791" max="2791" width="16.42578125" style="5" customWidth="1"/>
    <col min="2792" max="2792" width="15.42578125" style="5" customWidth="1"/>
    <col min="2793" max="2793" width="17.5703125" style="5" bestFit="1" customWidth="1"/>
    <col min="2794" max="2794" width="19.140625" style="5" customWidth="1"/>
    <col min="2795" max="3023" width="9" style="5"/>
    <col min="3024" max="3024" width="6.42578125" style="5" customWidth="1"/>
    <col min="3025" max="3026" width="0" style="5" hidden="1" customWidth="1"/>
    <col min="3027" max="3027" width="8.42578125" style="5" customWidth="1"/>
    <col min="3028" max="3028" width="6" style="5" customWidth="1"/>
    <col min="3029" max="3029" width="32.42578125" style="5" customWidth="1"/>
    <col min="3030" max="3030" width="37.28515625" style="5" customWidth="1"/>
    <col min="3031" max="3031" width="26.42578125" style="5" customWidth="1"/>
    <col min="3032" max="3032" width="10.7109375" style="5" customWidth="1"/>
    <col min="3033" max="3034" width="24.28515625" style="5" customWidth="1"/>
    <col min="3035" max="3035" width="21.5703125" style="5" customWidth="1"/>
    <col min="3036" max="3036" width="19.7109375" style="5" customWidth="1"/>
    <col min="3037" max="3037" width="11" style="5" customWidth="1"/>
    <col min="3038" max="3038" width="21.85546875" style="5" customWidth="1"/>
    <col min="3039" max="3039" width="21.5703125" style="5" customWidth="1"/>
    <col min="3040" max="3040" width="24.7109375" style="5" customWidth="1"/>
    <col min="3041" max="3041" width="21.42578125" style="5" customWidth="1"/>
    <col min="3042" max="3043" width="15.28515625" style="5" customWidth="1"/>
    <col min="3044" max="3044" width="20.140625" style="5" bestFit="1" customWidth="1"/>
    <col min="3045" max="3045" width="27.85546875" style="5" bestFit="1" customWidth="1"/>
    <col min="3046" max="3046" width="17.28515625" style="5" bestFit="1" customWidth="1"/>
    <col min="3047" max="3047" width="16.42578125" style="5" customWidth="1"/>
    <col min="3048" max="3048" width="15.42578125" style="5" customWidth="1"/>
    <col min="3049" max="3049" width="17.5703125" style="5" bestFit="1" customWidth="1"/>
    <col min="3050" max="3050" width="19.140625" style="5" customWidth="1"/>
    <col min="3051" max="3279" width="9" style="5"/>
    <col min="3280" max="3280" width="6.42578125" style="5" customWidth="1"/>
    <col min="3281" max="3282" width="0" style="5" hidden="1" customWidth="1"/>
    <col min="3283" max="3283" width="8.42578125" style="5" customWidth="1"/>
    <col min="3284" max="3284" width="6" style="5" customWidth="1"/>
    <col min="3285" max="3285" width="32.42578125" style="5" customWidth="1"/>
    <col min="3286" max="3286" width="37.28515625" style="5" customWidth="1"/>
    <col min="3287" max="3287" width="26.42578125" style="5" customWidth="1"/>
    <col min="3288" max="3288" width="10.7109375" style="5" customWidth="1"/>
    <col min="3289" max="3290" width="24.28515625" style="5" customWidth="1"/>
    <col min="3291" max="3291" width="21.5703125" style="5" customWidth="1"/>
    <col min="3292" max="3292" width="19.7109375" style="5" customWidth="1"/>
    <col min="3293" max="3293" width="11" style="5" customWidth="1"/>
    <col min="3294" max="3294" width="21.85546875" style="5" customWidth="1"/>
    <col min="3295" max="3295" width="21.5703125" style="5" customWidth="1"/>
    <col min="3296" max="3296" width="24.7109375" style="5" customWidth="1"/>
    <col min="3297" max="3297" width="21.42578125" style="5" customWidth="1"/>
    <col min="3298" max="3299" width="15.28515625" style="5" customWidth="1"/>
    <col min="3300" max="3300" width="20.140625" style="5" bestFit="1" customWidth="1"/>
    <col min="3301" max="3301" width="27.85546875" style="5" bestFit="1" customWidth="1"/>
    <col min="3302" max="3302" width="17.28515625" style="5" bestFit="1" customWidth="1"/>
    <col min="3303" max="3303" width="16.42578125" style="5" customWidth="1"/>
    <col min="3304" max="3304" width="15.42578125" style="5" customWidth="1"/>
    <col min="3305" max="3305" width="17.5703125" style="5" bestFit="1" customWidth="1"/>
    <col min="3306" max="3306" width="19.140625" style="5" customWidth="1"/>
    <col min="3307" max="3535" width="9" style="5"/>
    <col min="3536" max="3536" width="6.42578125" style="5" customWidth="1"/>
    <col min="3537" max="3538" width="0" style="5" hidden="1" customWidth="1"/>
    <col min="3539" max="3539" width="8.42578125" style="5" customWidth="1"/>
    <col min="3540" max="3540" width="6" style="5" customWidth="1"/>
    <col min="3541" max="3541" width="32.42578125" style="5" customWidth="1"/>
    <col min="3542" max="3542" width="37.28515625" style="5" customWidth="1"/>
    <col min="3543" max="3543" width="26.42578125" style="5" customWidth="1"/>
    <col min="3544" max="3544" width="10.7109375" style="5" customWidth="1"/>
    <col min="3545" max="3546" width="24.28515625" style="5" customWidth="1"/>
    <col min="3547" max="3547" width="21.5703125" style="5" customWidth="1"/>
    <col min="3548" max="3548" width="19.7109375" style="5" customWidth="1"/>
    <col min="3549" max="3549" width="11" style="5" customWidth="1"/>
    <col min="3550" max="3550" width="21.85546875" style="5" customWidth="1"/>
    <col min="3551" max="3551" width="21.5703125" style="5" customWidth="1"/>
    <col min="3552" max="3552" width="24.7109375" style="5" customWidth="1"/>
    <col min="3553" max="3553" width="21.42578125" style="5" customWidth="1"/>
    <col min="3554" max="3555" width="15.28515625" style="5" customWidth="1"/>
    <col min="3556" max="3556" width="20.140625" style="5" bestFit="1" customWidth="1"/>
    <col min="3557" max="3557" width="27.85546875" style="5" bestFit="1" customWidth="1"/>
    <col min="3558" max="3558" width="17.28515625" style="5" bestFit="1" customWidth="1"/>
    <col min="3559" max="3559" width="16.42578125" style="5" customWidth="1"/>
    <col min="3560" max="3560" width="15.42578125" style="5" customWidth="1"/>
    <col min="3561" max="3561" width="17.5703125" style="5" bestFit="1" customWidth="1"/>
    <col min="3562" max="3562" width="19.140625" style="5" customWidth="1"/>
    <col min="3563" max="3791" width="9" style="5"/>
    <col min="3792" max="3792" width="6.42578125" style="5" customWidth="1"/>
    <col min="3793" max="3794" width="0" style="5" hidden="1" customWidth="1"/>
    <col min="3795" max="3795" width="8.42578125" style="5" customWidth="1"/>
    <col min="3796" max="3796" width="6" style="5" customWidth="1"/>
    <col min="3797" max="3797" width="32.42578125" style="5" customWidth="1"/>
    <col min="3798" max="3798" width="37.28515625" style="5" customWidth="1"/>
    <col min="3799" max="3799" width="26.42578125" style="5" customWidth="1"/>
    <col min="3800" max="3800" width="10.7109375" style="5" customWidth="1"/>
    <col min="3801" max="3802" width="24.28515625" style="5" customWidth="1"/>
    <col min="3803" max="3803" width="21.5703125" style="5" customWidth="1"/>
    <col min="3804" max="3804" width="19.7109375" style="5" customWidth="1"/>
    <col min="3805" max="3805" width="11" style="5" customWidth="1"/>
    <col min="3806" max="3806" width="21.85546875" style="5" customWidth="1"/>
    <col min="3807" max="3807" width="21.5703125" style="5" customWidth="1"/>
    <col min="3808" max="3808" width="24.7109375" style="5" customWidth="1"/>
    <col min="3809" max="3809" width="21.42578125" style="5" customWidth="1"/>
    <col min="3810" max="3811" width="15.28515625" style="5" customWidth="1"/>
    <col min="3812" max="3812" width="20.140625" style="5" bestFit="1" customWidth="1"/>
    <col min="3813" max="3813" width="27.85546875" style="5" bestFit="1" customWidth="1"/>
    <col min="3814" max="3814" width="17.28515625" style="5" bestFit="1" customWidth="1"/>
    <col min="3815" max="3815" width="16.42578125" style="5" customWidth="1"/>
    <col min="3816" max="3816" width="15.42578125" style="5" customWidth="1"/>
    <col min="3817" max="3817" width="17.5703125" style="5" bestFit="1" customWidth="1"/>
    <col min="3818" max="3818" width="19.140625" style="5" customWidth="1"/>
    <col min="3819" max="4047" width="9" style="5"/>
    <col min="4048" max="4048" width="6.42578125" style="5" customWidth="1"/>
    <col min="4049" max="4050" width="0" style="5" hidden="1" customWidth="1"/>
    <col min="4051" max="4051" width="8.42578125" style="5" customWidth="1"/>
    <col min="4052" max="4052" width="6" style="5" customWidth="1"/>
    <col min="4053" max="4053" width="32.42578125" style="5" customWidth="1"/>
    <col min="4054" max="4054" width="37.28515625" style="5" customWidth="1"/>
    <col min="4055" max="4055" width="26.42578125" style="5" customWidth="1"/>
    <col min="4056" max="4056" width="10.7109375" style="5" customWidth="1"/>
    <col min="4057" max="4058" width="24.28515625" style="5" customWidth="1"/>
    <col min="4059" max="4059" width="21.5703125" style="5" customWidth="1"/>
    <col min="4060" max="4060" width="19.7109375" style="5" customWidth="1"/>
    <col min="4061" max="4061" width="11" style="5" customWidth="1"/>
    <col min="4062" max="4062" width="21.85546875" style="5" customWidth="1"/>
    <col min="4063" max="4063" width="21.5703125" style="5" customWidth="1"/>
    <col min="4064" max="4064" width="24.7109375" style="5" customWidth="1"/>
    <col min="4065" max="4065" width="21.42578125" style="5" customWidth="1"/>
    <col min="4066" max="4067" width="15.28515625" style="5" customWidth="1"/>
    <col min="4068" max="4068" width="20.140625" style="5" bestFit="1" customWidth="1"/>
    <col min="4069" max="4069" width="27.85546875" style="5" bestFit="1" customWidth="1"/>
    <col min="4070" max="4070" width="17.28515625" style="5" bestFit="1" customWidth="1"/>
    <col min="4071" max="4071" width="16.42578125" style="5" customWidth="1"/>
    <col min="4072" max="4072" width="15.42578125" style="5" customWidth="1"/>
    <col min="4073" max="4073" width="17.5703125" style="5" bestFit="1" customWidth="1"/>
    <col min="4074" max="4074" width="19.140625" style="5" customWidth="1"/>
    <col min="4075" max="4303" width="9" style="5"/>
    <col min="4304" max="4304" width="6.42578125" style="5" customWidth="1"/>
    <col min="4305" max="4306" width="0" style="5" hidden="1" customWidth="1"/>
    <col min="4307" max="4307" width="8.42578125" style="5" customWidth="1"/>
    <col min="4308" max="4308" width="6" style="5" customWidth="1"/>
    <col min="4309" max="4309" width="32.42578125" style="5" customWidth="1"/>
    <col min="4310" max="4310" width="37.28515625" style="5" customWidth="1"/>
    <col min="4311" max="4311" width="26.42578125" style="5" customWidth="1"/>
    <col min="4312" max="4312" width="10.7109375" style="5" customWidth="1"/>
    <col min="4313" max="4314" width="24.28515625" style="5" customWidth="1"/>
    <col min="4315" max="4315" width="21.5703125" style="5" customWidth="1"/>
    <col min="4316" max="4316" width="19.7109375" style="5" customWidth="1"/>
    <col min="4317" max="4317" width="11" style="5" customWidth="1"/>
    <col min="4318" max="4318" width="21.85546875" style="5" customWidth="1"/>
    <col min="4319" max="4319" width="21.5703125" style="5" customWidth="1"/>
    <col min="4320" max="4320" width="24.7109375" style="5" customWidth="1"/>
    <col min="4321" max="4321" width="21.42578125" style="5" customWidth="1"/>
    <col min="4322" max="4323" width="15.28515625" style="5" customWidth="1"/>
    <col min="4324" max="4324" width="20.140625" style="5" bestFit="1" customWidth="1"/>
    <col min="4325" max="4325" width="27.85546875" style="5" bestFit="1" customWidth="1"/>
    <col min="4326" max="4326" width="17.28515625" style="5" bestFit="1" customWidth="1"/>
    <col min="4327" max="4327" width="16.42578125" style="5" customWidth="1"/>
    <col min="4328" max="4328" width="15.42578125" style="5" customWidth="1"/>
    <col min="4329" max="4329" width="17.5703125" style="5" bestFit="1" customWidth="1"/>
    <col min="4330" max="4330" width="19.140625" style="5" customWidth="1"/>
    <col min="4331" max="4559" width="9" style="5"/>
    <col min="4560" max="4560" width="6.42578125" style="5" customWidth="1"/>
    <col min="4561" max="4562" width="0" style="5" hidden="1" customWidth="1"/>
    <col min="4563" max="4563" width="8.42578125" style="5" customWidth="1"/>
    <col min="4564" max="4564" width="6" style="5" customWidth="1"/>
    <col min="4565" max="4565" width="32.42578125" style="5" customWidth="1"/>
    <col min="4566" max="4566" width="37.28515625" style="5" customWidth="1"/>
    <col min="4567" max="4567" width="26.42578125" style="5" customWidth="1"/>
    <col min="4568" max="4568" width="10.7109375" style="5" customWidth="1"/>
    <col min="4569" max="4570" width="24.28515625" style="5" customWidth="1"/>
    <col min="4571" max="4571" width="21.5703125" style="5" customWidth="1"/>
    <col min="4572" max="4572" width="19.7109375" style="5" customWidth="1"/>
    <col min="4573" max="4573" width="11" style="5" customWidth="1"/>
    <col min="4574" max="4574" width="21.85546875" style="5" customWidth="1"/>
    <col min="4575" max="4575" width="21.5703125" style="5" customWidth="1"/>
    <col min="4576" max="4576" width="24.7109375" style="5" customWidth="1"/>
    <col min="4577" max="4577" width="21.42578125" style="5" customWidth="1"/>
    <col min="4578" max="4579" width="15.28515625" style="5" customWidth="1"/>
    <col min="4580" max="4580" width="20.140625" style="5" bestFit="1" customWidth="1"/>
    <col min="4581" max="4581" width="27.85546875" style="5" bestFit="1" customWidth="1"/>
    <col min="4582" max="4582" width="17.28515625" style="5" bestFit="1" customWidth="1"/>
    <col min="4583" max="4583" width="16.42578125" style="5" customWidth="1"/>
    <col min="4584" max="4584" width="15.42578125" style="5" customWidth="1"/>
    <col min="4585" max="4585" width="17.5703125" style="5" bestFit="1" customWidth="1"/>
    <col min="4586" max="4586" width="19.140625" style="5" customWidth="1"/>
    <col min="4587" max="4815" width="9" style="5"/>
    <col min="4816" max="4816" width="6.42578125" style="5" customWidth="1"/>
    <col min="4817" max="4818" width="0" style="5" hidden="1" customWidth="1"/>
    <col min="4819" max="4819" width="8.42578125" style="5" customWidth="1"/>
    <col min="4820" max="4820" width="6" style="5" customWidth="1"/>
    <col min="4821" max="4821" width="32.42578125" style="5" customWidth="1"/>
    <col min="4822" max="4822" width="37.28515625" style="5" customWidth="1"/>
    <col min="4823" max="4823" width="26.42578125" style="5" customWidth="1"/>
    <col min="4824" max="4824" width="10.7109375" style="5" customWidth="1"/>
    <col min="4825" max="4826" width="24.28515625" style="5" customWidth="1"/>
    <col min="4827" max="4827" width="21.5703125" style="5" customWidth="1"/>
    <col min="4828" max="4828" width="19.7109375" style="5" customWidth="1"/>
    <col min="4829" max="4829" width="11" style="5" customWidth="1"/>
    <col min="4830" max="4830" width="21.85546875" style="5" customWidth="1"/>
    <col min="4831" max="4831" width="21.5703125" style="5" customWidth="1"/>
    <col min="4832" max="4832" width="24.7109375" style="5" customWidth="1"/>
    <col min="4833" max="4833" width="21.42578125" style="5" customWidth="1"/>
    <col min="4834" max="4835" width="15.28515625" style="5" customWidth="1"/>
    <col min="4836" max="4836" width="20.140625" style="5" bestFit="1" customWidth="1"/>
    <col min="4837" max="4837" width="27.85546875" style="5" bestFit="1" customWidth="1"/>
    <col min="4838" max="4838" width="17.28515625" style="5" bestFit="1" customWidth="1"/>
    <col min="4839" max="4839" width="16.42578125" style="5" customWidth="1"/>
    <col min="4840" max="4840" width="15.42578125" style="5" customWidth="1"/>
    <col min="4841" max="4841" width="17.5703125" style="5" bestFit="1" customWidth="1"/>
    <col min="4842" max="4842" width="19.140625" style="5" customWidth="1"/>
    <col min="4843" max="5071" width="9" style="5"/>
    <col min="5072" max="5072" width="6.42578125" style="5" customWidth="1"/>
    <col min="5073" max="5074" width="0" style="5" hidden="1" customWidth="1"/>
    <col min="5075" max="5075" width="8.42578125" style="5" customWidth="1"/>
    <col min="5076" max="5076" width="6" style="5" customWidth="1"/>
    <col min="5077" max="5077" width="32.42578125" style="5" customWidth="1"/>
    <col min="5078" max="5078" width="37.28515625" style="5" customWidth="1"/>
    <col min="5079" max="5079" width="26.42578125" style="5" customWidth="1"/>
    <col min="5080" max="5080" width="10.7109375" style="5" customWidth="1"/>
    <col min="5081" max="5082" width="24.28515625" style="5" customWidth="1"/>
    <col min="5083" max="5083" width="21.5703125" style="5" customWidth="1"/>
    <col min="5084" max="5084" width="19.7109375" style="5" customWidth="1"/>
    <col min="5085" max="5085" width="11" style="5" customWidth="1"/>
    <col min="5086" max="5086" width="21.85546875" style="5" customWidth="1"/>
    <col min="5087" max="5087" width="21.5703125" style="5" customWidth="1"/>
    <col min="5088" max="5088" width="24.7109375" style="5" customWidth="1"/>
    <col min="5089" max="5089" width="21.42578125" style="5" customWidth="1"/>
    <col min="5090" max="5091" width="15.28515625" style="5" customWidth="1"/>
    <col min="5092" max="5092" width="20.140625" style="5" bestFit="1" customWidth="1"/>
    <col min="5093" max="5093" width="27.85546875" style="5" bestFit="1" customWidth="1"/>
    <col min="5094" max="5094" width="17.28515625" style="5" bestFit="1" customWidth="1"/>
    <col min="5095" max="5095" width="16.42578125" style="5" customWidth="1"/>
    <col min="5096" max="5096" width="15.42578125" style="5" customWidth="1"/>
    <col min="5097" max="5097" width="17.5703125" style="5" bestFit="1" customWidth="1"/>
    <col min="5098" max="5098" width="19.140625" style="5" customWidth="1"/>
    <col min="5099" max="5327" width="9" style="5"/>
    <col min="5328" max="5328" width="6.42578125" style="5" customWidth="1"/>
    <col min="5329" max="5330" width="0" style="5" hidden="1" customWidth="1"/>
    <col min="5331" max="5331" width="8.42578125" style="5" customWidth="1"/>
    <col min="5332" max="5332" width="6" style="5" customWidth="1"/>
    <col min="5333" max="5333" width="32.42578125" style="5" customWidth="1"/>
    <col min="5334" max="5334" width="37.28515625" style="5" customWidth="1"/>
    <col min="5335" max="5335" width="26.42578125" style="5" customWidth="1"/>
    <col min="5336" max="5336" width="10.7109375" style="5" customWidth="1"/>
    <col min="5337" max="5338" width="24.28515625" style="5" customWidth="1"/>
    <col min="5339" max="5339" width="21.5703125" style="5" customWidth="1"/>
    <col min="5340" max="5340" width="19.7109375" style="5" customWidth="1"/>
    <col min="5341" max="5341" width="11" style="5" customWidth="1"/>
    <col min="5342" max="5342" width="21.85546875" style="5" customWidth="1"/>
    <col min="5343" max="5343" width="21.5703125" style="5" customWidth="1"/>
    <col min="5344" max="5344" width="24.7109375" style="5" customWidth="1"/>
    <col min="5345" max="5345" width="21.42578125" style="5" customWidth="1"/>
    <col min="5346" max="5347" width="15.28515625" style="5" customWidth="1"/>
    <col min="5348" max="5348" width="20.140625" style="5" bestFit="1" customWidth="1"/>
    <col min="5349" max="5349" width="27.85546875" style="5" bestFit="1" customWidth="1"/>
    <col min="5350" max="5350" width="17.28515625" style="5" bestFit="1" customWidth="1"/>
    <col min="5351" max="5351" width="16.42578125" style="5" customWidth="1"/>
    <col min="5352" max="5352" width="15.42578125" style="5" customWidth="1"/>
    <col min="5353" max="5353" width="17.5703125" style="5" bestFit="1" customWidth="1"/>
    <col min="5354" max="5354" width="19.140625" style="5" customWidth="1"/>
    <col min="5355" max="5583" width="9" style="5"/>
    <col min="5584" max="5584" width="6.42578125" style="5" customWidth="1"/>
    <col min="5585" max="5586" width="0" style="5" hidden="1" customWidth="1"/>
    <col min="5587" max="5587" width="8.42578125" style="5" customWidth="1"/>
    <col min="5588" max="5588" width="6" style="5" customWidth="1"/>
    <col min="5589" max="5589" width="32.42578125" style="5" customWidth="1"/>
    <col min="5590" max="5590" width="37.28515625" style="5" customWidth="1"/>
    <col min="5591" max="5591" width="26.42578125" style="5" customWidth="1"/>
    <col min="5592" max="5592" width="10.7109375" style="5" customWidth="1"/>
    <col min="5593" max="5594" width="24.28515625" style="5" customWidth="1"/>
    <col min="5595" max="5595" width="21.5703125" style="5" customWidth="1"/>
    <col min="5596" max="5596" width="19.7109375" style="5" customWidth="1"/>
    <col min="5597" max="5597" width="11" style="5" customWidth="1"/>
    <col min="5598" max="5598" width="21.85546875" style="5" customWidth="1"/>
    <col min="5599" max="5599" width="21.5703125" style="5" customWidth="1"/>
    <col min="5600" max="5600" width="24.7109375" style="5" customWidth="1"/>
    <col min="5601" max="5601" width="21.42578125" style="5" customWidth="1"/>
    <col min="5602" max="5603" width="15.28515625" style="5" customWidth="1"/>
    <col min="5604" max="5604" width="20.140625" style="5" bestFit="1" customWidth="1"/>
    <col min="5605" max="5605" width="27.85546875" style="5" bestFit="1" customWidth="1"/>
    <col min="5606" max="5606" width="17.28515625" style="5" bestFit="1" customWidth="1"/>
    <col min="5607" max="5607" width="16.42578125" style="5" customWidth="1"/>
    <col min="5608" max="5608" width="15.42578125" style="5" customWidth="1"/>
    <col min="5609" max="5609" width="17.5703125" style="5" bestFit="1" customWidth="1"/>
    <col min="5610" max="5610" width="19.140625" style="5" customWidth="1"/>
    <col min="5611" max="5839" width="9" style="5"/>
    <col min="5840" max="5840" width="6.42578125" style="5" customWidth="1"/>
    <col min="5841" max="5842" width="0" style="5" hidden="1" customWidth="1"/>
    <col min="5843" max="5843" width="8.42578125" style="5" customWidth="1"/>
    <col min="5844" max="5844" width="6" style="5" customWidth="1"/>
    <col min="5845" max="5845" width="32.42578125" style="5" customWidth="1"/>
    <col min="5846" max="5846" width="37.28515625" style="5" customWidth="1"/>
    <col min="5847" max="5847" width="26.42578125" style="5" customWidth="1"/>
    <col min="5848" max="5848" width="10.7109375" style="5" customWidth="1"/>
    <col min="5849" max="5850" width="24.28515625" style="5" customWidth="1"/>
    <col min="5851" max="5851" width="21.5703125" style="5" customWidth="1"/>
    <col min="5852" max="5852" width="19.7109375" style="5" customWidth="1"/>
    <col min="5853" max="5853" width="11" style="5" customWidth="1"/>
    <col min="5854" max="5854" width="21.85546875" style="5" customWidth="1"/>
    <col min="5855" max="5855" width="21.5703125" style="5" customWidth="1"/>
    <col min="5856" max="5856" width="24.7109375" style="5" customWidth="1"/>
    <col min="5857" max="5857" width="21.42578125" style="5" customWidth="1"/>
    <col min="5858" max="5859" width="15.28515625" style="5" customWidth="1"/>
    <col min="5860" max="5860" width="20.140625" style="5" bestFit="1" customWidth="1"/>
    <col min="5861" max="5861" width="27.85546875" style="5" bestFit="1" customWidth="1"/>
    <col min="5862" max="5862" width="17.28515625" style="5" bestFit="1" customWidth="1"/>
    <col min="5863" max="5863" width="16.42578125" style="5" customWidth="1"/>
    <col min="5864" max="5864" width="15.42578125" style="5" customWidth="1"/>
    <col min="5865" max="5865" width="17.5703125" style="5" bestFit="1" customWidth="1"/>
    <col min="5866" max="5866" width="19.140625" style="5" customWidth="1"/>
    <col min="5867" max="6095" width="9" style="5"/>
    <col min="6096" max="6096" width="6.42578125" style="5" customWidth="1"/>
    <col min="6097" max="6098" width="0" style="5" hidden="1" customWidth="1"/>
    <col min="6099" max="6099" width="8.42578125" style="5" customWidth="1"/>
    <col min="6100" max="6100" width="6" style="5" customWidth="1"/>
    <col min="6101" max="6101" width="32.42578125" style="5" customWidth="1"/>
    <col min="6102" max="6102" width="37.28515625" style="5" customWidth="1"/>
    <col min="6103" max="6103" width="26.42578125" style="5" customWidth="1"/>
    <col min="6104" max="6104" width="10.7109375" style="5" customWidth="1"/>
    <col min="6105" max="6106" width="24.28515625" style="5" customWidth="1"/>
    <col min="6107" max="6107" width="21.5703125" style="5" customWidth="1"/>
    <col min="6108" max="6108" width="19.7109375" style="5" customWidth="1"/>
    <col min="6109" max="6109" width="11" style="5" customWidth="1"/>
    <col min="6110" max="6110" width="21.85546875" style="5" customWidth="1"/>
    <col min="6111" max="6111" width="21.5703125" style="5" customWidth="1"/>
    <col min="6112" max="6112" width="24.7109375" style="5" customWidth="1"/>
    <col min="6113" max="6113" width="21.42578125" style="5" customWidth="1"/>
    <col min="6114" max="6115" width="15.28515625" style="5" customWidth="1"/>
    <col min="6116" max="6116" width="20.140625" style="5" bestFit="1" customWidth="1"/>
    <col min="6117" max="6117" width="27.85546875" style="5" bestFit="1" customWidth="1"/>
    <col min="6118" max="6118" width="17.28515625" style="5" bestFit="1" customWidth="1"/>
    <col min="6119" max="6119" width="16.42578125" style="5" customWidth="1"/>
    <col min="6120" max="6120" width="15.42578125" style="5" customWidth="1"/>
    <col min="6121" max="6121" width="17.5703125" style="5" bestFit="1" customWidth="1"/>
    <col min="6122" max="6122" width="19.140625" style="5" customWidth="1"/>
    <col min="6123" max="6351" width="9" style="5"/>
    <col min="6352" max="6352" width="6.42578125" style="5" customWidth="1"/>
    <col min="6353" max="6354" width="0" style="5" hidden="1" customWidth="1"/>
    <col min="6355" max="6355" width="8.42578125" style="5" customWidth="1"/>
    <col min="6356" max="6356" width="6" style="5" customWidth="1"/>
    <col min="6357" max="6357" width="32.42578125" style="5" customWidth="1"/>
    <col min="6358" max="6358" width="37.28515625" style="5" customWidth="1"/>
    <col min="6359" max="6359" width="26.42578125" style="5" customWidth="1"/>
    <col min="6360" max="6360" width="10.7109375" style="5" customWidth="1"/>
    <col min="6361" max="6362" width="24.28515625" style="5" customWidth="1"/>
    <col min="6363" max="6363" width="21.5703125" style="5" customWidth="1"/>
    <col min="6364" max="6364" width="19.7109375" style="5" customWidth="1"/>
    <col min="6365" max="6365" width="11" style="5" customWidth="1"/>
    <col min="6366" max="6366" width="21.85546875" style="5" customWidth="1"/>
    <col min="6367" max="6367" width="21.5703125" style="5" customWidth="1"/>
    <col min="6368" max="6368" width="24.7109375" style="5" customWidth="1"/>
    <col min="6369" max="6369" width="21.42578125" style="5" customWidth="1"/>
    <col min="6370" max="6371" width="15.28515625" style="5" customWidth="1"/>
    <col min="6372" max="6372" width="20.140625" style="5" bestFit="1" customWidth="1"/>
    <col min="6373" max="6373" width="27.85546875" style="5" bestFit="1" customWidth="1"/>
    <col min="6374" max="6374" width="17.28515625" style="5" bestFit="1" customWidth="1"/>
    <col min="6375" max="6375" width="16.42578125" style="5" customWidth="1"/>
    <col min="6376" max="6376" width="15.42578125" style="5" customWidth="1"/>
    <col min="6377" max="6377" width="17.5703125" style="5" bestFit="1" customWidth="1"/>
    <col min="6378" max="6378" width="19.140625" style="5" customWidth="1"/>
    <col min="6379" max="6607" width="9" style="5"/>
    <col min="6608" max="6608" width="6.42578125" style="5" customWidth="1"/>
    <col min="6609" max="6610" width="0" style="5" hidden="1" customWidth="1"/>
    <col min="6611" max="6611" width="8.42578125" style="5" customWidth="1"/>
    <col min="6612" max="6612" width="6" style="5" customWidth="1"/>
    <col min="6613" max="6613" width="32.42578125" style="5" customWidth="1"/>
    <col min="6614" max="6614" width="37.28515625" style="5" customWidth="1"/>
    <col min="6615" max="6615" width="26.42578125" style="5" customWidth="1"/>
    <col min="6616" max="6616" width="10.7109375" style="5" customWidth="1"/>
    <col min="6617" max="6618" width="24.28515625" style="5" customWidth="1"/>
    <col min="6619" max="6619" width="21.5703125" style="5" customWidth="1"/>
    <col min="6620" max="6620" width="19.7109375" style="5" customWidth="1"/>
    <col min="6621" max="6621" width="11" style="5" customWidth="1"/>
    <col min="6622" max="6622" width="21.85546875" style="5" customWidth="1"/>
    <col min="6623" max="6623" width="21.5703125" style="5" customWidth="1"/>
    <col min="6624" max="6624" width="24.7109375" style="5" customWidth="1"/>
    <col min="6625" max="6625" width="21.42578125" style="5" customWidth="1"/>
    <col min="6626" max="6627" width="15.28515625" style="5" customWidth="1"/>
    <col min="6628" max="6628" width="20.140625" style="5" bestFit="1" customWidth="1"/>
    <col min="6629" max="6629" width="27.85546875" style="5" bestFit="1" customWidth="1"/>
    <col min="6630" max="6630" width="17.28515625" style="5" bestFit="1" customWidth="1"/>
    <col min="6631" max="6631" width="16.42578125" style="5" customWidth="1"/>
    <col min="6632" max="6632" width="15.42578125" style="5" customWidth="1"/>
    <col min="6633" max="6633" width="17.5703125" style="5" bestFit="1" customWidth="1"/>
    <col min="6634" max="6634" width="19.140625" style="5" customWidth="1"/>
    <col min="6635" max="6863" width="9" style="5"/>
    <col min="6864" max="6864" width="6.42578125" style="5" customWidth="1"/>
    <col min="6865" max="6866" width="0" style="5" hidden="1" customWidth="1"/>
    <col min="6867" max="6867" width="8.42578125" style="5" customWidth="1"/>
    <col min="6868" max="6868" width="6" style="5" customWidth="1"/>
    <col min="6869" max="6869" width="32.42578125" style="5" customWidth="1"/>
    <col min="6870" max="6870" width="37.28515625" style="5" customWidth="1"/>
    <col min="6871" max="6871" width="26.42578125" style="5" customWidth="1"/>
    <col min="6872" max="6872" width="10.7109375" style="5" customWidth="1"/>
    <col min="6873" max="6874" width="24.28515625" style="5" customWidth="1"/>
    <col min="6875" max="6875" width="21.5703125" style="5" customWidth="1"/>
    <col min="6876" max="6876" width="19.7109375" style="5" customWidth="1"/>
    <col min="6877" max="6877" width="11" style="5" customWidth="1"/>
    <col min="6878" max="6878" width="21.85546875" style="5" customWidth="1"/>
    <col min="6879" max="6879" width="21.5703125" style="5" customWidth="1"/>
    <col min="6880" max="6880" width="24.7109375" style="5" customWidth="1"/>
    <col min="6881" max="6881" width="21.42578125" style="5" customWidth="1"/>
    <col min="6882" max="6883" width="15.28515625" style="5" customWidth="1"/>
    <col min="6884" max="6884" width="20.140625" style="5" bestFit="1" customWidth="1"/>
    <col min="6885" max="6885" width="27.85546875" style="5" bestFit="1" customWidth="1"/>
    <col min="6886" max="6886" width="17.28515625" style="5" bestFit="1" customWidth="1"/>
    <col min="6887" max="6887" width="16.42578125" style="5" customWidth="1"/>
    <col min="6888" max="6888" width="15.42578125" style="5" customWidth="1"/>
    <col min="6889" max="6889" width="17.5703125" style="5" bestFit="1" customWidth="1"/>
    <col min="6890" max="6890" width="19.140625" style="5" customWidth="1"/>
    <col min="6891" max="7119" width="9" style="5"/>
    <col min="7120" max="7120" width="6.42578125" style="5" customWidth="1"/>
    <col min="7121" max="7122" width="0" style="5" hidden="1" customWidth="1"/>
    <col min="7123" max="7123" width="8.42578125" style="5" customWidth="1"/>
    <col min="7124" max="7124" width="6" style="5" customWidth="1"/>
    <col min="7125" max="7125" width="32.42578125" style="5" customWidth="1"/>
    <col min="7126" max="7126" width="37.28515625" style="5" customWidth="1"/>
    <col min="7127" max="7127" width="26.42578125" style="5" customWidth="1"/>
    <col min="7128" max="7128" width="10.7109375" style="5" customWidth="1"/>
    <col min="7129" max="7130" width="24.28515625" style="5" customWidth="1"/>
    <col min="7131" max="7131" width="21.5703125" style="5" customWidth="1"/>
    <col min="7132" max="7132" width="19.7109375" style="5" customWidth="1"/>
    <col min="7133" max="7133" width="11" style="5" customWidth="1"/>
    <col min="7134" max="7134" width="21.85546875" style="5" customWidth="1"/>
    <col min="7135" max="7135" width="21.5703125" style="5" customWidth="1"/>
    <col min="7136" max="7136" width="24.7109375" style="5" customWidth="1"/>
    <col min="7137" max="7137" width="21.42578125" style="5" customWidth="1"/>
    <col min="7138" max="7139" width="15.28515625" style="5" customWidth="1"/>
    <col min="7140" max="7140" width="20.140625" style="5" bestFit="1" customWidth="1"/>
    <col min="7141" max="7141" width="27.85546875" style="5" bestFit="1" customWidth="1"/>
    <col min="7142" max="7142" width="17.28515625" style="5" bestFit="1" customWidth="1"/>
    <col min="7143" max="7143" width="16.42578125" style="5" customWidth="1"/>
    <col min="7144" max="7144" width="15.42578125" style="5" customWidth="1"/>
    <col min="7145" max="7145" width="17.5703125" style="5" bestFit="1" customWidth="1"/>
    <col min="7146" max="7146" width="19.140625" style="5" customWidth="1"/>
    <col min="7147" max="7375" width="9" style="5"/>
    <col min="7376" max="7376" width="6.42578125" style="5" customWidth="1"/>
    <col min="7377" max="7378" width="0" style="5" hidden="1" customWidth="1"/>
    <col min="7379" max="7379" width="8.42578125" style="5" customWidth="1"/>
    <col min="7380" max="7380" width="6" style="5" customWidth="1"/>
    <col min="7381" max="7381" width="32.42578125" style="5" customWidth="1"/>
    <col min="7382" max="7382" width="37.28515625" style="5" customWidth="1"/>
    <col min="7383" max="7383" width="26.42578125" style="5" customWidth="1"/>
    <col min="7384" max="7384" width="10.7109375" style="5" customWidth="1"/>
    <col min="7385" max="7386" width="24.28515625" style="5" customWidth="1"/>
    <col min="7387" max="7387" width="21.5703125" style="5" customWidth="1"/>
    <col min="7388" max="7388" width="19.7109375" style="5" customWidth="1"/>
    <col min="7389" max="7389" width="11" style="5" customWidth="1"/>
    <col min="7390" max="7390" width="21.85546875" style="5" customWidth="1"/>
    <col min="7391" max="7391" width="21.5703125" style="5" customWidth="1"/>
    <col min="7392" max="7392" width="24.7109375" style="5" customWidth="1"/>
    <col min="7393" max="7393" width="21.42578125" style="5" customWidth="1"/>
    <col min="7394" max="7395" width="15.28515625" style="5" customWidth="1"/>
    <col min="7396" max="7396" width="20.140625" style="5" bestFit="1" customWidth="1"/>
    <col min="7397" max="7397" width="27.85546875" style="5" bestFit="1" customWidth="1"/>
    <col min="7398" max="7398" width="17.28515625" style="5" bestFit="1" customWidth="1"/>
    <col min="7399" max="7399" width="16.42578125" style="5" customWidth="1"/>
    <col min="7400" max="7400" width="15.42578125" style="5" customWidth="1"/>
    <col min="7401" max="7401" width="17.5703125" style="5" bestFit="1" customWidth="1"/>
    <col min="7402" max="7402" width="19.140625" style="5" customWidth="1"/>
    <col min="7403" max="7631" width="9" style="5"/>
    <col min="7632" max="7632" width="6.42578125" style="5" customWidth="1"/>
    <col min="7633" max="7634" width="0" style="5" hidden="1" customWidth="1"/>
    <col min="7635" max="7635" width="8.42578125" style="5" customWidth="1"/>
    <col min="7636" max="7636" width="6" style="5" customWidth="1"/>
    <col min="7637" max="7637" width="32.42578125" style="5" customWidth="1"/>
    <col min="7638" max="7638" width="37.28515625" style="5" customWidth="1"/>
    <col min="7639" max="7639" width="26.42578125" style="5" customWidth="1"/>
    <col min="7640" max="7640" width="10.7109375" style="5" customWidth="1"/>
    <col min="7641" max="7642" width="24.28515625" style="5" customWidth="1"/>
    <col min="7643" max="7643" width="21.5703125" style="5" customWidth="1"/>
    <col min="7644" max="7644" width="19.7109375" style="5" customWidth="1"/>
    <col min="7645" max="7645" width="11" style="5" customWidth="1"/>
    <col min="7646" max="7646" width="21.85546875" style="5" customWidth="1"/>
    <col min="7647" max="7647" width="21.5703125" style="5" customWidth="1"/>
    <col min="7648" max="7648" width="24.7109375" style="5" customWidth="1"/>
    <col min="7649" max="7649" width="21.42578125" style="5" customWidth="1"/>
    <col min="7650" max="7651" width="15.28515625" style="5" customWidth="1"/>
    <col min="7652" max="7652" width="20.140625" style="5" bestFit="1" customWidth="1"/>
    <col min="7653" max="7653" width="27.85546875" style="5" bestFit="1" customWidth="1"/>
    <col min="7654" max="7654" width="17.28515625" style="5" bestFit="1" customWidth="1"/>
    <col min="7655" max="7655" width="16.42578125" style="5" customWidth="1"/>
    <col min="7656" max="7656" width="15.42578125" style="5" customWidth="1"/>
    <col min="7657" max="7657" width="17.5703125" style="5" bestFit="1" customWidth="1"/>
    <col min="7658" max="7658" width="19.140625" style="5" customWidth="1"/>
    <col min="7659" max="7887" width="9" style="5"/>
    <col min="7888" max="7888" width="6.42578125" style="5" customWidth="1"/>
    <col min="7889" max="7890" width="0" style="5" hidden="1" customWidth="1"/>
    <col min="7891" max="7891" width="8.42578125" style="5" customWidth="1"/>
    <col min="7892" max="7892" width="6" style="5" customWidth="1"/>
    <col min="7893" max="7893" width="32.42578125" style="5" customWidth="1"/>
    <col min="7894" max="7894" width="37.28515625" style="5" customWidth="1"/>
    <col min="7895" max="7895" width="26.42578125" style="5" customWidth="1"/>
    <col min="7896" max="7896" width="10.7109375" style="5" customWidth="1"/>
    <col min="7897" max="7898" width="24.28515625" style="5" customWidth="1"/>
    <col min="7899" max="7899" width="21.5703125" style="5" customWidth="1"/>
    <col min="7900" max="7900" width="19.7109375" style="5" customWidth="1"/>
    <col min="7901" max="7901" width="11" style="5" customWidth="1"/>
    <col min="7902" max="7902" width="21.85546875" style="5" customWidth="1"/>
    <col min="7903" max="7903" width="21.5703125" style="5" customWidth="1"/>
    <col min="7904" max="7904" width="24.7109375" style="5" customWidth="1"/>
    <col min="7905" max="7905" width="21.42578125" style="5" customWidth="1"/>
    <col min="7906" max="7907" width="15.28515625" style="5" customWidth="1"/>
    <col min="7908" max="7908" width="20.140625" style="5" bestFit="1" customWidth="1"/>
    <col min="7909" max="7909" width="27.85546875" style="5" bestFit="1" customWidth="1"/>
    <col min="7910" max="7910" width="17.28515625" style="5" bestFit="1" customWidth="1"/>
    <col min="7911" max="7911" width="16.42578125" style="5" customWidth="1"/>
    <col min="7912" max="7912" width="15.42578125" style="5" customWidth="1"/>
    <col min="7913" max="7913" width="17.5703125" style="5" bestFit="1" customWidth="1"/>
    <col min="7914" max="7914" width="19.140625" style="5" customWidth="1"/>
    <col min="7915" max="8143" width="9" style="5"/>
    <col min="8144" max="8144" width="6.42578125" style="5" customWidth="1"/>
    <col min="8145" max="8146" width="0" style="5" hidden="1" customWidth="1"/>
    <col min="8147" max="8147" width="8.42578125" style="5" customWidth="1"/>
    <col min="8148" max="8148" width="6" style="5" customWidth="1"/>
    <col min="8149" max="8149" width="32.42578125" style="5" customWidth="1"/>
    <col min="8150" max="8150" width="37.28515625" style="5" customWidth="1"/>
    <col min="8151" max="8151" width="26.42578125" style="5" customWidth="1"/>
    <col min="8152" max="8152" width="10.7109375" style="5" customWidth="1"/>
    <col min="8153" max="8154" width="24.28515625" style="5" customWidth="1"/>
    <col min="8155" max="8155" width="21.5703125" style="5" customWidth="1"/>
    <col min="8156" max="8156" width="19.7109375" style="5" customWidth="1"/>
    <col min="8157" max="8157" width="11" style="5" customWidth="1"/>
    <col min="8158" max="8158" width="21.85546875" style="5" customWidth="1"/>
    <col min="8159" max="8159" width="21.5703125" style="5" customWidth="1"/>
    <col min="8160" max="8160" width="24.7109375" style="5" customWidth="1"/>
    <col min="8161" max="8161" width="21.42578125" style="5" customWidth="1"/>
    <col min="8162" max="8163" width="15.28515625" style="5" customWidth="1"/>
    <col min="8164" max="8164" width="20.140625" style="5" bestFit="1" customWidth="1"/>
    <col min="8165" max="8165" width="27.85546875" style="5" bestFit="1" customWidth="1"/>
    <col min="8166" max="8166" width="17.28515625" style="5" bestFit="1" customWidth="1"/>
    <col min="8167" max="8167" width="16.42578125" style="5" customWidth="1"/>
    <col min="8168" max="8168" width="15.42578125" style="5" customWidth="1"/>
    <col min="8169" max="8169" width="17.5703125" style="5" bestFit="1" customWidth="1"/>
    <col min="8170" max="8170" width="19.140625" style="5" customWidth="1"/>
    <col min="8171" max="8399" width="9" style="5"/>
    <col min="8400" max="8400" width="6.42578125" style="5" customWidth="1"/>
    <col min="8401" max="8402" width="0" style="5" hidden="1" customWidth="1"/>
    <col min="8403" max="8403" width="8.42578125" style="5" customWidth="1"/>
    <col min="8404" max="8404" width="6" style="5" customWidth="1"/>
    <col min="8405" max="8405" width="32.42578125" style="5" customWidth="1"/>
    <col min="8406" max="8406" width="37.28515625" style="5" customWidth="1"/>
    <col min="8407" max="8407" width="26.42578125" style="5" customWidth="1"/>
    <col min="8408" max="8408" width="10.7109375" style="5" customWidth="1"/>
    <col min="8409" max="8410" width="24.28515625" style="5" customWidth="1"/>
    <col min="8411" max="8411" width="21.5703125" style="5" customWidth="1"/>
    <col min="8412" max="8412" width="19.7109375" style="5" customWidth="1"/>
    <col min="8413" max="8413" width="11" style="5" customWidth="1"/>
    <col min="8414" max="8414" width="21.85546875" style="5" customWidth="1"/>
    <col min="8415" max="8415" width="21.5703125" style="5" customWidth="1"/>
    <col min="8416" max="8416" width="24.7109375" style="5" customWidth="1"/>
    <col min="8417" max="8417" width="21.42578125" style="5" customWidth="1"/>
    <col min="8418" max="8419" width="15.28515625" style="5" customWidth="1"/>
    <col min="8420" max="8420" width="20.140625" style="5" bestFit="1" customWidth="1"/>
    <col min="8421" max="8421" width="27.85546875" style="5" bestFit="1" customWidth="1"/>
    <col min="8422" max="8422" width="17.28515625" style="5" bestFit="1" customWidth="1"/>
    <col min="8423" max="8423" width="16.42578125" style="5" customWidth="1"/>
    <col min="8424" max="8424" width="15.42578125" style="5" customWidth="1"/>
    <col min="8425" max="8425" width="17.5703125" style="5" bestFit="1" customWidth="1"/>
    <col min="8426" max="8426" width="19.140625" style="5" customWidth="1"/>
    <col min="8427" max="8655" width="9" style="5"/>
    <col min="8656" max="8656" width="6.42578125" style="5" customWidth="1"/>
    <col min="8657" max="8658" width="0" style="5" hidden="1" customWidth="1"/>
    <col min="8659" max="8659" width="8.42578125" style="5" customWidth="1"/>
    <col min="8660" max="8660" width="6" style="5" customWidth="1"/>
    <col min="8661" max="8661" width="32.42578125" style="5" customWidth="1"/>
    <col min="8662" max="8662" width="37.28515625" style="5" customWidth="1"/>
    <col min="8663" max="8663" width="26.42578125" style="5" customWidth="1"/>
    <col min="8664" max="8664" width="10.7109375" style="5" customWidth="1"/>
    <col min="8665" max="8666" width="24.28515625" style="5" customWidth="1"/>
    <col min="8667" max="8667" width="21.5703125" style="5" customWidth="1"/>
    <col min="8668" max="8668" width="19.7109375" style="5" customWidth="1"/>
    <col min="8669" max="8669" width="11" style="5" customWidth="1"/>
    <col min="8670" max="8670" width="21.85546875" style="5" customWidth="1"/>
    <col min="8671" max="8671" width="21.5703125" style="5" customWidth="1"/>
    <col min="8672" max="8672" width="24.7109375" style="5" customWidth="1"/>
    <col min="8673" max="8673" width="21.42578125" style="5" customWidth="1"/>
    <col min="8674" max="8675" width="15.28515625" style="5" customWidth="1"/>
    <col min="8676" max="8676" width="20.140625" style="5" bestFit="1" customWidth="1"/>
    <col min="8677" max="8677" width="27.85546875" style="5" bestFit="1" customWidth="1"/>
    <col min="8678" max="8678" width="17.28515625" style="5" bestFit="1" customWidth="1"/>
    <col min="8679" max="8679" width="16.42578125" style="5" customWidth="1"/>
    <col min="8680" max="8680" width="15.42578125" style="5" customWidth="1"/>
    <col min="8681" max="8681" width="17.5703125" style="5" bestFit="1" customWidth="1"/>
    <col min="8682" max="8682" width="19.140625" style="5" customWidth="1"/>
    <col min="8683" max="8911" width="9" style="5"/>
    <col min="8912" max="8912" width="6.42578125" style="5" customWidth="1"/>
    <col min="8913" max="8914" width="0" style="5" hidden="1" customWidth="1"/>
    <col min="8915" max="8915" width="8.42578125" style="5" customWidth="1"/>
    <col min="8916" max="8916" width="6" style="5" customWidth="1"/>
    <col min="8917" max="8917" width="32.42578125" style="5" customWidth="1"/>
    <col min="8918" max="8918" width="37.28515625" style="5" customWidth="1"/>
    <col min="8919" max="8919" width="26.42578125" style="5" customWidth="1"/>
    <col min="8920" max="8920" width="10.7109375" style="5" customWidth="1"/>
    <col min="8921" max="8922" width="24.28515625" style="5" customWidth="1"/>
    <col min="8923" max="8923" width="21.5703125" style="5" customWidth="1"/>
    <col min="8924" max="8924" width="19.7109375" style="5" customWidth="1"/>
    <col min="8925" max="8925" width="11" style="5" customWidth="1"/>
    <col min="8926" max="8926" width="21.85546875" style="5" customWidth="1"/>
    <col min="8927" max="8927" width="21.5703125" style="5" customWidth="1"/>
    <col min="8928" max="8928" width="24.7109375" style="5" customWidth="1"/>
    <col min="8929" max="8929" width="21.42578125" style="5" customWidth="1"/>
    <col min="8930" max="8931" width="15.28515625" style="5" customWidth="1"/>
    <col min="8932" max="8932" width="20.140625" style="5" bestFit="1" customWidth="1"/>
    <col min="8933" max="8933" width="27.85546875" style="5" bestFit="1" customWidth="1"/>
    <col min="8934" max="8934" width="17.28515625" style="5" bestFit="1" customWidth="1"/>
    <col min="8935" max="8935" width="16.42578125" style="5" customWidth="1"/>
    <col min="8936" max="8936" width="15.42578125" style="5" customWidth="1"/>
    <col min="8937" max="8937" width="17.5703125" style="5" bestFit="1" customWidth="1"/>
    <col min="8938" max="8938" width="19.140625" style="5" customWidth="1"/>
    <col min="8939" max="9167" width="9" style="5"/>
    <col min="9168" max="9168" width="6.42578125" style="5" customWidth="1"/>
    <col min="9169" max="9170" width="0" style="5" hidden="1" customWidth="1"/>
    <col min="9171" max="9171" width="8.42578125" style="5" customWidth="1"/>
    <col min="9172" max="9172" width="6" style="5" customWidth="1"/>
    <col min="9173" max="9173" width="32.42578125" style="5" customWidth="1"/>
    <col min="9174" max="9174" width="37.28515625" style="5" customWidth="1"/>
    <col min="9175" max="9175" width="26.42578125" style="5" customWidth="1"/>
    <col min="9176" max="9176" width="10.7109375" style="5" customWidth="1"/>
    <col min="9177" max="9178" width="24.28515625" style="5" customWidth="1"/>
    <col min="9179" max="9179" width="21.5703125" style="5" customWidth="1"/>
    <col min="9180" max="9180" width="19.7109375" style="5" customWidth="1"/>
    <col min="9181" max="9181" width="11" style="5" customWidth="1"/>
    <col min="9182" max="9182" width="21.85546875" style="5" customWidth="1"/>
    <col min="9183" max="9183" width="21.5703125" style="5" customWidth="1"/>
    <col min="9184" max="9184" width="24.7109375" style="5" customWidth="1"/>
    <col min="9185" max="9185" width="21.42578125" style="5" customWidth="1"/>
    <col min="9186" max="9187" width="15.28515625" style="5" customWidth="1"/>
    <col min="9188" max="9188" width="20.140625" style="5" bestFit="1" customWidth="1"/>
    <col min="9189" max="9189" width="27.85546875" style="5" bestFit="1" customWidth="1"/>
    <col min="9190" max="9190" width="17.28515625" style="5" bestFit="1" customWidth="1"/>
    <col min="9191" max="9191" width="16.42578125" style="5" customWidth="1"/>
    <col min="9192" max="9192" width="15.42578125" style="5" customWidth="1"/>
    <col min="9193" max="9193" width="17.5703125" style="5" bestFit="1" customWidth="1"/>
    <col min="9194" max="9194" width="19.140625" style="5" customWidth="1"/>
    <col min="9195" max="9423" width="9" style="5"/>
    <col min="9424" max="9424" width="6.42578125" style="5" customWidth="1"/>
    <col min="9425" max="9426" width="0" style="5" hidden="1" customWidth="1"/>
    <col min="9427" max="9427" width="8.42578125" style="5" customWidth="1"/>
    <col min="9428" max="9428" width="6" style="5" customWidth="1"/>
    <col min="9429" max="9429" width="32.42578125" style="5" customWidth="1"/>
    <col min="9430" max="9430" width="37.28515625" style="5" customWidth="1"/>
    <col min="9431" max="9431" width="26.42578125" style="5" customWidth="1"/>
    <col min="9432" max="9432" width="10.7109375" style="5" customWidth="1"/>
    <col min="9433" max="9434" width="24.28515625" style="5" customWidth="1"/>
    <col min="9435" max="9435" width="21.5703125" style="5" customWidth="1"/>
    <col min="9436" max="9436" width="19.7109375" style="5" customWidth="1"/>
    <col min="9437" max="9437" width="11" style="5" customWidth="1"/>
    <col min="9438" max="9438" width="21.85546875" style="5" customWidth="1"/>
    <col min="9439" max="9439" width="21.5703125" style="5" customWidth="1"/>
    <col min="9440" max="9440" width="24.7109375" style="5" customWidth="1"/>
    <col min="9441" max="9441" width="21.42578125" style="5" customWidth="1"/>
    <col min="9442" max="9443" width="15.28515625" style="5" customWidth="1"/>
    <col min="9444" max="9444" width="20.140625" style="5" bestFit="1" customWidth="1"/>
    <col min="9445" max="9445" width="27.85546875" style="5" bestFit="1" customWidth="1"/>
    <col min="9446" max="9446" width="17.28515625" style="5" bestFit="1" customWidth="1"/>
    <col min="9447" max="9447" width="16.42578125" style="5" customWidth="1"/>
    <col min="9448" max="9448" width="15.42578125" style="5" customWidth="1"/>
    <col min="9449" max="9449" width="17.5703125" style="5" bestFit="1" customWidth="1"/>
    <col min="9450" max="9450" width="19.140625" style="5" customWidth="1"/>
    <col min="9451" max="9679" width="9" style="5"/>
    <col min="9680" max="9680" width="6.42578125" style="5" customWidth="1"/>
    <col min="9681" max="9682" width="0" style="5" hidden="1" customWidth="1"/>
    <col min="9683" max="9683" width="8.42578125" style="5" customWidth="1"/>
    <col min="9684" max="9684" width="6" style="5" customWidth="1"/>
    <col min="9685" max="9685" width="32.42578125" style="5" customWidth="1"/>
    <col min="9686" max="9686" width="37.28515625" style="5" customWidth="1"/>
    <col min="9687" max="9687" width="26.42578125" style="5" customWidth="1"/>
    <col min="9688" max="9688" width="10.7109375" style="5" customWidth="1"/>
    <col min="9689" max="9690" width="24.28515625" style="5" customWidth="1"/>
    <col min="9691" max="9691" width="21.5703125" style="5" customWidth="1"/>
    <col min="9692" max="9692" width="19.7109375" style="5" customWidth="1"/>
    <col min="9693" max="9693" width="11" style="5" customWidth="1"/>
    <col min="9694" max="9694" width="21.85546875" style="5" customWidth="1"/>
    <col min="9695" max="9695" width="21.5703125" style="5" customWidth="1"/>
    <col min="9696" max="9696" width="24.7109375" style="5" customWidth="1"/>
    <col min="9697" max="9697" width="21.42578125" style="5" customWidth="1"/>
    <col min="9698" max="9699" width="15.28515625" style="5" customWidth="1"/>
    <col min="9700" max="9700" width="20.140625" style="5" bestFit="1" customWidth="1"/>
    <col min="9701" max="9701" width="27.85546875" style="5" bestFit="1" customWidth="1"/>
    <col min="9702" max="9702" width="17.28515625" style="5" bestFit="1" customWidth="1"/>
    <col min="9703" max="9703" width="16.42578125" style="5" customWidth="1"/>
    <col min="9704" max="9704" width="15.42578125" style="5" customWidth="1"/>
    <col min="9705" max="9705" width="17.5703125" style="5" bestFit="1" customWidth="1"/>
    <col min="9706" max="9706" width="19.140625" style="5" customWidth="1"/>
    <col min="9707" max="9935" width="9" style="5"/>
    <col min="9936" max="9936" width="6.42578125" style="5" customWidth="1"/>
    <col min="9937" max="9938" width="0" style="5" hidden="1" customWidth="1"/>
    <col min="9939" max="9939" width="8.42578125" style="5" customWidth="1"/>
    <col min="9940" max="9940" width="6" style="5" customWidth="1"/>
    <col min="9941" max="9941" width="32.42578125" style="5" customWidth="1"/>
    <col min="9942" max="9942" width="37.28515625" style="5" customWidth="1"/>
    <col min="9943" max="9943" width="26.42578125" style="5" customWidth="1"/>
    <col min="9944" max="9944" width="10.7109375" style="5" customWidth="1"/>
    <col min="9945" max="9946" width="24.28515625" style="5" customWidth="1"/>
    <col min="9947" max="9947" width="21.5703125" style="5" customWidth="1"/>
    <col min="9948" max="9948" width="19.7109375" style="5" customWidth="1"/>
    <col min="9949" max="9949" width="11" style="5" customWidth="1"/>
    <col min="9950" max="9950" width="21.85546875" style="5" customWidth="1"/>
    <col min="9951" max="9951" width="21.5703125" style="5" customWidth="1"/>
    <col min="9952" max="9952" width="24.7109375" style="5" customWidth="1"/>
    <col min="9953" max="9953" width="21.42578125" style="5" customWidth="1"/>
    <col min="9954" max="9955" width="15.28515625" style="5" customWidth="1"/>
    <col min="9956" max="9956" width="20.140625" style="5" bestFit="1" customWidth="1"/>
    <col min="9957" max="9957" width="27.85546875" style="5" bestFit="1" customWidth="1"/>
    <col min="9958" max="9958" width="17.28515625" style="5" bestFit="1" customWidth="1"/>
    <col min="9959" max="9959" width="16.42578125" style="5" customWidth="1"/>
    <col min="9960" max="9960" width="15.42578125" style="5" customWidth="1"/>
    <col min="9961" max="9961" width="17.5703125" style="5" bestFit="1" customWidth="1"/>
    <col min="9962" max="9962" width="19.140625" style="5" customWidth="1"/>
    <col min="9963" max="10191" width="9" style="5"/>
    <col min="10192" max="10192" width="6.42578125" style="5" customWidth="1"/>
    <col min="10193" max="10194" width="0" style="5" hidden="1" customWidth="1"/>
    <col min="10195" max="10195" width="8.42578125" style="5" customWidth="1"/>
    <col min="10196" max="10196" width="6" style="5" customWidth="1"/>
    <col min="10197" max="10197" width="32.42578125" style="5" customWidth="1"/>
    <col min="10198" max="10198" width="37.28515625" style="5" customWidth="1"/>
    <col min="10199" max="10199" width="26.42578125" style="5" customWidth="1"/>
    <col min="10200" max="10200" width="10.7109375" style="5" customWidth="1"/>
    <col min="10201" max="10202" width="24.28515625" style="5" customWidth="1"/>
    <col min="10203" max="10203" width="21.5703125" style="5" customWidth="1"/>
    <col min="10204" max="10204" width="19.7109375" style="5" customWidth="1"/>
    <col min="10205" max="10205" width="11" style="5" customWidth="1"/>
    <col min="10206" max="10206" width="21.85546875" style="5" customWidth="1"/>
    <col min="10207" max="10207" width="21.5703125" style="5" customWidth="1"/>
    <col min="10208" max="10208" width="24.7109375" style="5" customWidth="1"/>
    <col min="10209" max="10209" width="21.42578125" style="5" customWidth="1"/>
    <col min="10210" max="10211" width="15.28515625" style="5" customWidth="1"/>
    <col min="10212" max="10212" width="20.140625" style="5" bestFit="1" customWidth="1"/>
    <col min="10213" max="10213" width="27.85546875" style="5" bestFit="1" customWidth="1"/>
    <col min="10214" max="10214" width="17.28515625" style="5" bestFit="1" customWidth="1"/>
    <col min="10215" max="10215" width="16.42578125" style="5" customWidth="1"/>
    <col min="10216" max="10216" width="15.42578125" style="5" customWidth="1"/>
    <col min="10217" max="10217" width="17.5703125" style="5" bestFit="1" customWidth="1"/>
    <col min="10218" max="10218" width="19.140625" style="5" customWidth="1"/>
    <col min="10219" max="10447" width="9" style="5"/>
    <col min="10448" max="10448" width="6.42578125" style="5" customWidth="1"/>
    <col min="10449" max="10450" width="0" style="5" hidden="1" customWidth="1"/>
    <col min="10451" max="10451" width="8.42578125" style="5" customWidth="1"/>
    <col min="10452" max="10452" width="6" style="5" customWidth="1"/>
    <col min="10453" max="10453" width="32.42578125" style="5" customWidth="1"/>
    <col min="10454" max="10454" width="37.28515625" style="5" customWidth="1"/>
    <col min="10455" max="10455" width="26.42578125" style="5" customWidth="1"/>
    <col min="10456" max="10456" width="10.7109375" style="5" customWidth="1"/>
    <col min="10457" max="10458" width="24.28515625" style="5" customWidth="1"/>
    <col min="10459" max="10459" width="21.5703125" style="5" customWidth="1"/>
    <col min="10460" max="10460" width="19.7109375" style="5" customWidth="1"/>
    <col min="10461" max="10461" width="11" style="5" customWidth="1"/>
    <col min="10462" max="10462" width="21.85546875" style="5" customWidth="1"/>
    <col min="10463" max="10463" width="21.5703125" style="5" customWidth="1"/>
    <col min="10464" max="10464" width="24.7109375" style="5" customWidth="1"/>
    <col min="10465" max="10465" width="21.42578125" style="5" customWidth="1"/>
    <col min="10466" max="10467" width="15.28515625" style="5" customWidth="1"/>
    <col min="10468" max="10468" width="20.140625" style="5" bestFit="1" customWidth="1"/>
    <col min="10469" max="10469" width="27.85546875" style="5" bestFit="1" customWidth="1"/>
    <col min="10470" max="10470" width="17.28515625" style="5" bestFit="1" customWidth="1"/>
    <col min="10471" max="10471" width="16.42578125" style="5" customWidth="1"/>
    <col min="10472" max="10472" width="15.42578125" style="5" customWidth="1"/>
    <col min="10473" max="10473" width="17.5703125" style="5" bestFit="1" customWidth="1"/>
    <col min="10474" max="10474" width="19.140625" style="5" customWidth="1"/>
    <col min="10475" max="10703" width="9" style="5"/>
    <col min="10704" max="10704" width="6.42578125" style="5" customWidth="1"/>
    <col min="10705" max="10706" width="0" style="5" hidden="1" customWidth="1"/>
    <col min="10707" max="10707" width="8.42578125" style="5" customWidth="1"/>
    <col min="10708" max="10708" width="6" style="5" customWidth="1"/>
    <col min="10709" max="10709" width="32.42578125" style="5" customWidth="1"/>
    <col min="10710" max="10710" width="37.28515625" style="5" customWidth="1"/>
    <col min="10711" max="10711" width="26.42578125" style="5" customWidth="1"/>
    <col min="10712" max="10712" width="10.7109375" style="5" customWidth="1"/>
    <col min="10713" max="10714" width="24.28515625" style="5" customWidth="1"/>
    <col min="10715" max="10715" width="21.5703125" style="5" customWidth="1"/>
    <col min="10716" max="10716" width="19.7109375" style="5" customWidth="1"/>
    <col min="10717" max="10717" width="11" style="5" customWidth="1"/>
    <col min="10718" max="10718" width="21.85546875" style="5" customWidth="1"/>
    <col min="10719" max="10719" width="21.5703125" style="5" customWidth="1"/>
    <col min="10720" max="10720" width="24.7109375" style="5" customWidth="1"/>
    <col min="10721" max="10721" width="21.42578125" style="5" customWidth="1"/>
    <col min="10722" max="10723" width="15.28515625" style="5" customWidth="1"/>
    <col min="10724" max="10724" width="20.140625" style="5" bestFit="1" customWidth="1"/>
    <col min="10725" max="10725" width="27.85546875" style="5" bestFit="1" customWidth="1"/>
    <col min="10726" max="10726" width="17.28515625" style="5" bestFit="1" customWidth="1"/>
    <col min="10727" max="10727" width="16.42578125" style="5" customWidth="1"/>
    <col min="10728" max="10728" width="15.42578125" style="5" customWidth="1"/>
    <col min="10729" max="10729" width="17.5703125" style="5" bestFit="1" customWidth="1"/>
    <col min="10730" max="10730" width="19.140625" style="5" customWidth="1"/>
    <col min="10731" max="10959" width="9" style="5"/>
    <col min="10960" max="10960" width="6.42578125" style="5" customWidth="1"/>
    <col min="10961" max="10962" width="0" style="5" hidden="1" customWidth="1"/>
    <col min="10963" max="10963" width="8.42578125" style="5" customWidth="1"/>
    <col min="10964" max="10964" width="6" style="5" customWidth="1"/>
    <col min="10965" max="10965" width="32.42578125" style="5" customWidth="1"/>
    <col min="10966" max="10966" width="37.28515625" style="5" customWidth="1"/>
    <col min="10967" max="10967" width="26.42578125" style="5" customWidth="1"/>
    <col min="10968" max="10968" width="10.7109375" style="5" customWidth="1"/>
    <col min="10969" max="10970" width="24.28515625" style="5" customWidth="1"/>
    <col min="10971" max="10971" width="21.5703125" style="5" customWidth="1"/>
    <col min="10972" max="10972" width="19.7109375" style="5" customWidth="1"/>
    <col min="10973" max="10973" width="11" style="5" customWidth="1"/>
    <col min="10974" max="10974" width="21.85546875" style="5" customWidth="1"/>
    <col min="10975" max="10975" width="21.5703125" style="5" customWidth="1"/>
    <col min="10976" max="10976" width="24.7109375" style="5" customWidth="1"/>
    <col min="10977" max="10977" width="21.42578125" style="5" customWidth="1"/>
    <col min="10978" max="10979" width="15.28515625" style="5" customWidth="1"/>
    <col min="10980" max="10980" width="20.140625" style="5" bestFit="1" customWidth="1"/>
    <col min="10981" max="10981" width="27.85546875" style="5" bestFit="1" customWidth="1"/>
    <col min="10982" max="10982" width="17.28515625" style="5" bestFit="1" customWidth="1"/>
    <col min="10983" max="10983" width="16.42578125" style="5" customWidth="1"/>
    <col min="10984" max="10984" width="15.42578125" style="5" customWidth="1"/>
    <col min="10985" max="10985" width="17.5703125" style="5" bestFit="1" customWidth="1"/>
    <col min="10986" max="10986" width="19.140625" style="5" customWidth="1"/>
    <col min="10987" max="11215" width="9" style="5"/>
    <col min="11216" max="11216" width="6.42578125" style="5" customWidth="1"/>
    <col min="11217" max="11218" width="0" style="5" hidden="1" customWidth="1"/>
    <col min="11219" max="11219" width="8.42578125" style="5" customWidth="1"/>
    <col min="11220" max="11220" width="6" style="5" customWidth="1"/>
    <col min="11221" max="11221" width="32.42578125" style="5" customWidth="1"/>
    <col min="11222" max="11222" width="37.28515625" style="5" customWidth="1"/>
    <col min="11223" max="11223" width="26.42578125" style="5" customWidth="1"/>
    <col min="11224" max="11224" width="10.7109375" style="5" customWidth="1"/>
    <col min="11225" max="11226" width="24.28515625" style="5" customWidth="1"/>
    <col min="11227" max="11227" width="21.5703125" style="5" customWidth="1"/>
    <col min="11228" max="11228" width="19.7109375" style="5" customWidth="1"/>
    <col min="11229" max="11229" width="11" style="5" customWidth="1"/>
    <col min="11230" max="11230" width="21.85546875" style="5" customWidth="1"/>
    <col min="11231" max="11231" width="21.5703125" style="5" customWidth="1"/>
    <col min="11232" max="11232" width="24.7109375" style="5" customWidth="1"/>
    <col min="11233" max="11233" width="21.42578125" style="5" customWidth="1"/>
    <col min="11234" max="11235" width="15.28515625" style="5" customWidth="1"/>
    <col min="11236" max="11236" width="20.140625" style="5" bestFit="1" customWidth="1"/>
    <col min="11237" max="11237" width="27.85546875" style="5" bestFit="1" customWidth="1"/>
    <col min="11238" max="11238" width="17.28515625" style="5" bestFit="1" customWidth="1"/>
    <col min="11239" max="11239" width="16.42578125" style="5" customWidth="1"/>
    <col min="11240" max="11240" width="15.42578125" style="5" customWidth="1"/>
    <col min="11241" max="11241" width="17.5703125" style="5" bestFit="1" customWidth="1"/>
    <col min="11242" max="11242" width="19.140625" style="5" customWidth="1"/>
    <col min="11243" max="11471" width="9" style="5"/>
    <col min="11472" max="11472" width="6.42578125" style="5" customWidth="1"/>
    <col min="11473" max="11474" width="0" style="5" hidden="1" customWidth="1"/>
    <col min="11475" max="11475" width="8.42578125" style="5" customWidth="1"/>
    <col min="11476" max="11476" width="6" style="5" customWidth="1"/>
    <col min="11477" max="11477" width="32.42578125" style="5" customWidth="1"/>
    <col min="11478" max="11478" width="37.28515625" style="5" customWidth="1"/>
    <col min="11479" max="11479" width="26.42578125" style="5" customWidth="1"/>
    <col min="11480" max="11480" width="10.7109375" style="5" customWidth="1"/>
    <col min="11481" max="11482" width="24.28515625" style="5" customWidth="1"/>
    <col min="11483" max="11483" width="21.5703125" style="5" customWidth="1"/>
    <col min="11484" max="11484" width="19.7109375" style="5" customWidth="1"/>
    <col min="11485" max="11485" width="11" style="5" customWidth="1"/>
    <col min="11486" max="11486" width="21.85546875" style="5" customWidth="1"/>
    <col min="11487" max="11487" width="21.5703125" style="5" customWidth="1"/>
    <col min="11488" max="11488" width="24.7109375" style="5" customWidth="1"/>
    <col min="11489" max="11489" width="21.42578125" style="5" customWidth="1"/>
    <col min="11490" max="11491" width="15.28515625" style="5" customWidth="1"/>
    <col min="11492" max="11492" width="20.140625" style="5" bestFit="1" customWidth="1"/>
    <col min="11493" max="11493" width="27.85546875" style="5" bestFit="1" customWidth="1"/>
    <col min="11494" max="11494" width="17.28515625" style="5" bestFit="1" customWidth="1"/>
    <col min="11495" max="11495" width="16.42578125" style="5" customWidth="1"/>
    <col min="11496" max="11496" width="15.42578125" style="5" customWidth="1"/>
    <col min="11497" max="11497" width="17.5703125" style="5" bestFit="1" customWidth="1"/>
    <col min="11498" max="11498" width="19.140625" style="5" customWidth="1"/>
    <col min="11499" max="11727" width="9" style="5"/>
    <col min="11728" max="11728" width="6.42578125" style="5" customWidth="1"/>
    <col min="11729" max="11730" width="0" style="5" hidden="1" customWidth="1"/>
    <col min="11731" max="11731" width="8.42578125" style="5" customWidth="1"/>
    <col min="11732" max="11732" width="6" style="5" customWidth="1"/>
    <col min="11733" max="11733" width="32.42578125" style="5" customWidth="1"/>
    <col min="11734" max="11734" width="37.28515625" style="5" customWidth="1"/>
    <col min="11735" max="11735" width="26.42578125" style="5" customWidth="1"/>
    <col min="11736" max="11736" width="10.7109375" style="5" customWidth="1"/>
    <col min="11737" max="11738" width="24.28515625" style="5" customWidth="1"/>
    <col min="11739" max="11739" width="21.5703125" style="5" customWidth="1"/>
    <col min="11740" max="11740" width="19.7109375" style="5" customWidth="1"/>
    <col min="11741" max="11741" width="11" style="5" customWidth="1"/>
    <col min="11742" max="11742" width="21.85546875" style="5" customWidth="1"/>
    <col min="11743" max="11743" width="21.5703125" style="5" customWidth="1"/>
    <col min="11744" max="11744" width="24.7109375" style="5" customWidth="1"/>
    <col min="11745" max="11745" width="21.42578125" style="5" customWidth="1"/>
    <col min="11746" max="11747" width="15.28515625" style="5" customWidth="1"/>
    <col min="11748" max="11748" width="20.140625" style="5" bestFit="1" customWidth="1"/>
    <col min="11749" max="11749" width="27.85546875" style="5" bestFit="1" customWidth="1"/>
    <col min="11750" max="11750" width="17.28515625" style="5" bestFit="1" customWidth="1"/>
    <col min="11751" max="11751" width="16.42578125" style="5" customWidth="1"/>
    <col min="11752" max="11752" width="15.42578125" style="5" customWidth="1"/>
    <col min="11753" max="11753" width="17.5703125" style="5" bestFit="1" customWidth="1"/>
    <col min="11754" max="11754" width="19.140625" style="5" customWidth="1"/>
    <col min="11755" max="11983" width="9" style="5"/>
    <col min="11984" max="11984" width="6.42578125" style="5" customWidth="1"/>
    <col min="11985" max="11986" width="0" style="5" hidden="1" customWidth="1"/>
    <col min="11987" max="11987" width="8.42578125" style="5" customWidth="1"/>
    <col min="11988" max="11988" width="6" style="5" customWidth="1"/>
    <col min="11989" max="11989" width="32.42578125" style="5" customWidth="1"/>
    <col min="11990" max="11990" width="37.28515625" style="5" customWidth="1"/>
    <col min="11991" max="11991" width="26.42578125" style="5" customWidth="1"/>
    <col min="11992" max="11992" width="10.7109375" style="5" customWidth="1"/>
    <col min="11993" max="11994" width="24.28515625" style="5" customWidth="1"/>
    <col min="11995" max="11995" width="21.5703125" style="5" customWidth="1"/>
    <col min="11996" max="11996" width="19.7109375" style="5" customWidth="1"/>
    <col min="11997" max="11997" width="11" style="5" customWidth="1"/>
    <col min="11998" max="11998" width="21.85546875" style="5" customWidth="1"/>
    <col min="11999" max="11999" width="21.5703125" style="5" customWidth="1"/>
    <col min="12000" max="12000" width="24.7109375" style="5" customWidth="1"/>
    <col min="12001" max="12001" width="21.42578125" style="5" customWidth="1"/>
    <col min="12002" max="12003" width="15.28515625" style="5" customWidth="1"/>
    <col min="12004" max="12004" width="20.140625" style="5" bestFit="1" customWidth="1"/>
    <col min="12005" max="12005" width="27.85546875" style="5" bestFit="1" customWidth="1"/>
    <col min="12006" max="12006" width="17.28515625" style="5" bestFit="1" customWidth="1"/>
    <col min="12007" max="12007" width="16.42578125" style="5" customWidth="1"/>
    <col min="12008" max="12008" width="15.42578125" style="5" customWidth="1"/>
    <col min="12009" max="12009" width="17.5703125" style="5" bestFit="1" customWidth="1"/>
    <col min="12010" max="12010" width="19.140625" style="5" customWidth="1"/>
    <col min="12011" max="12239" width="9" style="5"/>
    <col min="12240" max="12240" width="6.42578125" style="5" customWidth="1"/>
    <col min="12241" max="12242" width="0" style="5" hidden="1" customWidth="1"/>
    <col min="12243" max="12243" width="8.42578125" style="5" customWidth="1"/>
    <col min="12244" max="12244" width="6" style="5" customWidth="1"/>
    <col min="12245" max="12245" width="32.42578125" style="5" customWidth="1"/>
    <col min="12246" max="12246" width="37.28515625" style="5" customWidth="1"/>
    <col min="12247" max="12247" width="26.42578125" style="5" customWidth="1"/>
    <col min="12248" max="12248" width="10.7109375" style="5" customWidth="1"/>
    <col min="12249" max="12250" width="24.28515625" style="5" customWidth="1"/>
    <col min="12251" max="12251" width="21.5703125" style="5" customWidth="1"/>
    <col min="12252" max="12252" width="19.7109375" style="5" customWidth="1"/>
    <col min="12253" max="12253" width="11" style="5" customWidth="1"/>
    <col min="12254" max="12254" width="21.85546875" style="5" customWidth="1"/>
    <col min="12255" max="12255" width="21.5703125" style="5" customWidth="1"/>
    <col min="12256" max="12256" width="24.7109375" style="5" customWidth="1"/>
    <col min="12257" max="12257" width="21.42578125" style="5" customWidth="1"/>
    <col min="12258" max="12259" width="15.28515625" style="5" customWidth="1"/>
    <col min="12260" max="12260" width="20.140625" style="5" bestFit="1" customWidth="1"/>
    <col min="12261" max="12261" width="27.85546875" style="5" bestFit="1" customWidth="1"/>
    <col min="12262" max="12262" width="17.28515625" style="5" bestFit="1" customWidth="1"/>
    <col min="12263" max="12263" width="16.42578125" style="5" customWidth="1"/>
    <col min="12264" max="12264" width="15.42578125" style="5" customWidth="1"/>
    <col min="12265" max="12265" width="17.5703125" style="5" bestFit="1" customWidth="1"/>
    <col min="12266" max="12266" width="19.140625" style="5" customWidth="1"/>
    <col min="12267" max="12495" width="9" style="5"/>
    <col min="12496" max="12496" width="6.42578125" style="5" customWidth="1"/>
    <col min="12497" max="12498" width="0" style="5" hidden="1" customWidth="1"/>
    <col min="12499" max="12499" width="8.42578125" style="5" customWidth="1"/>
    <col min="12500" max="12500" width="6" style="5" customWidth="1"/>
    <col min="12501" max="12501" width="32.42578125" style="5" customWidth="1"/>
    <col min="12502" max="12502" width="37.28515625" style="5" customWidth="1"/>
    <col min="12503" max="12503" width="26.42578125" style="5" customWidth="1"/>
    <col min="12504" max="12504" width="10.7109375" style="5" customWidth="1"/>
    <col min="12505" max="12506" width="24.28515625" style="5" customWidth="1"/>
    <col min="12507" max="12507" width="21.5703125" style="5" customWidth="1"/>
    <col min="12508" max="12508" width="19.7109375" style="5" customWidth="1"/>
    <col min="12509" max="12509" width="11" style="5" customWidth="1"/>
    <col min="12510" max="12510" width="21.85546875" style="5" customWidth="1"/>
    <col min="12511" max="12511" width="21.5703125" style="5" customWidth="1"/>
    <col min="12512" max="12512" width="24.7109375" style="5" customWidth="1"/>
    <col min="12513" max="12513" width="21.42578125" style="5" customWidth="1"/>
    <col min="12514" max="12515" width="15.28515625" style="5" customWidth="1"/>
    <col min="12516" max="12516" width="20.140625" style="5" bestFit="1" customWidth="1"/>
    <col min="12517" max="12517" width="27.85546875" style="5" bestFit="1" customWidth="1"/>
    <col min="12518" max="12518" width="17.28515625" style="5" bestFit="1" customWidth="1"/>
    <col min="12519" max="12519" width="16.42578125" style="5" customWidth="1"/>
    <col min="12520" max="12520" width="15.42578125" style="5" customWidth="1"/>
    <col min="12521" max="12521" width="17.5703125" style="5" bestFit="1" customWidth="1"/>
    <col min="12522" max="12522" width="19.140625" style="5" customWidth="1"/>
    <col min="12523" max="12751" width="9" style="5"/>
    <col min="12752" max="12752" width="6.42578125" style="5" customWidth="1"/>
    <col min="12753" max="12754" width="0" style="5" hidden="1" customWidth="1"/>
    <col min="12755" max="12755" width="8.42578125" style="5" customWidth="1"/>
    <col min="12756" max="12756" width="6" style="5" customWidth="1"/>
    <col min="12757" max="12757" width="32.42578125" style="5" customWidth="1"/>
    <col min="12758" max="12758" width="37.28515625" style="5" customWidth="1"/>
    <col min="12759" max="12759" width="26.42578125" style="5" customWidth="1"/>
    <col min="12760" max="12760" width="10.7109375" style="5" customWidth="1"/>
    <col min="12761" max="12762" width="24.28515625" style="5" customWidth="1"/>
    <col min="12763" max="12763" width="21.5703125" style="5" customWidth="1"/>
    <col min="12764" max="12764" width="19.7109375" style="5" customWidth="1"/>
    <col min="12765" max="12765" width="11" style="5" customWidth="1"/>
    <col min="12766" max="12766" width="21.85546875" style="5" customWidth="1"/>
    <col min="12767" max="12767" width="21.5703125" style="5" customWidth="1"/>
    <col min="12768" max="12768" width="24.7109375" style="5" customWidth="1"/>
    <col min="12769" max="12769" width="21.42578125" style="5" customWidth="1"/>
    <col min="12770" max="12771" width="15.28515625" style="5" customWidth="1"/>
    <col min="12772" max="12772" width="20.140625" style="5" bestFit="1" customWidth="1"/>
    <col min="12773" max="12773" width="27.85546875" style="5" bestFit="1" customWidth="1"/>
    <col min="12774" max="12774" width="17.28515625" style="5" bestFit="1" customWidth="1"/>
    <col min="12775" max="12775" width="16.42578125" style="5" customWidth="1"/>
    <col min="12776" max="12776" width="15.42578125" style="5" customWidth="1"/>
    <col min="12777" max="12777" width="17.5703125" style="5" bestFit="1" customWidth="1"/>
    <col min="12778" max="12778" width="19.140625" style="5" customWidth="1"/>
    <col min="12779" max="13007" width="9" style="5"/>
    <col min="13008" max="13008" width="6.42578125" style="5" customWidth="1"/>
    <col min="13009" max="13010" width="0" style="5" hidden="1" customWidth="1"/>
    <col min="13011" max="13011" width="8.42578125" style="5" customWidth="1"/>
    <col min="13012" max="13012" width="6" style="5" customWidth="1"/>
    <col min="13013" max="13013" width="32.42578125" style="5" customWidth="1"/>
    <col min="13014" max="13014" width="37.28515625" style="5" customWidth="1"/>
    <col min="13015" max="13015" width="26.42578125" style="5" customWidth="1"/>
    <col min="13016" max="13016" width="10.7109375" style="5" customWidth="1"/>
    <col min="13017" max="13018" width="24.28515625" style="5" customWidth="1"/>
    <col min="13019" max="13019" width="21.5703125" style="5" customWidth="1"/>
    <col min="13020" max="13020" width="19.7109375" style="5" customWidth="1"/>
    <col min="13021" max="13021" width="11" style="5" customWidth="1"/>
    <col min="13022" max="13022" width="21.85546875" style="5" customWidth="1"/>
    <col min="13023" max="13023" width="21.5703125" style="5" customWidth="1"/>
    <col min="13024" max="13024" width="24.7109375" style="5" customWidth="1"/>
    <col min="13025" max="13025" width="21.42578125" style="5" customWidth="1"/>
    <col min="13026" max="13027" width="15.28515625" style="5" customWidth="1"/>
    <col min="13028" max="13028" width="20.140625" style="5" bestFit="1" customWidth="1"/>
    <col min="13029" max="13029" width="27.85546875" style="5" bestFit="1" customWidth="1"/>
    <col min="13030" max="13030" width="17.28515625" style="5" bestFit="1" customWidth="1"/>
    <col min="13031" max="13031" width="16.42578125" style="5" customWidth="1"/>
    <col min="13032" max="13032" width="15.42578125" style="5" customWidth="1"/>
    <col min="13033" max="13033" width="17.5703125" style="5" bestFit="1" customWidth="1"/>
    <col min="13034" max="13034" width="19.140625" style="5" customWidth="1"/>
    <col min="13035" max="13263" width="9" style="5"/>
    <col min="13264" max="13264" width="6.42578125" style="5" customWidth="1"/>
    <col min="13265" max="13266" width="0" style="5" hidden="1" customWidth="1"/>
    <col min="13267" max="13267" width="8.42578125" style="5" customWidth="1"/>
    <col min="13268" max="13268" width="6" style="5" customWidth="1"/>
    <col min="13269" max="13269" width="32.42578125" style="5" customWidth="1"/>
    <col min="13270" max="13270" width="37.28515625" style="5" customWidth="1"/>
    <col min="13271" max="13271" width="26.42578125" style="5" customWidth="1"/>
    <col min="13272" max="13272" width="10.7109375" style="5" customWidth="1"/>
    <col min="13273" max="13274" width="24.28515625" style="5" customWidth="1"/>
    <col min="13275" max="13275" width="21.5703125" style="5" customWidth="1"/>
    <col min="13276" max="13276" width="19.7109375" style="5" customWidth="1"/>
    <col min="13277" max="13277" width="11" style="5" customWidth="1"/>
    <col min="13278" max="13278" width="21.85546875" style="5" customWidth="1"/>
    <col min="13279" max="13279" width="21.5703125" style="5" customWidth="1"/>
    <col min="13280" max="13280" width="24.7109375" style="5" customWidth="1"/>
    <col min="13281" max="13281" width="21.42578125" style="5" customWidth="1"/>
    <col min="13282" max="13283" width="15.28515625" style="5" customWidth="1"/>
    <col min="13284" max="13284" width="20.140625" style="5" bestFit="1" customWidth="1"/>
    <col min="13285" max="13285" width="27.85546875" style="5" bestFit="1" customWidth="1"/>
    <col min="13286" max="13286" width="17.28515625" style="5" bestFit="1" customWidth="1"/>
    <col min="13287" max="13287" width="16.42578125" style="5" customWidth="1"/>
    <col min="13288" max="13288" width="15.42578125" style="5" customWidth="1"/>
    <col min="13289" max="13289" width="17.5703125" style="5" bestFit="1" customWidth="1"/>
    <col min="13290" max="13290" width="19.140625" style="5" customWidth="1"/>
    <col min="13291" max="13519" width="9" style="5"/>
    <col min="13520" max="13520" width="6.42578125" style="5" customWidth="1"/>
    <col min="13521" max="13522" width="0" style="5" hidden="1" customWidth="1"/>
    <col min="13523" max="13523" width="8.42578125" style="5" customWidth="1"/>
    <col min="13524" max="13524" width="6" style="5" customWidth="1"/>
    <col min="13525" max="13525" width="32.42578125" style="5" customWidth="1"/>
    <col min="13526" max="13526" width="37.28515625" style="5" customWidth="1"/>
    <col min="13527" max="13527" width="26.42578125" style="5" customWidth="1"/>
    <col min="13528" max="13528" width="10.7109375" style="5" customWidth="1"/>
    <col min="13529" max="13530" width="24.28515625" style="5" customWidth="1"/>
    <col min="13531" max="13531" width="21.5703125" style="5" customWidth="1"/>
    <col min="13532" max="13532" width="19.7109375" style="5" customWidth="1"/>
    <col min="13533" max="13533" width="11" style="5" customWidth="1"/>
    <col min="13534" max="13534" width="21.85546875" style="5" customWidth="1"/>
    <col min="13535" max="13535" width="21.5703125" style="5" customWidth="1"/>
    <col min="13536" max="13536" width="24.7109375" style="5" customWidth="1"/>
    <col min="13537" max="13537" width="21.42578125" style="5" customWidth="1"/>
    <col min="13538" max="13539" width="15.28515625" style="5" customWidth="1"/>
    <col min="13540" max="13540" width="20.140625" style="5" bestFit="1" customWidth="1"/>
    <col min="13541" max="13541" width="27.85546875" style="5" bestFit="1" customWidth="1"/>
    <col min="13542" max="13542" width="17.28515625" style="5" bestFit="1" customWidth="1"/>
    <col min="13543" max="13543" width="16.42578125" style="5" customWidth="1"/>
    <col min="13544" max="13544" width="15.42578125" style="5" customWidth="1"/>
    <col min="13545" max="13545" width="17.5703125" style="5" bestFit="1" customWidth="1"/>
    <col min="13546" max="13546" width="19.140625" style="5" customWidth="1"/>
    <col min="13547" max="13775" width="9" style="5"/>
    <col min="13776" max="13776" width="6.42578125" style="5" customWidth="1"/>
    <col min="13777" max="13778" width="0" style="5" hidden="1" customWidth="1"/>
    <col min="13779" max="13779" width="8.42578125" style="5" customWidth="1"/>
    <col min="13780" max="13780" width="6" style="5" customWidth="1"/>
    <col min="13781" max="13781" width="32.42578125" style="5" customWidth="1"/>
    <col min="13782" max="13782" width="37.28515625" style="5" customWidth="1"/>
    <col min="13783" max="13783" width="26.42578125" style="5" customWidth="1"/>
    <col min="13784" max="13784" width="10.7109375" style="5" customWidth="1"/>
    <col min="13785" max="13786" width="24.28515625" style="5" customWidth="1"/>
    <col min="13787" max="13787" width="21.5703125" style="5" customWidth="1"/>
    <col min="13788" max="13788" width="19.7109375" style="5" customWidth="1"/>
    <col min="13789" max="13789" width="11" style="5" customWidth="1"/>
    <col min="13790" max="13790" width="21.85546875" style="5" customWidth="1"/>
    <col min="13791" max="13791" width="21.5703125" style="5" customWidth="1"/>
    <col min="13792" max="13792" width="24.7109375" style="5" customWidth="1"/>
    <col min="13793" max="13793" width="21.42578125" style="5" customWidth="1"/>
    <col min="13794" max="13795" width="15.28515625" style="5" customWidth="1"/>
    <col min="13796" max="13796" width="20.140625" style="5" bestFit="1" customWidth="1"/>
    <col min="13797" max="13797" width="27.85546875" style="5" bestFit="1" customWidth="1"/>
    <col min="13798" max="13798" width="17.28515625" style="5" bestFit="1" customWidth="1"/>
    <col min="13799" max="13799" width="16.42578125" style="5" customWidth="1"/>
    <col min="13800" max="13800" width="15.42578125" style="5" customWidth="1"/>
    <col min="13801" max="13801" width="17.5703125" style="5" bestFit="1" customWidth="1"/>
    <col min="13802" max="13802" width="19.140625" style="5" customWidth="1"/>
    <col min="13803" max="14031" width="9" style="5"/>
    <col min="14032" max="14032" width="6.42578125" style="5" customWidth="1"/>
    <col min="14033" max="14034" width="0" style="5" hidden="1" customWidth="1"/>
    <col min="14035" max="14035" width="8.42578125" style="5" customWidth="1"/>
    <col min="14036" max="14036" width="6" style="5" customWidth="1"/>
    <col min="14037" max="14037" width="32.42578125" style="5" customWidth="1"/>
    <col min="14038" max="14038" width="37.28515625" style="5" customWidth="1"/>
    <col min="14039" max="14039" width="26.42578125" style="5" customWidth="1"/>
    <col min="14040" max="14040" width="10.7109375" style="5" customWidth="1"/>
    <col min="14041" max="14042" width="24.28515625" style="5" customWidth="1"/>
    <col min="14043" max="14043" width="21.5703125" style="5" customWidth="1"/>
    <col min="14044" max="14044" width="19.7109375" style="5" customWidth="1"/>
    <col min="14045" max="14045" width="11" style="5" customWidth="1"/>
    <col min="14046" max="14046" width="21.85546875" style="5" customWidth="1"/>
    <col min="14047" max="14047" width="21.5703125" style="5" customWidth="1"/>
    <col min="14048" max="14048" width="24.7109375" style="5" customWidth="1"/>
    <col min="14049" max="14049" width="21.42578125" style="5" customWidth="1"/>
    <col min="14050" max="14051" width="15.28515625" style="5" customWidth="1"/>
    <col min="14052" max="14052" width="20.140625" style="5" bestFit="1" customWidth="1"/>
    <col min="14053" max="14053" width="27.85546875" style="5" bestFit="1" customWidth="1"/>
    <col min="14054" max="14054" width="17.28515625" style="5" bestFit="1" customWidth="1"/>
    <col min="14055" max="14055" width="16.42578125" style="5" customWidth="1"/>
    <col min="14056" max="14056" width="15.42578125" style="5" customWidth="1"/>
    <col min="14057" max="14057" width="17.5703125" style="5" bestFit="1" customWidth="1"/>
    <col min="14058" max="14058" width="19.140625" style="5" customWidth="1"/>
    <col min="14059" max="14287" width="9" style="5"/>
    <col min="14288" max="14288" width="6.42578125" style="5" customWidth="1"/>
    <col min="14289" max="14290" width="0" style="5" hidden="1" customWidth="1"/>
    <col min="14291" max="14291" width="8.42578125" style="5" customWidth="1"/>
    <col min="14292" max="14292" width="6" style="5" customWidth="1"/>
    <col min="14293" max="14293" width="32.42578125" style="5" customWidth="1"/>
    <col min="14294" max="14294" width="37.28515625" style="5" customWidth="1"/>
    <col min="14295" max="14295" width="26.42578125" style="5" customWidth="1"/>
    <col min="14296" max="14296" width="10.7109375" style="5" customWidth="1"/>
    <col min="14297" max="14298" width="24.28515625" style="5" customWidth="1"/>
    <col min="14299" max="14299" width="21.5703125" style="5" customWidth="1"/>
    <col min="14300" max="14300" width="19.7109375" style="5" customWidth="1"/>
    <col min="14301" max="14301" width="11" style="5" customWidth="1"/>
    <col min="14302" max="14302" width="21.85546875" style="5" customWidth="1"/>
    <col min="14303" max="14303" width="21.5703125" style="5" customWidth="1"/>
    <col min="14304" max="14304" width="24.7109375" style="5" customWidth="1"/>
    <col min="14305" max="14305" width="21.42578125" style="5" customWidth="1"/>
    <col min="14306" max="14307" width="15.28515625" style="5" customWidth="1"/>
    <col min="14308" max="14308" width="20.140625" style="5" bestFit="1" customWidth="1"/>
    <col min="14309" max="14309" width="27.85546875" style="5" bestFit="1" customWidth="1"/>
    <col min="14310" max="14310" width="17.28515625" style="5" bestFit="1" customWidth="1"/>
    <col min="14311" max="14311" width="16.42578125" style="5" customWidth="1"/>
    <col min="14312" max="14312" width="15.42578125" style="5" customWidth="1"/>
    <col min="14313" max="14313" width="17.5703125" style="5" bestFit="1" customWidth="1"/>
    <col min="14314" max="14314" width="19.140625" style="5" customWidth="1"/>
    <col min="14315" max="14543" width="9" style="5"/>
    <col min="14544" max="14544" width="6.42578125" style="5" customWidth="1"/>
    <col min="14545" max="14546" width="0" style="5" hidden="1" customWidth="1"/>
    <col min="14547" max="14547" width="8.42578125" style="5" customWidth="1"/>
    <col min="14548" max="14548" width="6" style="5" customWidth="1"/>
    <col min="14549" max="14549" width="32.42578125" style="5" customWidth="1"/>
    <col min="14550" max="14550" width="37.28515625" style="5" customWidth="1"/>
    <col min="14551" max="14551" width="26.42578125" style="5" customWidth="1"/>
    <col min="14552" max="14552" width="10.7109375" style="5" customWidth="1"/>
    <col min="14553" max="14554" width="24.28515625" style="5" customWidth="1"/>
    <col min="14555" max="14555" width="21.5703125" style="5" customWidth="1"/>
    <col min="14556" max="14556" width="19.7109375" style="5" customWidth="1"/>
    <col min="14557" max="14557" width="11" style="5" customWidth="1"/>
    <col min="14558" max="14558" width="21.85546875" style="5" customWidth="1"/>
    <col min="14559" max="14559" width="21.5703125" style="5" customWidth="1"/>
    <col min="14560" max="14560" width="24.7109375" style="5" customWidth="1"/>
    <col min="14561" max="14561" width="21.42578125" style="5" customWidth="1"/>
    <col min="14562" max="14563" width="15.28515625" style="5" customWidth="1"/>
    <col min="14564" max="14564" width="20.140625" style="5" bestFit="1" customWidth="1"/>
    <col min="14565" max="14565" width="27.85546875" style="5" bestFit="1" customWidth="1"/>
    <col min="14566" max="14566" width="17.28515625" style="5" bestFit="1" customWidth="1"/>
    <col min="14567" max="14567" width="16.42578125" style="5" customWidth="1"/>
    <col min="14568" max="14568" width="15.42578125" style="5" customWidth="1"/>
    <col min="14569" max="14569" width="17.5703125" style="5" bestFit="1" customWidth="1"/>
    <col min="14570" max="14570" width="19.140625" style="5" customWidth="1"/>
    <col min="14571" max="14799" width="9" style="5"/>
    <col min="14800" max="14800" width="6.42578125" style="5" customWidth="1"/>
    <col min="14801" max="14802" width="0" style="5" hidden="1" customWidth="1"/>
    <col min="14803" max="14803" width="8.42578125" style="5" customWidth="1"/>
    <col min="14804" max="14804" width="6" style="5" customWidth="1"/>
    <col min="14805" max="14805" width="32.42578125" style="5" customWidth="1"/>
    <col min="14806" max="14806" width="37.28515625" style="5" customWidth="1"/>
    <col min="14807" max="14807" width="26.42578125" style="5" customWidth="1"/>
    <col min="14808" max="14808" width="10.7109375" style="5" customWidth="1"/>
    <col min="14809" max="14810" width="24.28515625" style="5" customWidth="1"/>
    <col min="14811" max="14811" width="21.5703125" style="5" customWidth="1"/>
    <col min="14812" max="14812" width="19.7109375" style="5" customWidth="1"/>
    <col min="14813" max="14813" width="11" style="5" customWidth="1"/>
    <col min="14814" max="14814" width="21.85546875" style="5" customWidth="1"/>
    <col min="14815" max="14815" width="21.5703125" style="5" customWidth="1"/>
    <col min="14816" max="14816" width="24.7109375" style="5" customWidth="1"/>
    <col min="14817" max="14817" width="21.42578125" style="5" customWidth="1"/>
    <col min="14818" max="14819" width="15.28515625" style="5" customWidth="1"/>
    <col min="14820" max="14820" width="20.140625" style="5" bestFit="1" customWidth="1"/>
    <col min="14821" max="14821" width="27.85546875" style="5" bestFit="1" customWidth="1"/>
    <col min="14822" max="14822" width="17.28515625" style="5" bestFit="1" customWidth="1"/>
    <col min="14823" max="14823" width="16.42578125" style="5" customWidth="1"/>
    <col min="14824" max="14824" width="15.42578125" style="5" customWidth="1"/>
    <col min="14825" max="14825" width="17.5703125" style="5" bestFit="1" customWidth="1"/>
    <col min="14826" max="14826" width="19.140625" style="5" customWidth="1"/>
    <col min="14827" max="15055" width="9" style="5"/>
    <col min="15056" max="15056" width="6.42578125" style="5" customWidth="1"/>
    <col min="15057" max="15058" width="0" style="5" hidden="1" customWidth="1"/>
    <col min="15059" max="15059" width="8.42578125" style="5" customWidth="1"/>
    <col min="15060" max="15060" width="6" style="5" customWidth="1"/>
    <col min="15061" max="15061" width="32.42578125" style="5" customWidth="1"/>
    <col min="15062" max="15062" width="37.28515625" style="5" customWidth="1"/>
    <col min="15063" max="15063" width="26.42578125" style="5" customWidth="1"/>
    <col min="15064" max="15064" width="10.7109375" style="5" customWidth="1"/>
    <col min="15065" max="15066" width="24.28515625" style="5" customWidth="1"/>
    <col min="15067" max="15067" width="21.5703125" style="5" customWidth="1"/>
    <col min="15068" max="15068" width="19.7109375" style="5" customWidth="1"/>
    <col min="15069" max="15069" width="11" style="5" customWidth="1"/>
    <col min="15070" max="15070" width="21.85546875" style="5" customWidth="1"/>
    <col min="15071" max="15071" width="21.5703125" style="5" customWidth="1"/>
    <col min="15072" max="15072" width="24.7109375" style="5" customWidth="1"/>
    <col min="15073" max="15073" width="21.42578125" style="5" customWidth="1"/>
    <col min="15074" max="15075" width="15.28515625" style="5" customWidth="1"/>
    <col min="15076" max="15076" width="20.140625" style="5" bestFit="1" customWidth="1"/>
    <col min="15077" max="15077" width="27.85546875" style="5" bestFit="1" customWidth="1"/>
    <col min="15078" max="15078" width="17.28515625" style="5" bestFit="1" customWidth="1"/>
    <col min="15079" max="15079" width="16.42578125" style="5" customWidth="1"/>
    <col min="15080" max="15080" width="15.42578125" style="5" customWidth="1"/>
    <col min="15081" max="15081" width="17.5703125" style="5" bestFit="1" customWidth="1"/>
    <col min="15082" max="15082" width="19.140625" style="5" customWidth="1"/>
    <col min="15083" max="15311" width="9" style="5"/>
    <col min="15312" max="15312" width="6.42578125" style="5" customWidth="1"/>
    <col min="15313" max="15314" width="0" style="5" hidden="1" customWidth="1"/>
    <col min="15315" max="15315" width="8.42578125" style="5" customWidth="1"/>
    <col min="15316" max="15316" width="6" style="5" customWidth="1"/>
    <col min="15317" max="15317" width="32.42578125" style="5" customWidth="1"/>
    <col min="15318" max="15318" width="37.28515625" style="5" customWidth="1"/>
    <col min="15319" max="15319" width="26.42578125" style="5" customWidth="1"/>
    <col min="15320" max="15320" width="10.7109375" style="5" customWidth="1"/>
    <col min="15321" max="15322" width="24.28515625" style="5" customWidth="1"/>
    <col min="15323" max="15323" width="21.5703125" style="5" customWidth="1"/>
    <col min="15324" max="15324" width="19.7109375" style="5" customWidth="1"/>
    <col min="15325" max="15325" width="11" style="5" customWidth="1"/>
    <col min="15326" max="15326" width="21.85546875" style="5" customWidth="1"/>
    <col min="15327" max="15327" width="21.5703125" style="5" customWidth="1"/>
    <col min="15328" max="15328" width="24.7109375" style="5" customWidth="1"/>
    <col min="15329" max="15329" width="21.42578125" style="5" customWidth="1"/>
    <col min="15330" max="15331" width="15.28515625" style="5" customWidth="1"/>
    <col min="15332" max="15332" width="20.140625" style="5" bestFit="1" customWidth="1"/>
    <col min="15333" max="15333" width="27.85546875" style="5" bestFit="1" customWidth="1"/>
    <col min="15334" max="15334" width="17.28515625" style="5" bestFit="1" customWidth="1"/>
    <col min="15335" max="15335" width="16.42578125" style="5" customWidth="1"/>
    <col min="15336" max="15336" width="15.42578125" style="5" customWidth="1"/>
    <col min="15337" max="15337" width="17.5703125" style="5" bestFit="1" customWidth="1"/>
    <col min="15338" max="15338" width="19.140625" style="5" customWidth="1"/>
    <col min="15339" max="15567" width="9" style="5"/>
    <col min="15568" max="15568" width="6.42578125" style="5" customWidth="1"/>
    <col min="15569" max="15570" width="0" style="5" hidden="1" customWidth="1"/>
    <col min="15571" max="15571" width="8.42578125" style="5" customWidth="1"/>
    <col min="15572" max="15572" width="6" style="5" customWidth="1"/>
    <col min="15573" max="15573" width="32.42578125" style="5" customWidth="1"/>
    <col min="15574" max="15574" width="37.28515625" style="5" customWidth="1"/>
    <col min="15575" max="15575" width="26.42578125" style="5" customWidth="1"/>
    <col min="15576" max="15576" width="10.7109375" style="5" customWidth="1"/>
    <col min="15577" max="15578" width="24.28515625" style="5" customWidth="1"/>
    <col min="15579" max="15579" width="21.5703125" style="5" customWidth="1"/>
    <col min="15580" max="15580" width="19.7109375" style="5" customWidth="1"/>
    <col min="15581" max="15581" width="11" style="5" customWidth="1"/>
    <col min="15582" max="15582" width="21.85546875" style="5" customWidth="1"/>
    <col min="15583" max="15583" width="21.5703125" style="5" customWidth="1"/>
    <col min="15584" max="15584" width="24.7109375" style="5" customWidth="1"/>
    <col min="15585" max="15585" width="21.42578125" style="5" customWidth="1"/>
    <col min="15586" max="15587" width="15.28515625" style="5" customWidth="1"/>
    <col min="15588" max="15588" width="20.140625" style="5" bestFit="1" customWidth="1"/>
    <col min="15589" max="15589" width="27.85546875" style="5" bestFit="1" customWidth="1"/>
    <col min="15590" max="15590" width="17.28515625" style="5" bestFit="1" customWidth="1"/>
    <col min="15591" max="15591" width="16.42578125" style="5" customWidth="1"/>
    <col min="15592" max="15592" width="15.42578125" style="5" customWidth="1"/>
    <col min="15593" max="15593" width="17.5703125" style="5" bestFit="1" customWidth="1"/>
    <col min="15594" max="15594" width="19.140625" style="5" customWidth="1"/>
    <col min="15595" max="15823" width="9" style="5"/>
    <col min="15824" max="15824" width="6.42578125" style="5" customWidth="1"/>
    <col min="15825" max="15826" width="0" style="5" hidden="1" customWidth="1"/>
    <col min="15827" max="15827" width="8.42578125" style="5" customWidth="1"/>
    <col min="15828" max="15828" width="6" style="5" customWidth="1"/>
    <col min="15829" max="15829" width="32.42578125" style="5" customWidth="1"/>
    <col min="15830" max="15830" width="37.28515625" style="5" customWidth="1"/>
    <col min="15831" max="15831" width="26.42578125" style="5" customWidth="1"/>
    <col min="15832" max="15832" width="10.7109375" style="5" customWidth="1"/>
    <col min="15833" max="15834" width="24.28515625" style="5" customWidth="1"/>
    <col min="15835" max="15835" width="21.5703125" style="5" customWidth="1"/>
    <col min="15836" max="15836" width="19.7109375" style="5" customWidth="1"/>
    <col min="15837" max="15837" width="11" style="5" customWidth="1"/>
    <col min="15838" max="15838" width="21.85546875" style="5" customWidth="1"/>
    <col min="15839" max="15839" width="21.5703125" style="5" customWidth="1"/>
    <col min="15840" max="15840" width="24.7109375" style="5" customWidth="1"/>
    <col min="15841" max="15841" width="21.42578125" style="5" customWidth="1"/>
    <col min="15842" max="15843" width="15.28515625" style="5" customWidth="1"/>
    <col min="15844" max="15844" width="20.140625" style="5" bestFit="1" customWidth="1"/>
    <col min="15845" max="15845" width="27.85546875" style="5" bestFit="1" customWidth="1"/>
    <col min="15846" max="15846" width="17.28515625" style="5" bestFit="1" customWidth="1"/>
    <col min="15847" max="15847" width="16.42578125" style="5" customWidth="1"/>
    <col min="15848" max="15848" width="15.42578125" style="5" customWidth="1"/>
    <col min="15849" max="15849" width="17.5703125" style="5" bestFit="1" customWidth="1"/>
    <col min="15850" max="15850" width="19.140625" style="5" customWidth="1"/>
    <col min="15851" max="16079" width="9" style="5"/>
    <col min="16080" max="16080" width="6.42578125" style="5" customWidth="1"/>
    <col min="16081" max="16082" width="0" style="5" hidden="1" customWidth="1"/>
    <col min="16083" max="16083" width="8.42578125" style="5" customWidth="1"/>
    <col min="16084" max="16084" width="6" style="5" customWidth="1"/>
    <col min="16085" max="16085" width="32.42578125" style="5" customWidth="1"/>
    <col min="16086" max="16086" width="37.28515625" style="5" customWidth="1"/>
    <col min="16087" max="16087" width="26.42578125" style="5" customWidth="1"/>
    <col min="16088" max="16088" width="10.7109375" style="5" customWidth="1"/>
    <col min="16089" max="16090" width="24.28515625" style="5" customWidth="1"/>
    <col min="16091" max="16091" width="21.5703125" style="5" customWidth="1"/>
    <col min="16092" max="16092" width="19.7109375" style="5" customWidth="1"/>
    <col min="16093" max="16093" width="11" style="5" customWidth="1"/>
    <col min="16094" max="16094" width="21.85546875" style="5" customWidth="1"/>
    <col min="16095" max="16095" width="21.5703125" style="5" customWidth="1"/>
    <col min="16096" max="16096" width="24.7109375" style="5" customWidth="1"/>
    <col min="16097" max="16097" width="21.42578125" style="5" customWidth="1"/>
    <col min="16098" max="16099" width="15.28515625" style="5" customWidth="1"/>
    <col min="16100" max="16100" width="20.140625" style="5" bestFit="1" customWidth="1"/>
    <col min="16101" max="16101" width="27.85546875" style="5" bestFit="1" customWidth="1"/>
    <col min="16102" max="16102" width="17.28515625" style="5" bestFit="1" customWidth="1"/>
    <col min="16103" max="16103" width="16.42578125" style="5" customWidth="1"/>
    <col min="16104" max="16104" width="15.42578125" style="5" customWidth="1"/>
    <col min="16105" max="16105" width="17.5703125" style="5" bestFit="1" customWidth="1"/>
    <col min="16106" max="16106" width="19.140625" style="5" customWidth="1"/>
    <col min="16107" max="16380" width="9" style="5"/>
    <col min="16381" max="16384" width="9" style="5" customWidth="1"/>
  </cols>
  <sheetData>
    <row r="1" spans="1:54" s="99" customFormat="1" ht="84.75" customHeight="1">
      <c r="A1" s="97"/>
      <c r="B1" s="93"/>
      <c r="C1" s="287" t="s">
        <v>422</v>
      </c>
      <c r="D1" s="287"/>
      <c r="E1" s="287"/>
      <c r="F1" s="287"/>
      <c r="G1" s="287"/>
      <c r="H1" s="287"/>
      <c r="I1" s="287"/>
      <c r="J1" s="287"/>
      <c r="K1" s="287"/>
      <c r="L1" s="287"/>
      <c r="M1" s="287"/>
      <c r="N1" s="287"/>
      <c r="O1" s="287"/>
      <c r="P1" s="287"/>
      <c r="Q1" s="287"/>
      <c r="R1" s="287"/>
      <c r="S1" s="287"/>
      <c r="T1" s="287"/>
      <c r="U1" s="287"/>
      <c r="V1" s="287"/>
      <c r="W1" s="287"/>
      <c r="X1" s="98"/>
      <c r="Y1" s="98"/>
      <c r="Z1" s="98"/>
      <c r="AA1" s="98"/>
      <c r="AB1" s="98"/>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row>
    <row r="2" spans="1:54" s="102" customFormat="1" ht="141.75" customHeight="1">
      <c r="A2" s="100"/>
      <c r="B2" s="101"/>
      <c r="C2" s="173" t="s">
        <v>0</v>
      </c>
      <c r="D2" s="174" t="s">
        <v>1</v>
      </c>
      <c r="E2" s="175" t="s">
        <v>2</v>
      </c>
      <c r="F2" s="175" t="s">
        <v>3</v>
      </c>
      <c r="G2" s="176" t="s">
        <v>4</v>
      </c>
      <c r="H2" s="177" t="s">
        <v>314</v>
      </c>
      <c r="I2" s="177" t="s">
        <v>423</v>
      </c>
      <c r="J2" s="177" t="s">
        <v>5</v>
      </c>
      <c r="K2" s="177" t="s">
        <v>6</v>
      </c>
      <c r="L2" s="177" t="s">
        <v>7</v>
      </c>
      <c r="M2" s="177" t="s">
        <v>8</v>
      </c>
      <c r="N2" s="178" t="s">
        <v>9</v>
      </c>
      <c r="O2" s="179" t="s">
        <v>10</v>
      </c>
      <c r="P2" s="179" t="s">
        <v>170</v>
      </c>
      <c r="Q2" s="180" t="s">
        <v>11</v>
      </c>
      <c r="R2" s="180" t="s">
        <v>12</v>
      </c>
      <c r="S2" s="180" t="s">
        <v>13</v>
      </c>
      <c r="T2" s="180" t="s">
        <v>14</v>
      </c>
      <c r="U2" s="180" t="s">
        <v>15</v>
      </c>
      <c r="V2" s="180" t="s">
        <v>16</v>
      </c>
      <c r="W2" s="180" t="s">
        <v>17</v>
      </c>
      <c r="X2" s="98"/>
      <c r="Y2" s="98"/>
      <c r="Z2" s="98"/>
      <c r="AA2" s="98"/>
      <c r="AB2" s="98"/>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row>
    <row r="3" spans="1:54" s="104" customFormat="1" ht="62.25" customHeight="1">
      <c r="A3" s="92"/>
      <c r="B3" s="93"/>
      <c r="C3" s="181">
        <v>1</v>
      </c>
      <c r="D3" s="182" t="s">
        <v>18</v>
      </c>
      <c r="E3" s="183" t="s">
        <v>19</v>
      </c>
      <c r="F3" s="184" t="s">
        <v>20</v>
      </c>
      <c r="G3" s="204">
        <v>20</v>
      </c>
      <c r="H3" s="186">
        <v>2136412.0431189998</v>
      </c>
      <c r="I3" s="186">
        <v>1971889.1886090001</v>
      </c>
      <c r="J3" s="187" t="s">
        <v>315</v>
      </c>
      <c r="K3" s="187">
        <v>82</v>
      </c>
      <c r="L3" s="186">
        <v>1923217</v>
      </c>
      <c r="M3" s="188">
        <v>4000000</v>
      </c>
      <c r="N3" s="189">
        <v>1025307</v>
      </c>
      <c r="O3" s="190">
        <v>2.014811100265955</v>
      </c>
      <c r="P3" s="190">
        <v>5.8116007194244608</v>
      </c>
      <c r="Q3" s="190">
        <v>22.392254504894211</v>
      </c>
      <c r="R3" s="190">
        <v>130.21100000000001</v>
      </c>
      <c r="S3" s="191">
        <v>2498</v>
      </c>
      <c r="T3" s="191">
        <v>80</v>
      </c>
      <c r="U3" s="191">
        <v>30</v>
      </c>
      <c r="V3" s="191">
        <v>20</v>
      </c>
      <c r="W3" s="191">
        <v>2528</v>
      </c>
      <c r="X3" s="103"/>
      <c r="Y3" s="103"/>
      <c r="Z3" s="103"/>
      <c r="AA3" s="103"/>
      <c r="AB3" s="96"/>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row>
    <row r="4" spans="1:54" s="92" customFormat="1" ht="62.25" customHeight="1">
      <c r="B4" s="93"/>
      <c r="C4" s="192">
        <v>2</v>
      </c>
      <c r="D4" s="193" t="s">
        <v>31</v>
      </c>
      <c r="E4" s="194" t="s">
        <v>25</v>
      </c>
      <c r="F4" s="195" t="s">
        <v>20</v>
      </c>
      <c r="G4" s="217">
        <v>19</v>
      </c>
      <c r="H4" s="197">
        <v>971861.17399399995</v>
      </c>
      <c r="I4" s="197">
        <v>850082.36692399997</v>
      </c>
      <c r="J4" s="198" t="s">
        <v>316</v>
      </c>
      <c r="K4" s="198">
        <v>64</v>
      </c>
      <c r="L4" s="197">
        <v>802368</v>
      </c>
      <c r="M4" s="199">
        <v>1000000</v>
      </c>
      <c r="N4" s="200">
        <v>1059467</v>
      </c>
      <c r="O4" s="201">
        <v>1.8355579949188314</v>
      </c>
      <c r="P4" s="201">
        <v>5.5858297768725924</v>
      </c>
      <c r="Q4" s="201">
        <v>12.352582132015517</v>
      </c>
      <c r="R4" s="201">
        <v>184.7012</v>
      </c>
      <c r="S4" s="202">
        <v>608</v>
      </c>
      <c r="T4" s="202">
        <v>67</v>
      </c>
      <c r="U4" s="202">
        <v>22</v>
      </c>
      <c r="V4" s="202">
        <v>33</v>
      </c>
      <c r="W4" s="202">
        <v>630</v>
      </c>
      <c r="X4" s="103"/>
      <c r="Y4" s="103"/>
      <c r="Z4" s="103"/>
      <c r="AA4" s="103"/>
      <c r="AB4" s="96"/>
    </row>
    <row r="5" spans="1:54" s="104" customFormat="1" ht="62.25" customHeight="1">
      <c r="A5" s="92"/>
      <c r="B5" s="93"/>
      <c r="C5" s="181">
        <v>3</v>
      </c>
      <c r="D5" s="182" t="s">
        <v>24</v>
      </c>
      <c r="E5" s="183" t="s">
        <v>25</v>
      </c>
      <c r="F5" s="184" t="s">
        <v>20</v>
      </c>
      <c r="G5" s="204">
        <v>20</v>
      </c>
      <c r="H5" s="186">
        <v>337744.01900799997</v>
      </c>
      <c r="I5" s="186">
        <v>307481.76802199997</v>
      </c>
      <c r="J5" s="187" t="s">
        <v>317</v>
      </c>
      <c r="K5" s="187">
        <v>52</v>
      </c>
      <c r="L5" s="186">
        <v>293327</v>
      </c>
      <c r="M5" s="188">
        <v>2000000</v>
      </c>
      <c r="N5" s="189">
        <v>1048256</v>
      </c>
      <c r="O5" s="190">
        <v>1.8097903890942502</v>
      </c>
      <c r="P5" s="190">
        <v>4.6605684479049669</v>
      </c>
      <c r="Q5" s="190">
        <v>20.279421137551605</v>
      </c>
      <c r="R5" s="190">
        <v>86.896100000000004</v>
      </c>
      <c r="S5" s="191">
        <v>995</v>
      </c>
      <c r="T5" s="191">
        <v>84</v>
      </c>
      <c r="U5" s="191">
        <v>8</v>
      </c>
      <c r="V5" s="191">
        <v>16</v>
      </c>
      <c r="W5" s="191">
        <v>1003</v>
      </c>
      <c r="X5" s="103"/>
      <c r="Y5" s="103"/>
      <c r="Z5" s="103"/>
      <c r="AA5" s="103"/>
      <c r="AB5" s="96"/>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row>
    <row r="6" spans="1:54" s="92" customFormat="1" ht="62.25" customHeight="1">
      <c r="B6" s="93"/>
      <c r="C6" s="192">
        <v>4</v>
      </c>
      <c r="D6" s="193" t="s">
        <v>26</v>
      </c>
      <c r="E6" s="194" t="s">
        <v>25</v>
      </c>
      <c r="F6" s="195" t="s">
        <v>20</v>
      </c>
      <c r="G6" s="242">
        <v>20</v>
      </c>
      <c r="H6" s="197">
        <v>1070138.5644360001</v>
      </c>
      <c r="I6" s="197">
        <v>1029003.5227410001</v>
      </c>
      <c r="J6" s="196" t="s">
        <v>318</v>
      </c>
      <c r="K6" s="196">
        <v>50</v>
      </c>
      <c r="L6" s="197">
        <v>954255</v>
      </c>
      <c r="M6" s="203">
        <v>2000000</v>
      </c>
      <c r="N6" s="200">
        <v>1078332</v>
      </c>
      <c r="O6" s="201">
        <v>1.7363443554656541</v>
      </c>
      <c r="P6" s="201">
        <v>4.6731190750934459</v>
      </c>
      <c r="Q6" s="201">
        <v>24.803992060244234</v>
      </c>
      <c r="R6" s="201">
        <v>87.287099999999995</v>
      </c>
      <c r="S6" s="202">
        <v>746</v>
      </c>
      <c r="T6" s="202">
        <v>51</v>
      </c>
      <c r="U6" s="202">
        <v>30</v>
      </c>
      <c r="V6" s="202">
        <v>49</v>
      </c>
      <c r="W6" s="202">
        <v>776</v>
      </c>
      <c r="X6" s="103"/>
      <c r="Y6" s="103"/>
      <c r="Z6" s="103"/>
      <c r="AA6" s="103"/>
      <c r="AB6" s="96"/>
    </row>
    <row r="7" spans="1:54" s="104" customFormat="1" ht="62.25" customHeight="1">
      <c r="A7" s="92"/>
      <c r="B7" s="93"/>
      <c r="C7" s="181">
        <v>5</v>
      </c>
      <c r="D7" s="182" t="s">
        <v>27</v>
      </c>
      <c r="E7" s="183" t="s">
        <v>22</v>
      </c>
      <c r="F7" s="184" t="s">
        <v>20</v>
      </c>
      <c r="G7" s="204">
        <v>20</v>
      </c>
      <c r="H7" s="186">
        <v>156026.888175</v>
      </c>
      <c r="I7" s="186">
        <v>146556.66497000001</v>
      </c>
      <c r="J7" s="187" t="s">
        <v>319</v>
      </c>
      <c r="K7" s="187">
        <v>47</v>
      </c>
      <c r="L7" s="186">
        <v>147370</v>
      </c>
      <c r="M7" s="188">
        <v>1000000</v>
      </c>
      <c r="N7" s="189">
        <v>994481</v>
      </c>
      <c r="O7" s="190">
        <v>2.2861309904613405</v>
      </c>
      <c r="P7" s="190">
        <v>2.5100754751831862</v>
      </c>
      <c r="Q7" s="190">
        <v>22.429561058634619</v>
      </c>
      <c r="R7" s="190">
        <v>83.403099999999995</v>
      </c>
      <c r="S7" s="191">
        <v>118</v>
      </c>
      <c r="T7" s="191">
        <v>31</v>
      </c>
      <c r="U7" s="191">
        <v>8</v>
      </c>
      <c r="V7" s="191">
        <v>69</v>
      </c>
      <c r="W7" s="191">
        <v>126</v>
      </c>
      <c r="X7" s="103"/>
      <c r="Y7" s="103"/>
      <c r="Z7" s="103"/>
      <c r="AA7" s="103"/>
      <c r="AB7" s="96"/>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row>
    <row r="8" spans="1:54" s="92" customFormat="1" ht="62.25" customHeight="1">
      <c r="B8" s="93"/>
      <c r="C8" s="192">
        <v>6</v>
      </c>
      <c r="D8" s="193" t="s">
        <v>28</v>
      </c>
      <c r="E8" s="194" t="s">
        <v>29</v>
      </c>
      <c r="F8" s="195" t="s">
        <v>23</v>
      </c>
      <c r="G8" s="242">
        <v>20</v>
      </c>
      <c r="H8" s="197">
        <v>17205849.694534</v>
      </c>
      <c r="I8" s="197">
        <v>16459596.135662001</v>
      </c>
      <c r="J8" s="197" t="s">
        <v>320</v>
      </c>
      <c r="K8" s="197">
        <v>38</v>
      </c>
      <c r="L8" s="197">
        <v>15929449</v>
      </c>
      <c r="M8" s="203" t="s">
        <v>321</v>
      </c>
      <c r="N8" s="200">
        <v>1033281</v>
      </c>
      <c r="O8" s="201">
        <v>2.0394438634485086</v>
      </c>
      <c r="P8" s="201">
        <v>4.807028020749172</v>
      </c>
      <c r="Q8" s="201">
        <v>21.387727685651377</v>
      </c>
      <c r="R8" s="201">
        <v>64.133799999999994</v>
      </c>
      <c r="S8" s="202">
        <v>35570</v>
      </c>
      <c r="T8" s="202">
        <v>70</v>
      </c>
      <c r="U8" s="202">
        <v>292</v>
      </c>
      <c r="V8" s="202">
        <v>30</v>
      </c>
      <c r="W8" s="202">
        <v>35862</v>
      </c>
      <c r="X8" s="103"/>
      <c r="Y8" s="103"/>
      <c r="Z8" s="103"/>
      <c r="AA8" s="103"/>
      <c r="AB8" s="96"/>
    </row>
    <row r="9" spans="1:54" s="104" customFormat="1" ht="62.25" customHeight="1">
      <c r="A9" s="92"/>
      <c r="B9" s="93"/>
      <c r="C9" s="181">
        <v>7</v>
      </c>
      <c r="D9" s="182" t="s">
        <v>30</v>
      </c>
      <c r="E9" s="183" t="s">
        <v>19</v>
      </c>
      <c r="F9" s="184" t="s">
        <v>23</v>
      </c>
      <c r="G9" s="204">
        <v>20</v>
      </c>
      <c r="H9" s="186">
        <v>794170.78882100002</v>
      </c>
      <c r="I9" s="186">
        <v>867039.61361</v>
      </c>
      <c r="J9" s="187" t="s">
        <v>322</v>
      </c>
      <c r="K9" s="187">
        <v>38</v>
      </c>
      <c r="L9" s="186">
        <v>849294</v>
      </c>
      <c r="M9" s="188">
        <v>2000000</v>
      </c>
      <c r="N9" s="189">
        <v>1020895</v>
      </c>
      <c r="O9" s="190">
        <v>2.0895000000000001</v>
      </c>
      <c r="P9" s="190">
        <v>5.9297000000000004</v>
      </c>
      <c r="Q9" s="190">
        <v>22.224879736751753</v>
      </c>
      <c r="R9" s="190">
        <v>66.355900000000005</v>
      </c>
      <c r="S9" s="191">
        <v>1157</v>
      </c>
      <c r="T9" s="191">
        <v>93</v>
      </c>
      <c r="U9" s="191">
        <v>7</v>
      </c>
      <c r="V9" s="191">
        <v>7</v>
      </c>
      <c r="W9" s="191">
        <v>1164</v>
      </c>
      <c r="X9" s="103"/>
      <c r="Y9" s="103"/>
      <c r="Z9" s="103"/>
      <c r="AA9" s="103"/>
      <c r="AB9" s="96"/>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row>
    <row r="10" spans="1:54" s="106" customFormat="1" ht="62.25" customHeight="1">
      <c r="A10" s="92"/>
      <c r="B10" s="93"/>
      <c r="C10" s="192">
        <v>8</v>
      </c>
      <c r="D10" s="193" t="s">
        <v>50</v>
      </c>
      <c r="E10" s="194" t="s">
        <v>42</v>
      </c>
      <c r="F10" s="195" t="s">
        <v>23</v>
      </c>
      <c r="G10" s="217">
        <v>20</v>
      </c>
      <c r="H10" s="197">
        <v>63866.868306999997</v>
      </c>
      <c r="I10" s="197">
        <v>62703.986607999999</v>
      </c>
      <c r="J10" s="198" t="s">
        <v>323</v>
      </c>
      <c r="K10" s="198">
        <v>34</v>
      </c>
      <c r="L10" s="197">
        <v>61427</v>
      </c>
      <c r="M10" s="199">
        <v>500000</v>
      </c>
      <c r="N10" s="200">
        <v>1020789</v>
      </c>
      <c r="O10" s="201">
        <v>0.72753933231762669</v>
      </c>
      <c r="P10" s="201">
        <v>4.7491221423242624</v>
      </c>
      <c r="Q10" s="201">
        <v>44.707890506020007</v>
      </c>
      <c r="R10" s="201">
        <v>103.41499999999999</v>
      </c>
      <c r="S10" s="202">
        <v>163</v>
      </c>
      <c r="T10" s="202">
        <v>37</v>
      </c>
      <c r="U10" s="202">
        <v>3</v>
      </c>
      <c r="V10" s="202">
        <v>63</v>
      </c>
      <c r="W10" s="202">
        <v>166</v>
      </c>
      <c r="X10" s="103"/>
      <c r="Y10" s="103"/>
      <c r="Z10" s="103"/>
      <c r="AA10" s="103"/>
      <c r="AB10" s="96"/>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row>
    <row r="11" spans="1:54" s="104" customFormat="1" ht="62.25" customHeight="1">
      <c r="A11" s="92"/>
      <c r="B11" s="93"/>
      <c r="C11" s="181">
        <v>9</v>
      </c>
      <c r="D11" s="182" t="s">
        <v>34</v>
      </c>
      <c r="E11" s="183" t="s">
        <v>25</v>
      </c>
      <c r="F11" s="184" t="s">
        <v>23</v>
      </c>
      <c r="G11" s="204">
        <v>20</v>
      </c>
      <c r="H11" s="186">
        <v>59124.868661</v>
      </c>
      <c r="I11" s="186">
        <v>60212.011115000001</v>
      </c>
      <c r="J11" s="187" t="s">
        <v>324</v>
      </c>
      <c r="K11" s="187">
        <v>33</v>
      </c>
      <c r="L11" s="186">
        <v>57907</v>
      </c>
      <c r="M11" s="188">
        <v>200000</v>
      </c>
      <c r="N11" s="189">
        <v>1039805</v>
      </c>
      <c r="O11" s="190">
        <v>1.1846664804779148</v>
      </c>
      <c r="P11" s="190">
        <v>4.2294830950087672</v>
      </c>
      <c r="Q11" s="190">
        <v>16.500252307704116</v>
      </c>
      <c r="R11" s="190">
        <v>58.099999999999994</v>
      </c>
      <c r="S11" s="191">
        <v>4</v>
      </c>
      <c r="T11" s="191">
        <v>0</v>
      </c>
      <c r="U11" s="191">
        <v>6</v>
      </c>
      <c r="V11" s="191">
        <v>100</v>
      </c>
      <c r="W11" s="191">
        <v>10</v>
      </c>
      <c r="X11" s="107"/>
      <c r="Y11" s="107"/>
      <c r="Z11" s="108"/>
      <c r="AA11" s="108"/>
      <c r="AB11" s="96"/>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row>
    <row r="12" spans="1:54" s="92" customFormat="1" ht="62.25" customHeight="1">
      <c r="B12" s="93"/>
      <c r="C12" s="192">
        <v>10</v>
      </c>
      <c r="D12" s="193" t="s">
        <v>65</v>
      </c>
      <c r="E12" s="194" t="s">
        <v>66</v>
      </c>
      <c r="F12" s="195" t="s">
        <v>23</v>
      </c>
      <c r="G12" s="217">
        <v>20</v>
      </c>
      <c r="H12" s="197">
        <v>337746.96633600001</v>
      </c>
      <c r="I12" s="197">
        <v>338303.69002500002</v>
      </c>
      <c r="J12" s="198" t="s">
        <v>325</v>
      </c>
      <c r="K12" s="198">
        <v>33</v>
      </c>
      <c r="L12" s="197">
        <v>362075</v>
      </c>
      <c r="M12" s="199">
        <v>500000</v>
      </c>
      <c r="N12" s="200">
        <v>934347</v>
      </c>
      <c r="O12" s="201">
        <v>1.0199878258820019</v>
      </c>
      <c r="P12" s="201">
        <v>0.791686803134385</v>
      </c>
      <c r="Q12" s="201">
        <v>20.083050419986854</v>
      </c>
      <c r="R12" s="201">
        <v>54.625700000000002</v>
      </c>
      <c r="S12" s="202">
        <v>21826</v>
      </c>
      <c r="T12" s="202">
        <v>89</v>
      </c>
      <c r="U12" s="202">
        <v>8</v>
      </c>
      <c r="V12" s="202">
        <v>11</v>
      </c>
      <c r="W12" s="202">
        <v>21834</v>
      </c>
      <c r="X12" s="103"/>
      <c r="Y12" s="103"/>
      <c r="Z12" s="103"/>
      <c r="AA12" s="103"/>
      <c r="AB12" s="96"/>
    </row>
    <row r="13" spans="1:54" s="104" customFormat="1" ht="62.25" customHeight="1">
      <c r="A13" s="92"/>
      <c r="B13" s="93"/>
      <c r="C13" s="181">
        <v>11</v>
      </c>
      <c r="D13" s="182" t="s">
        <v>35</v>
      </c>
      <c r="E13" s="183" t="s">
        <v>22</v>
      </c>
      <c r="F13" s="184" t="s">
        <v>20</v>
      </c>
      <c r="G13" s="243">
        <v>20</v>
      </c>
      <c r="H13" s="186">
        <v>44008.781664000002</v>
      </c>
      <c r="I13" s="186">
        <v>41389.912473999997</v>
      </c>
      <c r="J13" s="186" t="s">
        <v>326</v>
      </c>
      <c r="K13" s="186">
        <v>31</v>
      </c>
      <c r="L13" s="186">
        <v>38203</v>
      </c>
      <c r="M13" s="188">
        <v>1000000</v>
      </c>
      <c r="N13" s="189">
        <v>1083420</v>
      </c>
      <c r="O13" s="190">
        <v>1.7434298566471491</v>
      </c>
      <c r="P13" s="190">
        <v>3.7502860542816605</v>
      </c>
      <c r="Q13" s="190">
        <v>24.763136425557779</v>
      </c>
      <c r="R13" s="190">
        <v>59.339699999999993</v>
      </c>
      <c r="S13" s="191">
        <v>92</v>
      </c>
      <c r="T13" s="191">
        <v>48</v>
      </c>
      <c r="U13" s="191">
        <v>3</v>
      </c>
      <c r="V13" s="191">
        <v>52</v>
      </c>
      <c r="W13" s="191">
        <v>95</v>
      </c>
      <c r="X13" s="103"/>
      <c r="Y13" s="103"/>
      <c r="Z13" s="108"/>
      <c r="AA13" s="103"/>
      <c r="AB13" s="96"/>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row>
    <row r="14" spans="1:54" s="92" customFormat="1" ht="62.25" customHeight="1">
      <c r="B14" s="93"/>
      <c r="C14" s="192">
        <v>12</v>
      </c>
      <c r="D14" s="193" t="s">
        <v>36</v>
      </c>
      <c r="E14" s="194" t="s">
        <v>25</v>
      </c>
      <c r="F14" s="195" t="s">
        <v>20</v>
      </c>
      <c r="G14" s="217">
        <v>20</v>
      </c>
      <c r="H14" s="197">
        <v>153022.542892</v>
      </c>
      <c r="I14" s="197">
        <v>152928.676236</v>
      </c>
      <c r="J14" s="198" t="s">
        <v>327</v>
      </c>
      <c r="K14" s="198">
        <v>31</v>
      </c>
      <c r="L14" s="197">
        <v>146934</v>
      </c>
      <c r="M14" s="199">
        <v>1000000</v>
      </c>
      <c r="N14" s="200">
        <v>1040798</v>
      </c>
      <c r="O14" s="201">
        <v>1.7553018837672216</v>
      </c>
      <c r="P14" s="201">
        <v>4.5429543928113745</v>
      </c>
      <c r="Q14" s="201">
        <v>20.349161082779471</v>
      </c>
      <c r="R14" s="201">
        <v>59.1175</v>
      </c>
      <c r="S14" s="202">
        <v>296</v>
      </c>
      <c r="T14" s="202">
        <v>32</v>
      </c>
      <c r="U14" s="202">
        <v>2</v>
      </c>
      <c r="V14" s="202">
        <v>68</v>
      </c>
      <c r="W14" s="202">
        <v>298</v>
      </c>
      <c r="X14" s="103"/>
      <c r="Y14" s="103"/>
      <c r="Z14" s="103"/>
      <c r="AA14" s="103"/>
      <c r="AB14" s="96"/>
    </row>
    <row r="15" spans="1:54" s="104" customFormat="1" ht="62.25" customHeight="1">
      <c r="A15" s="92"/>
      <c r="B15" s="93"/>
      <c r="C15" s="181">
        <v>13</v>
      </c>
      <c r="D15" s="182" t="s">
        <v>37</v>
      </c>
      <c r="E15" s="183" t="s">
        <v>25</v>
      </c>
      <c r="F15" s="184" t="s">
        <v>23</v>
      </c>
      <c r="G15" s="243">
        <v>20</v>
      </c>
      <c r="H15" s="186">
        <v>273723.33640500001</v>
      </c>
      <c r="I15" s="186">
        <v>271123.62126300001</v>
      </c>
      <c r="J15" s="186" t="s">
        <v>328</v>
      </c>
      <c r="K15" s="186">
        <v>31</v>
      </c>
      <c r="L15" s="186">
        <v>259332</v>
      </c>
      <c r="M15" s="188">
        <v>1000000</v>
      </c>
      <c r="N15" s="189">
        <v>1045469</v>
      </c>
      <c r="O15" s="190">
        <v>2.0494439580154866</v>
      </c>
      <c r="P15" s="190">
        <v>5.1168489681763409</v>
      </c>
      <c r="Q15" s="190">
        <v>22.225474721385183</v>
      </c>
      <c r="R15" s="190">
        <v>58.485399999999998</v>
      </c>
      <c r="S15" s="191">
        <v>51</v>
      </c>
      <c r="T15" s="191">
        <v>15</v>
      </c>
      <c r="U15" s="191">
        <v>4</v>
      </c>
      <c r="V15" s="191">
        <v>85</v>
      </c>
      <c r="W15" s="191">
        <v>55</v>
      </c>
      <c r="X15" s="103"/>
      <c r="Y15" s="107"/>
      <c r="Z15" s="108"/>
      <c r="AA15" s="103"/>
      <c r="AB15" s="96"/>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row>
    <row r="16" spans="1:54" s="92" customFormat="1" ht="62.25" customHeight="1">
      <c r="B16" s="93"/>
      <c r="C16" s="192">
        <v>14</v>
      </c>
      <c r="D16" s="193" t="s">
        <v>40</v>
      </c>
      <c r="E16" s="194" t="s">
        <v>22</v>
      </c>
      <c r="F16" s="195" t="s">
        <v>20</v>
      </c>
      <c r="G16" s="217">
        <v>20</v>
      </c>
      <c r="H16" s="197">
        <v>740907.62641899998</v>
      </c>
      <c r="I16" s="197">
        <v>648087.079165</v>
      </c>
      <c r="J16" s="198" t="s">
        <v>329</v>
      </c>
      <c r="K16" s="198">
        <v>31</v>
      </c>
      <c r="L16" s="197">
        <v>635122</v>
      </c>
      <c r="M16" s="199">
        <v>1000000</v>
      </c>
      <c r="N16" s="200">
        <v>1020414</v>
      </c>
      <c r="O16" s="201">
        <v>2.0820286474016658</v>
      </c>
      <c r="P16" s="201">
        <v>2.0589317514753858</v>
      </c>
      <c r="Q16" s="201">
        <v>19.806452609664625</v>
      </c>
      <c r="R16" s="201">
        <v>54.042900000000003</v>
      </c>
      <c r="S16" s="202">
        <v>1330</v>
      </c>
      <c r="T16" s="202">
        <v>94</v>
      </c>
      <c r="U16" s="202">
        <v>5</v>
      </c>
      <c r="V16" s="202">
        <v>6</v>
      </c>
      <c r="W16" s="202">
        <v>1335</v>
      </c>
      <c r="X16" s="103"/>
      <c r="Y16" s="103"/>
      <c r="Z16" s="103"/>
      <c r="AA16" s="103"/>
      <c r="AB16" s="96"/>
    </row>
    <row r="17" spans="1:54" s="104" customFormat="1" ht="62.25" customHeight="1">
      <c r="A17" s="92"/>
      <c r="B17" s="93"/>
      <c r="C17" s="181">
        <v>15</v>
      </c>
      <c r="D17" s="182" t="s">
        <v>38</v>
      </c>
      <c r="E17" s="183" t="s">
        <v>171</v>
      </c>
      <c r="F17" s="184" t="s">
        <v>20</v>
      </c>
      <c r="G17" s="204">
        <v>20</v>
      </c>
      <c r="H17" s="186">
        <v>82004.678262000001</v>
      </c>
      <c r="I17" s="186">
        <v>78823.186541999996</v>
      </c>
      <c r="J17" s="187" t="s">
        <v>330</v>
      </c>
      <c r="K17" s="187">
        <v>31</v>
      </c>
      <c r="L17" s="186">
        <v>73514</v>
      </c>
      <c r="M17" s="188">
        <v>1000000</v>
      </c>
      <c r="N17" s="189">
        <v>1072220</v>
      </c>
      <c r="O17" s="190">
        <v>2.2138290195300843</v>
      </c>
      <c r="P17" s="190">
        <v>1.8036638450265647</v>
      </c>
      <c r="Q17" s="190">
        <v>20.630482966540562</v>
      </c>
      <c r="R17" s="190">
        <v>58.767599999999995</v>
      </c>
      <c r="S17" s="191">
        <v>374</v>
      </c>
      <c r="T17" s="191">
        <v>65</v>
      </c>
      <c r="U17" s="191">
        <v>4</v>
      </c>
      <c r="V17" s="191">
        <v>35</v>
      </c>
      <c r="W17" s="191">
        <v>378</v>
      </c>
      <c r="X17" s="103"/>
      <c r="Y17" s="103"/>
      <c r="Z17" s="103"/>
      <c r="AA17" s="103"/>
      <c r="AB17" s="96"/>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row>
    <row r="18" spans="1:54" s="92" customFormat="1" ht="62.25" customHeight="1">
      <c r="B18" s="93"/>
      <c r="C18" s="192">
        <v>16</v>
      </c>
      <c r="D18" s="193" t="s">
        <v>39</v>
      </c>
      <c r="E18" s="194" t="s">
        <v>25</v>
      </c>
      <c r="F18" s="195" t="s">
        <v>20</v>
      </c>
      <c r="G18" s="217">
        <v>20</v>
      </c>
      <c r="H18" s="197">
        <v>141654.67099700001</v>
      </c>
      <c r="I18" s="197">
        <v>142713.363859</v>
      </c>
      <c r="J18" s="198" t="s">
        <v>331</v>
      </c>
      <c r="K18" s="198">
        <v>31</v>
      </c>
      <c r="L18" s="197">
        <v>136466</v>
      </c>
      <c r="M18" s="199">
        <v>1000000</v>
      </c>
      <c r="N18" s="200">
        <v>1045780</v>
      </c>
      <c r="O18" s="201">
        <v>1.8823955778025017</v>
      </c>
      <c r="P18" s="201">
        <v>5.1663338165183976</v>
      </c>
      <c r="Q18" s="201">
        <v>19.990977929973983</v>
      </c>
      <c r="R18" s="201">
        <v>57.155000000000001</v>
      </c>
      <c r="S18" s="202">
        <v>198</v>
      </c>
      <c r="T18" s="202">
        <v>27</v>
      </c>
      <c r="U18" s="202">
        <v>2</v>
      </c>
      <c r="V18" s="202">
        <v>73</v>
      </c>
      <c r="W18" s="202">
        <v>200</v>
      </c>
      <c r="X18" s="103"/>
      <c r="Y18" s="103"/>
      <c r="Z18" s="103"/>
      <c r="AA18" s="103"/>
      <c r="AB18" s="96"/>
    </row>
    <row r="19" spans="1:54" s="104" customFormat="1" ht="62.25" customHeight="1">
      <c r="A19" s="92"/>
      <c r="B19" s="93"/>
      <c r="C19" s="181">
        <v>17</v>
      </c>
      <c r="D19" s="182" t="s">
        <v>41</v>
      </c>
      <c r="E19" s="183" t="s">
        <v>42</v>
      </c>
      <c r="F19" s="184" t="s">
        <v>23</v>
      </c>
      <c r="G19" s="204">
        <v>20</v>
      </c>
      <c r="H19" s="186">
        <v>279696.05369999999</v>
      </c>
      <c r="I19" s="186">
        <v>123388.261835</v>
      </c>
      <c r="J19" s="187" t="s">
        <v>332</v>
      </c>
      <c r="K19" s="187">
        <v>27</v>
      </c>
      <c r="L19" s="186">
        <v>123243</v>
      </c>
      <c r="M19" s="188">
        <v>1000000</v>
      </c>
      <c r="N19" s="189">
        <v>1001178</v>
      </c>
      <c r="O19" s="190">
        <v>1.020268310801953</v>
      </c>
      <c r="P19" s="190">
        <v>4.4094865651526005</v>
      </c>
      <c r="Q19" s="190">
        <v>32.835756239646891</v>
      </c>
      <c r="R19" s="190">
        <v>92.455399999999997</v>
      </c>
      <c r="S19" s="191">
        <v>507</v>
      </c>
      <c r="T19" s="191">
        <v>84</v>
      </c>
      <c r="U19" s="191">
        <v>2</v>
      </c>
      <c r="V19" s="191">
        <v>16</v>
      </c>
      <c r="W19" s="191">
        <v>509</v>
      </c>
      <c r="X19" s="103"/>
      <c r="Y19" s="103"/>
      <c r="Z19" s="103"/>
      <c r="AA19" s="103"/>
      <c r="AB19" s="96"/>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row>
    <row r="20" spans="1:54" s="92" customFormat="1" ht="62.25" customHeight="1">
      <c r="B20" s="93"/>
      <c r="C20" s="192">
        <v>18</v>
      </c>
      <c r="D20" s="193" t="s">
        <v>43</v>
      </c>
      <c r="E20" s="194" t="s">
        <v>44</v>
      </c>
      <c r="F20" s="195" t="s">
        <v>20</v>
      </c>
      <c r="G20" s="217">
        <v>20</v>
      </c>
      <c r="H20" s="197">
        <v>286033.40302000003</v>
      </c>
      <c r="I20" s="197">
        <v>177523.43956200001</v>
      </c>
      <c r="J20" s="198" t="s">
        <v>333</v>
      </c>
      <c r="K20" s="198">
        <v>27</v>
      </c>
      <c r="L20" s="197">
        <v>182007</v>
      </c>
      <c r="M20" s="199">
        <v>1000000</v>
      </c>
      <c r="N20" s="200">
        <v>975366</v>
      </c>
      <c r="O20" s="201">
        <v>-1.046886175603768</v>
      </c>
      <c r="P20" s="201">
        <v>-3.9520028655005675</v>
      </c>
      <c r="Q20" s="201">
        <v>8.3369190004426503</v>
      </c>
      <c r="R20" s="201">
        <v>45.626199999999997</v>
      </c>
      <c r="S20" s="202">
        <v>364</v>
      </c>
      <c r="T20" s="202">
        <v>76</v>
      </c>
      <c r="U20" s="202">
        <v>5</v>
      </c>
      <c r="V20" s="202">
        <v>24</v>
      </c>
      <c r="W20" s="202">
        <v>369</v>
      </c>
      <c r="X20" s="103"/>
      <c r="Y20" s="103"/>
      <c r="Z20" s="103"/>
      <c r="AA20" s="103"/>
      <c r="AB20" s="96"/>
    </row>
    <row r="21" spans="1:54" s="104" customFormat="1" ht="62.25" customHeight="1">
      <c r="A21" s="92"/>
      <c r="B21" s="93"/>
      <c r="C21" s="181">
        <v>19</v>
      </c>
      <c r="D21" s="182" t="s">
        <v>45</v>
      </c>
      <c r="E21" s="183" t="s">
        <v>46</v>
      </c>
      <c r="F21" s="184" t="s">
        <v>23</v>
      </c>
      <c r="G21" s="204">
        <v>20</v>
      </c>
      <c r="H21" s="186">
        <v>32130.474552</v>
      </c>
      <c r="I21" s="186">
        <v>21849.449717</v>
      </c>
      <c r="J21" s="187" t="s">
        <v>334</v>
      </c>
      <c r="K21" s="187">
        <v>24</v>
      </c>
      <c r="L21" s="186">
        <v>21496</v>
      </c>
      <c r="M21" s="188">
        <v>500000</v>
      </c>
      <c r="N21" s="189">
        <v>1016443</v>
      </c>
      <c r="O21" s="190">
        <v>1.3552348701503312</v>
      </c>
      <c r="P21" s="190">
        <v>5.1218489212557108</v>
      </c>
      <c r="Q21" s="190">
        <v>20.436775912879877</v>
      </c>
      <c r="R21" s="190">
        <v>44.9452</v>
      </c>
      <c r="S21" s="191">
        <v>33</v>
      </c>
      <c r="T21" s="191">
        <v>34</v>
      </c>
      <c r="U21" s="191">
        <v>6</v>
      </c>
      <c r="V21" s="191">
        <v>66</v>
      </c>
      <c r="W21" s="191">
        <v>39</v>
      </c>
      <c r="X21" s="103"/>
      <c r="Y21" s="103"/>
      <c r="Z21" s="103"/>
      <c r="AA21" s="103"/>
      <c r="AB21" s="96"/>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row>
    <row r="22" spans="1:54" s="92" customFormat="1" ht="62.25" customHeight="1">
      <c r="B22" s="93"/>
      <c r="C22" s="192">
        <v>20</v>
      </c>
      <c r="D22" s="193" t="s">
        <v>164</v>
      </c>
      <c r="E22" s="194" t="s">
        <v>44</v>
      </c>
      <c r="F22" s="195" t="s">
        <v>20</v>
      </c>
      <c r="G22" s="217">
        <v>20</v>
      </c>
      <c r="H22" s="197">
        <v>91934.546625000003</v>
      </c>
      <c r="I22" s="197">
        <v>78775.823913999993</v>
      </c>
      <c r="J22" s="198" t="s">
        <v>335</v>
      </c>
      <c r="K22" s="198">
        <v>22</v>
      </c>
      <c r="L22" s="197">
        <v>78662</v>
      </c>
      <c r="M22" s="199">
        <v>500000</v>
      </c>
      <c r="N22" s="200">
        <v>1001447</v>
      </c>
      <c r="O22" s="201">
        <v>1.7356419691129892</v>
      </c>
      <c r="P22" s="201">
        <v>-1.1846688554742475</v>
      </c>
      <c r="Q22" s="201">
        <v>14.712741573162159</v>
      </c>
      <c r="R22" s="201">
        <v>37.342199999999998</v>
      </c>
      <c r="S22" s="202">
        <v>36</v>
      </c>
      <c r="T22" s="202">
        <v>7.0000000000000009</v>
      </c>
      <c r="U22" s="202">
        <v>6</v>
      </c>
      <c r="V22" s="202">
        <v>93</v>
      </c>
      <c r="W22" s="202">
        <v>42</v>
      </c>
      <c r="X22" s="107"/>
      <c r="Y22" s="107"/>
      <c r="Z22" s="108"/>
      <c r="AA22" s="108"/>
      <c r="AB22" s="96"/>
    </row>
    <row r="23" spans="1:54" s="104" customFormat="1" ht="62.25" customHeight="1">
      <c r="A23" s="92"/>
      <c r="B23" s="93"/>
      <c r="C23" s="181">
        <v>21</v>
      </c>
      <c r="D23" s="182" t="s">
        <v>147</v>
      </c>
      <c r="E23" s="183" t="s">
        <v>113</v>
      </c>
      <c r="F23" s="184" t="s">
        <v>20</v>
      </c>
      <c r="G23" s="204">
        <v>20</v>
      </c>
      <c r="H23" s="186">
        <v>219199.272876</v>
      </c>
      <c r="I23" s="186">
        <v>216147.87321799999</v>
      </c>
      <c r="J23" s="187" t="s">
        <v>336</v>
      </c>
      <c r="K23" s="187">
        <v>20</v>
      </c>
      <c r="L23" s="186">
        <v>209953</v>
      </c>
      <c r="M23" s="188">
        <v>1000000</v>
      </c>
      <c r="N23" s="189">
        <v>1029506</v>
      </c>
      <c r="O23" s="190">
        <v>1.7002965541631185</v>
      </c>
      <c r="P23" s="190">
        <v>2.6103652741383754</v>
      </c>
      <c r="Q23" s="190">
        <v>8.666622682588903</v>
      </c>
      <c r="R23" s="190">
        <v>34.598800000000004</v>
      </c>
      <c r="S23" s="191">
        <v>29</v>
      </c>
      <c r="T23" s="191">
        <v>1</v>
      </c>
      <c r="U23" s="191">
        <v>6</v>
      </c>
      <c r="V23" s="191">
        <v>99</v>
      </c>
      <c r="W23" s="191">
        <v>35</v>
      </c>
      <c r="X23" s="107"/>
      <c r="Y23" s="107"/>
      <c r="Z23" s="108"/>
      <c r="AA23" s="108"/>
      <c r="AB23" s="96"/>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row>
    <row r="24" spans="1:54" s="106" customFormat="1" ht="62.25" customHeight="1">
      <c r="A24" s="92"/>
      <c r="B24" s="93"/>
      <c r="C24" s="192">
        <v>22</v>
      </c>
      <c r="D24" s="193" t="s">
        <v>148</v>
      </c>
      <c r="E24" s="194" t="s">
        <v>149</v>
      </c>
      <c r="F24" s="195" t="s">
        <v>20</v>
      </c>
      <c r="G24" s="217">
        <v>20</v>
      </c>
      <c r="H24" s="197">
        <v>2423886.5662250002</v>
      </c>
      <c r="I24" s="197">
        <v>2260392.2987719998</v>
      </c>
      <c r="J24" s="198" t="s">
        <v>337</v>
      </c>
      <c r="K24" s="198">
        <v>19</v>
      </c>
      <c r="L24" s="197">
        <v>2139747</v>
      </c>
      <c r="M24" s="199">
        <v>3500000</v>
      </c>
      <c r="N24" s="200">
        <v>1056383</v>
      </c>
      <c r="O24" s="201">
        <v>1.8454727493417633</v>
      </c>
      <c r="P24" s="201">
        <v>5.2217726979634458</v>
      </c>
      <c r="Q24" s="201">
        <v>21.288220537039845</v>
      </c>
      <c r="R24" s="201">
        <v>36.804199999999994</v>
      </c>
      <c r="S24" s="202">
        <v>3994</v>
      </c>
      <c r="T24" s="202">
        <v>66</v>
      </c>
      <c r="U24" s="202">
        <v>17</v>
      </c>
      <c r="V24" s="202">
        <v>34</v>
      </c>
      <c r="W24" s="202">
        <v>4011</v>
      </c>
      <c r="X24" s="107"/>
      <c r="Y24" s="107"/>
      <c r="Z24" s="108"/>
      <c r="AA24" s="108"/>
      <c r="AB24" s="96"/>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row>
    <row r="25" spans="1:54" s="104" customFormat="1" ht="62.25" customHeight="1">
      <c r="A25" s="92"/>
      <c r="B25" s="93"/>
      <c r="C25" s="181">
        <v>23</v>
      </c>
      <c r="D25" s="182" t="s">
        <v>159</v>
      </c>
      <c r="E25" s="183" t="s">
        <v>160</v>
      </c>
      <c r="F25" s="184" t="s">
        <v>23</v>
      </c>
      <c r="G25" s="204">
        <v>20</v>
      </c>
      <c r="H25" s="186">
        <v>26274.924669</v>
      </c>
      <c r="I25" s="186">
        <v>25760.960351999998</v>
      </c>
      <c r="J25" s="187" t="s">
        <v>338</v>
      </c>
      <c r="K25" s="187">
        <v>12</v>
      </c>
      <c r="L25" s="186">
        <v>25188</v>
      </c>
      <c r="M25" s="188">
        <v>1000000</v>
      </c>
      <c r="N25" s="189">
        <v>1022748</v>
      </c>
      <c r="O25" s="190">
        <v>0.64901643748530002</v>
      </c>
      <c r="P25" s="190">
        <v>2.8157329172998762</v>
      </c>
      <c r="Q25" s="261">
        <v>15.054054853580961</v>
      </c>
      <c r="R25" s="190">
        <v>20.5671</v>
      </c>
      <c r="S25" s="191">
        <v>25</v>
      </c>
      <c r="T25" s="191">
        <v>17</v>
      </c>
      <c r="U25" s="191">
        <v>4</v>
      </c>
      <c r="V25" s="191">
        <v>83</v>
      </c>
      <c r="W25" s="191">
        <v>29</v>
      </c>
      <c r="X25" s="107"/>
      <c r="Y25" s="107"/>
      <c r="Z25" s="108"/>
      <c r="AA25" s="108"/>
      <c r="AB25" s="96"/>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row>
    <row r="26" spans="1:54" s="106" customFormat="1" ht="62.25" customHeight="1">
      <c r="A26" s="92"/>
      <c r="B26" s="93"/>
      <c r="C26" s="192">
        <v>24</v>
      </c>
      <c r="D26" s="193" t="s">
        <v>161</v>
      </c>
      <c r="E26" s="194" t="s">
        <v>42</v>
      </c>
      <c r="F26" s="195" t="s">
        <v>23</v>
      </c>
      <c r="G26" s="217">
        <v>20</v>
      </c>
      <c r="H26" s="197">
        <v>51469.615782000001</v>
      </c>
      <c r="I26" s="197">
        <v>49132.606092000002</v>
      </c>
      <c r="J26" s="198" t="s">
        <v>339</v>
      </c>
      <c r="K26" s="198">
        <v>12</v>
      </c>
      <c r="L26" s="197">
        <v>48999</v>
      </c>
      <c r="M26" s="199">
        <v>500000</v>
      </c>
      <c r="N26" s="200">
        <v>1002726</v>
      </c>
      <c r="O26" s="201">
        <v>0.43560699014500531</v>
      </c>
      <c r="P26" s="201">
        <v>4.0974880719744036</v>
      </c>
      <c r="Q26" s="262">
        <v>31.056903810985631</v>
      </c>
      <c r="R26" s="201">
        <v>35.5899</v>
      </c>
      <c r="S26" s="202">
        <v>13</v>
      </c>
      <c r="T26" s="202">
        <v>6</v>
      </c>
      <c r="U26" s="202">
        <v>2</v>
      </c>
      <c r="V26" s="202">
        <v>94</v>
      </c>
      <c r="W26" s="202">
        <v>15</v>
      </c>
      <c r="X26" s="107"/>
      <c r="Y26" s="107"/>
      <c r="Z26" s="108"/>
      <c r="AA26" s="108"/>
      <c r="AB26" s="96"/>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row>
    <row r="27" spans="1:54" s="104" customFormat="1" ht="62.25" customHeight="1">
      <c r="A27" s="92"/>
      <c r="B27" s="93"/>
      <c r="C27" s="181">
        <v>25</v>
      </c>
      <c r="D27" s="182" t="s">
        <v>165</v>
      </c>
      <c r="E27" s="183" t="s">
        <v>72</v>
      </c>
      <c r="F27" s="184" t="s">
        <v>23</v>
      </c>
      <c r="G27" s="204">
        <v>18</v>
      </c>
      <c r="H27" s="186">
        <v>5192.8252839999996</v>
      </c>
      <c r="I27" s="186">
        <v>5104.0407740000001</v>
      </c>
      <c r="J27" s="187" t="s">
        <v>340</v>
      </c>
      <c r="K27" s="187">
        <v>10</v>
      </c>
      <c r="L27" s="186">
        <v>5000</v>
      </c>
      <c r="M27" s="188">
        <v>500000</v>
      </c>
      <c r="N27" s="189">
        <v>1020808</v>
      </c>
      <c r="O27" s="190">
        <v>1.0627944712906889</v>
      </c>
      <c r="P27" s="190">
        <v>4.6670605531272473</v>
      </c>
      <c r="Q27" s="261">
        <v>11.1655</v>
      </c>
      <c r="R27" s="190">
        <v>11.1655</v>
      </c>
      <c r="S27" s="191">
        <v>6</v>
      </c>
      <c r="T27" s="191">
        <v>78</v>
      </c>
      <c r="U27" s="191">
        <v>1</v>
      </c>
      <c r="V27" s="191">
        <v>22</v>
      </c>
      <c r="W27" s="191">
        <v>7</v>
      </c>
      <c r="X27" s="107"/>
      <c r="Y27" s="107"/>
      <c r="Z27" s="108"/>
      <c r="AA27" s="108"/>
      <c r="AB27" s="96"/>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row>
    <row r="28" spans="1:54" s="106" customFormat="1" ht="62.25" customHeight="1">
      <c r="A28" s="92"/>
      <c r="B28" s="93"/>
      <c r="C28" s="192">
        <v>26</v>
      </c>
      <c r="D28" s="193" t="s">
        <v>166</v>
      </c>
      <c r="E28" s="194" t="s">
        <v>195</v>
      </c>
      <c r="F28" s="195" t="s">
        <v>23</v>
      </c>
      <c r="G28" s="217">
        <v>20</v>
      </c>
      <c r="H28" s="197">
        <v>143914.141011</v>
      </c>
      <c r="I28" s="197">
        <v>95246.159012000004</v>
      </c>
      <c r="J28" s="198" t="s">
        <v>341</v>
      </c>
      <c r="K28" s="198">
        <v>10</v>
      </c>
      <c r="L28" s="197">
        <v>94741</v>
      </c>
      <c r="M28" s="199">
        <v>500000</v>
      </c>
      <c r="N28" s="200">
        <v>1005332</v>
      </c>
      <c r="O28" s="201">
        <v>1.5629467167612421</v>
      </c>
      <c r="P28" s="201">
        <v>2.9529215318941677</v>
      </c>
      <c r="Q28" s="262">
        <v>0</v>
      </c>
      <c r="R28" s="201">
        <v>30.55</v>
      </c>
      <c r="S28" s="202">
        <v>475</v>
      </c>
      <c r="T28" s="202">
        <v>82</v>
      </c>
      <c r="U28" s="202">
        <v>3</v>
      </c>
      <c r="V28" s="202">
        <v>18</v>
      </c>
      <c r="W28" s="202">
        <v>478</v>
      </c>
      <c r="X28" s="107"/>
      <c r="Y28" s="107"/>
      <c r="Z28" s="108"/>
      <c r="AA28" s="108"/>
      <c r="AB28" s="96"/>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row>
    <row r="29" spans="1:54" s="104" customFormat="1" ht="62.25" customHeight="1">
      <c r="A29" s="92"/>
      <c r="B29" s="93"/>
      <c r="C29" s="181">
        <v>27</v>
      </c>
      <c r="D29" s="182" t="s">
        <v>176</v>
      </c>
      <c r="E29" s="183" t="s">
        <v>177</v>
      </c>
      <c r="F29" s="184" t="s">
        <v>23</v>
      </c>
      <c r="G29" s="204">
        <v>20</v>
      </c>
      <c r="H29" s="186">
        <v>233489.34234900001</v>
      </c>
      <c r="I29" s="186">
        <v>235197.117421</v>
      </c>
      <c r="J29" s="187" t="s">
        <v>342</v>
      </c>
      <c r="K29" s="187">
        <v>9</v>
      </c>
      <c r="L29" s="186">
        <v>230351</v>
      </c>
      <c r="M29" s="188">
        <v>2000000</v>
      </c>
      <c r="N29" s="189">
        <v>1021038</v>
      </c>
      <c r="O29" s="190">
        <v>3.010914109649574</v>
      </c>
      <c r="P29" s="190">
        <v>2.73567577469391</v>
      </c>
      <c r="Q29" s="261">
        <v>0</v>
      </c>
      <c r="R29" s="190">
        <v>19.840599999999998</v>
      </c>
      <c r="S29" s="191">
        <v>104</v>
      </c>
      <c r="T29" s="191">
        <v>4</v>
      </c>
      <c r="U29" s="191">
        <v>4</v>
      </c>
      <c r="V29" s="191">
        <v>96</v>
      </c>
      <c r="W29" s="191">
        <v>108</v>
      </c>
      <c r="X29" s="107"/>
      <c r="Y29" s="107"/>
      <c r="Z29" s="108"/>
      <c r="AA29" s="108"/>
      <c r="AB29" s="96"/>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row>
    <row r="30" spans="1:54" s="104" customFormat="1" ht="62.25" customHeight="1">
      <c r="A30" s="92"/>
      <c r="B30" s="93"/>
      <c r="C30" s="192">
        <v>28</v>
      </c>
      <c r="D30" s="193" t="s">
        <v>292</v>
      </c>
      <c r="E30" s="194" t="s">
        <v>294</v>
      </c>
      <c r="F30" s="195" t="s">
        <v>23</v>
      </c>
      <c r="G30" s="217">
        <v>17</v>
      </c>
      <c r="H30" s="197">
        <v>10588.005290999999</v>
      </c>
      <c r="I30" s="197">
        <v>5375.0873949999996</v>
      </c>
      <c r="J30" s="198" t="s">
        <v>343</v>
      </c>
      <c r="K30" s="198">
        <v>4</v>
      </c>
      <c r="L30" s="197">
        <v>5189</v>
      </c>
      <c r="M30" s="199">
        <v>500000</v>
      </c>
      <c r="N30" s="200">
        <v>1035862</v>
      </c>
      <c r="O30" s="201">
        <v>1.5863072079523552</v>
      </c>
      <c r="P30" s="201">
        <v>5.2832959237371453</v>
      </c>
      <c r="Q30" s="262">
        <v>0</v>
      </c>
      <c r="R30" s="201">
        <v>7.84</v>
      </c>
      <c r="S30" s="202">
        <v>81</v>
      </c>
      <c r="T30" s="202">
        <v>3</v>
      </c>
      <c r="U30" s="202">
        <v>2</v>
      </c>
      <c r="V30" s="202">
        <v>97</v>
      </c>
      <c r="W30" s="202">
        <v>83</v>
      </c>
      <c r="X30" s="108"/>
      <c r="Y30" s="108"/>
      <c r="Z30" s="108"/>
      <c r="AA30" s="108"/>
      <c r="AB30" s="96"/>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row>
    <row r="31" spans="1:54" s="104" customFormat="1" ht="62.25" customHeight="1">
      <c r="A31" s="92"/>
      <c r="B31" s="93"/>
      <c r="C31" s="181">
        <v>29</v>
      </c>
      <c r="D31" s="182" t="s">
        <v>293</v>
      </c>
      <c r="E31" s="183" t="s">
        <v>121</v>
      </c>
      <c r="F31" s="184" t="s">
        <v>23</v>
      </c>
      <c r="G31" s="204">
        <v>20</v>
      </c>
      <c r="H31" s="186">
        <v>189666.18555600001</v>
      </c>
      <c r="I31" s="186">
        <v>167454.24872800001</v>
      </c>
      <c r="J31" s="187" t="s">
        <v>344</v>
      </c>
      <c r="K31" s="187">
        <v>4</v>
      </c>
      <c r="L31" s="186">
        <v>158255</v>
      </c>
      <c r="M31" s="188">
        <v>500000</v>
      </c>
      <c r="N31" s="189">
        <v>1058129</v>
      </c>
      <c r="O31" s="190">
        <v>1.7746840848801262</v>
      </c>
      <c r="P31" s="190">
        <v>5.213441226343118</v>
      </c>
      <c r="Q31" s="261">
        <v>0</v>
      </c>
      <c r="R31" s="190">
        <v>7.84</v>
      </c>
      <c r="S31" s="191">
        <v>25</v>
      </c>
      <c r="T31" s="191">
        <v>9</v>
      </c>
      <c r="U31" s="191">
        <v>10</v>
      </c>
      <c r="V31" s="191">
        <v>91</v>
      </c>
      <c r="W31" s="191">
        <v>35</v>
      </c>
      <c r="X31" s="103"/>
      <c r="Y31" s="103"/>
      <c r="Z31" s="103"/>
      <c r="AA31" s="103"/>
      <c r="AB31" s="96"/>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row>
    <row r="32" spans="1:54" s="104" customFormat="1" ht="62.25" customHeight="1">
      <c r="A32" s="92"/>
      <c r="B32" s="93"/>
      <c r="C32" s="192">
        <v>30</v>
      </c>
      <c r="D32" s="193" t="s">
        <v>309</v>
      </c>
      <c r="E32" s="194" t="s">
        <v>46</v>
      </c>
      <c r="F32" s="195" t="s">
        <v>311</v>
      </c>
      <c r="G32" s="217" t="s">
        <v>49</v>
      </c>
      <c r="H32" s="197">
        <v>55217.052028999999</v>
      </c>
      <c r="I32" s="197">
        <v>5432.043662</v>
      </c>
      <c r="J32" s="198" t="s">
        <v>345</v>
      </c>
      <c r="K32" s="198">
        <v>3</v>
      </c>
      <c r="L32" s="197">
        <v>52428</v>
      </c>
      <c r="M32" s="199">
        <v>5000000</v>
      </c>
      <c r="N32" s="200">
        <v>103609</v>
      </c>
      <c r="O32" s="201">
        <v>1.65</v>
      </c>
      <c r="P32" s="201">
        <v>3.61</v>
      </c>
      <c r="Q32" s="262">
        <v>0</v>
      </c>
      <c r="R32" s="201">
        <v>3.61</v>
      </c>
      <c r="S32" s="202">
        <v>28</v>
      </c>
      <c r="T32" s="202">
        <v>14</v>
      </c>
      <c r="U32" s="202">
        <v>3</v>
      </c>
      <c r="V32" s="202">
        <v>86</v>
      </c>
      <c r="W32" s="202">
        <v>31</v>
      </c>
      <c r="X32" s="103"/>
      <c r="Y32" s="103"/>
      <c r="Z32" s="103"/>
      <c r="AA32" s="103"/>
      <c r="AB32" s="96"/>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row>
    <row r="33" spans="1:137" s="104" customFormat="1" ht="62.25" customHeight="1">
      <c r="A33" s="92"/>
      <c r="B33" s="93"/>
      <c r="C33" s="181">
        <v>31</v>
      </c>
      <c r="D33" s="182" t="s">
        <v>492</v>
      </c>
      <c r="E33" s="183" t="s">
        <v>75</v>
      </c>
      <c r="F33" s="184" t="s">
        <v>494</v>
      </c>
      <c r="G33" s="204" t="s">
        <v>49</v>
      </c>
      <c r="H33" s="186" t="s">
        <v>49</v>
      </c>
      <c r="I33" s="186">
        <v>5001</v>
      </c>
      <c r="J33" s="187" t="s">
        <v>493</v>
      </c>
      <c r="K33" s="187">
        <v>1</v>
      </c>
      <c r="L33" s="186">
        <v>5002</v>
      </c>
      <c r="M33" s="188">
        <v>500000</v>
      </c>
      <c r="N33" s="189">
        <v>1000000</v>
      </c>
      <c r="O33" s="190" t="s">
        <v>49</v>
      </c>
      <c r="P33" s="190" t="s">
        <v>49</v>
      </c>
      <c r="Q33" s="261" t="s">
        <v>49</v>
      </c>
      <c r="R33" s="190" t="s">
        <v>49</v>
      </c>
      <c r="S33" s="191">
        <v>4</v>
      </c>
      <c r="T33" s="191">
        <v>24</v>
      </c>
      <c r="U33" s="191">
        <v>7</v>
      </c>
      <c r="V33" s="191">
        <v>76</v>
      </c>
      <c r="W33" s="191">
        <v>11</v>
      </c>
      <c r="X33" s="103"/>
      <c r="Y33" s="103"/>
      <c r="Z33" s="103"/>
      <c r="AA33" s="103"/>
      <c r="AB33" s="96"/>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row>
    <row r="34" spans="1:137" s="106" customFormat="1" ht="48.75" customHeight="1">
      <c r="A34" s="92"/>
      <c r="B34" s="93"/>
      <c r="C34" s="288" t="s">
        <v>48</v>
      </c>
      <c r="D34" s="288"/>
      <c r="E34" s="205" t="s">
        <v>49</v>
      </c>
      <c r="F34" s="206" t="s">
        <v>49</v>
      </c>
      <c r="G34" s="207"/>
      <c r="H34" s="208">
        <f>SUM(H3:H32)</f>
        <v>28616955.920999002</v>
      </c>
      <c r="I34" s="208">
        <f>SUM(I3:I33)</f>
        <v>26899715.198279005</v>
      </c>
      <c r="J34" s="209" t="s">
        <v>49</v>
      </c>
      <c r="K34" s="209"/>
      <c r="L34" s="208">
        <f>SUM(L3:L33)</f>
        <v>26050521</v>
      </c>
      <c r="M34" s="209" t="s">
        <v>49</v>
      </c>
      <c r="N34" s="209" t="s">
        <v>49</v>
      </c>
      <c r="O34" s="275">
        <f>AVERAGE(O3:O32)</f>
        <v>1.5604166523875624</v>
      </c>
      <c r="P34" s="275">
        <f t="shared" ref="P34:R34" si="0">AVERAGE(P3:P32)</f>
        <v>3.6596550040196707</v>
      </c>
      <c r="Q34" s="275">
        <f t="shared" si="0"/>
        <v>17.282693063189424</v>
      </c>
      <c r="R34" s="275">
        <f t="shared" si="0"/>
        <v>56.493736666666656</v>
      </c>
      <c r="S34" s="210">
        <f>SUM(S3:S33)</f>
        <v>71750</v>
      </c>
      <c r="T34" s="211">
        <v>72</v>
      </c>
      <c r="U34" s="210">
        <f>SUM(U3:U33)</f>
        <v>512</v>
      </c>
      <c r="V34" s="211">
        <f>100-T34</f>
        <v>28</v>
      </c>
      <c r="W34" s="210">
        <f>U34+S34</f>
        <v>72262</v>
      </c>
      <c r="X34" s="108"/>
      <c r="Y34" s="108"/>
      <c r="Z34" s="108"/>
      <c r="AA34" s="108"/>
      <c r="AB34" s="96"/>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row>
    <row r="35" spans="1:137" s="104" customFormat="1" ht="59.25" customHeight="1">
      <c r="A35" s="92"/>
      <c r="B35" s="93"/>
      <c r="C35" s="181">
        <v>32</v>
      </c>
      <c r="D35" s="182" t="s">
        <v>21</v>
      </c>
      <c r="E35" s="183" t="s">
        <v>22</v>
      </c>
      <c r="F35" s="184" t="s">
        <v>51</v>
      </c>
      <c r="G35" s="185" t="s">
        <v>49</v>
      </c>
      <c r="H35" s="186">
        <v>152543.80030999999</v>
      </c>
      <c r="I35" s="186">
        <v>156249.999411</v>
      </c>
      <c r="J35" s="187" t="s">
        <v>346</v>
      </c>
      <c r="K35" s="187">
        <v>59</v>
      </c>
      <c r="L35" s="186">
        <v>172324</v>
      </c>
      <c r="M35" s="188">
        <v>500000</v>
      </c>
      <c r="N35" s="189">
        <v>906722</v>
      </c>
      <c r="O35" s="190">
        <v>5.9425468124534095</v>
      </c>
      <c r="P35" s="190">
        <v>-3.0245924607647896</v>
      </c>
      <c r="Q35" s="190">
        <v>12.254365946053554</v>
      </c>
      <c r="R35" s="190">
        <v>114.7975</v>
      </c>
      <c r="S35" s="191">
        <v>7</v>
      </c>
      <c r="T35" s="191">
        <v>0</v>
      </c>
      <c r="U35" s="191">
        <v>4</v>
      </c>
      <c r="V35" s="191">
        <v>100</v>
      </c>
      <c r="W35" s="191">
        <v>11</v>
      </c>
      <c r="X35" s="107"/>
      <c r="Y35" s="107"/>
      <c r="Z35" s="108"/>
      <c r="AA35" s="108"/>
      <c r="AB35" s="96"/>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row>
    <row r="36" spans="1:137" s="106" customFormat="1" ht="48.75" customHeight="1">
      <c r="A36" s="92"/>
      <c r="B36" s="93"/>
      <c r="C36" s="192">
        <v>33</v>
      </c>
      <c r="D36" s="193" t="s">
        <v>104</v>
      </c>
      <c r="E36" s="194" t="s">
        <v>105</v>
      </c>
      <c r="F36" s="192" t="s">
        <v>51</v>
      </c>
      <c r="G36" s="212" t="s">
        <v>49</v>
      </c>
      <c r="H36" s="197">
        <v>66170.642265000002</v>
      </c>
      <c r="I36" s="197">
        <v>63978.685169999997</v>
      </c>
      <c r="J36" s="198" t="s">
        <v>347</v>
      </c>
      <c r="K36" s="198">
        <v>50</v>
      </c>
      <c r="L36" s="197">
        <v>13017</v>
      </c>
      <c r="M36" s="199">
        <v>50000</v>
      </c>
      <c r="N36" s="200">
        <v>4915010</v>
      </c>
      <c r="O36" s="201">
        <v>2.04</v>
      </c>
      <c r="P36" s="201">
        <v>-1.5</v>
      </c>
      <c r="Q36" s="201">
        <v>52.87</v>
      </c>
      <c r="R36" s="201">
        <v>391.51</v>
      </c>
      <c r="S36" s="202">
        <v>66</v>
      </c>
      <c r="T36" s="202">
        <v>92</v>
      </c>
      <c r="U36" s="202">
        <v>1</v>
      </c>
      <c r="V36" s="202">
        <v>8</v>
      </c>
      <c r="W36" s="202">
        <v>67</v>
      </c>
      <c r="X36" s="107"/>
      <c r="Y36" s="107"/>
      <c r="Z36" s="108"/>
      <c r="AA36" s="108"/>
      <c r="AB36" s="96"/>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row>
    <row r="37" spans="1:137" s="104" customFormat="1" ht="48.75" customHeight="1">
      <c r="A37" s="92"/>
      <c r="B37" s="93"/>
      <c r="C37" s="181">
        <v>34</v>
      </c>
      <c r="D37" s="182" t="s">
        <v>52</v>
      </c>
      <c r="E37" s="183" t="s">
        <v>25</v>
      </c>
      <c r="F37" s="184" t="s">
        <v>51</v>
      </c>
      <c r="G37" s="185" t="s">
        <v>49</v>
      </c>
      <c r="H37" s="186">
        <v>108746.106489</v>
      </c>
      <c r="I37" s="186">
        <v>108446.29109</v>
      </c>
      <c r="J37" s="187" t="s">
        <v>348</v>
      </c>
      <c r="K37" s="187">
        <v>34</v>
      </c>
      <c r="L37" s="186">
        <v>51451</v>
      </c>
      <c r="M37" s="188">
        <v>500000</v>
      </c>
      <c r="N37" s="189">
        <v>2107758</v>
      </c>
      <c r="O37" s="190">
        <v>1.36</v>
      </c>
      <c r="P37" s="190">
        <v>1.71</v>
      </c>
      <c r="Q37" s="190">
        <v>34.700000000000003</v>
      </c>
      <c r="R37" s="190">
        <v>103.25</v>
      </c>
      <c r="S37" s="191">
        <v>19</v>
      </c>
      <c r="T37" s="191">
        <v>2</v>
      </c>
      <c r="U37" s="191">
        <v>3</v>
      </c>
      <c r="V37" s="191">
        <v>98</v>
      </c>
      <c r="W37" s="191">
        <v>22</v>
      </c>
      <c r="X37" s="107"/>
      <c r="Y37" s="107"/>
      <c r="Z37" s="108"/>
      <c r="AA37" s="108"/>
      <c r="AB37" s="96"/>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row>
    <row r="38" spans="1:137" s="106" customFormat="1" ht="48.75" customHeight="1">
      <c r="A38" s="92"/>
      <c r="B38" s="93"/>
      <c r="C38" s="192">
        <v>35</v>
      </c>
      <c r="D38" s="193" t="s">
        <v>54</v>
      </c>
      <c r="E38" s="194" t="s">
        <v>42</v>
      </c>
      <c r="F38" s="195" t="s">
        <v>51</v>
      </c>
      <c r="G38" s="212" t="s">
        <v>49</v>
      </c>
      <c r="H38" s="197">
        <v>20801.556884000001</v>
      </c>
      <c r="I38" s="197">
        <v>19270.060293999999</v>
      </c>
      <c r="J38" s="198" t="s">
        <v>349</v>
      </c>
      <c r="K38" s="198">
        <v>30</v>
      </c>
      <c r="L38" s="197">
        <v>10695</v>
      </c>
      <c r="M38" s="199">
        <v>500000</v>
      </c>
      <c r="N38" s="200">
        <v>1801782</v>
      </c>
      <c r="O38" s="201">
        <v>2.0511824246828354</v>
      </c>
      <c r="P38" s="201">
        <v>-2.0210002740162762</v>
      </c>
      <c r="Q38" s="201">
        <v>50.599773035934092</v>
      </c>
      <c r="R38" s="201">
        <v>135.3065</v>
      </c>
      <c r="S38" s="202">
        <v>648</v>
      </c>
      <c r="T38" s="202">
        <v>27</v>
      </c>
      <c r="U38" s="202">
        <v>48</v>
      </c>
      <c r="V38" s="202">
        <v>73</v>
      </c>
      <c r="W38" s="202">
        <v>696</v>
      </c>
      <c r="X38" s="107"/>
      <c r="Y38" s="107"/>
      <c r="Z38" s="108"/>
      <c r="AA38" s="108"/>
      <c r="AB38" s="96"/>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row>
    <row r="39" spans="1:137" s="104" customFormat="1" ht="48.75" customHeight="1" thickBot="1">
      <c r="A39" s="92"/>
      <c r="B39" s="93"/>
      <c r="C39" s="181">
        <v>36</v>
      </c>
      <c r="D39" s="182" t="s">
        <v>55</v>
      </c>
      <c r="E39" s="183" t="s">
        <v>42</v>
      </c>
      <c r="F39" s="184" t="s">
        <v>51</v>
      </c>
      <c r="G39" s="185" t="s">
        <v>49</v>
      </c>
      <c r="H39" s="186">
        <v>10613.668970999999</v>
      </c>
      <c r="I39" s="186">
        <v>9968.6453139999994</v>
      </c>
      <c r="J39" s="187" t="s">
        <v>350</v>
      </c>
      <c r="K39" s="187">
        <v>28</v>
      </c>
      <c r="L39" s="186">
        <v>5608</v>
      </c>
      <c r="M39" s="188">
        <v>200000</v>
      </c>
      <c r="N39" s="189">
        <v>1777575</v>
      </c>
      <c r="O39" s="190">
        <v>2.0923599656317915</v>
      </c>
      <c r="P39" s="190">
        <v>-1.2543529339834287</v>
      </c>
      <c r="Q39" s="190">
        <v>45.24296440464105</v>
      </c>
      <c r="R39" s="190">
        <v>127.41849999999999</v>
      </c>
      <c r="S39" s="191">
        <v>128</v>
      </c>
      <c r="T39" s="191">
        <v>11</v>
      </c>
      <c r="U39" s="191">
        <v>23</v>
      </c>
      <c r="V39" s="191">
        <v>89</v>
      </c>
      <c r="W39" s="191">
        <v>151</v>
      </c>
      <c r="X39" s="107"/>
      <c r="Y39" s="107"/>
      <c r="Z39" s="108"/>
      <c r="AA39" s="108"/>
      <c r="AB39" s="96"/>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row>
    <row r="40" spans="1:137" s="109" customFormat="1" ht="48.75" customHeight="1" thickBot="1">
      <c r="A40" s="105"/>
      <c r="B40" s="105"/>
      <c r="C40" s="192">
        <v>37</v>
      </c>
      <c r="D40" s="213" t="s">
        <v>150</v>
      </c>
      <c r="E40" s="192" t="s">
        <v>151</v>
      </c>
      <c r="F40" s="192" t="s">
        <v>51</v>
      </c>
      <c r="G40" s="212" t="s">
        <v>49</v>
      </c>
      <c r="H40" s="197">
        <v>11620.922039999999</v>
      </c>
      <c r="I40" s="197">
        <v>11237.88456</v>
      </c>
      <c r="J40" s="212" t="s">
        <v>351</v>
      </c>
      <c r="K40" s="212">
        <v>20</v>
      </c>
      <c r="L40" s="197">
        <v>6111</v>
      </c>
      <c r="M40" s="203">
        <v>50000</v>
      </c>
      <c r="N40" s="200">
        <v>1838960</v>
      </c>
      <c r="O40" s="201">
        <v>-0.42</v>
      </c>
      <c r="P40" s="201">
        <v>-5.83</v>
      </c>
      <c r="Q40" s="214">
        <v>36.979999999999997</v>
      </c>
      <c r="R40" s="214">
        <v>83.9</v>
      </c>
      <c r="S40" s="202">
        <v>11</v>
      </c>
      <c r="T40" s="202">
        <v>41</v>
      </c>
      <c r="U40" s="202">
        <v>5</v>
      </c>
      <c r="V40" s="202">
        <v>59</v>
      </c>
      <c r="W40" s="202">
        <v>16</v>
      </c>
      <c r="X40" s="107"/>
      <c r="Y40" s="107"/>
      <c r="Z40" s="108"/>
      <c r="AA40" s="108"/>
      <c r="AB40" s="96"/>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92"/>
      <c r="CQ40" s="92"/>
      <c r="CR40" s="92"/>
      <c r="CS40" s="92"/>
      <c r="CT40" s="92"/>
      <c r="CU40" s="92"/>
      <c r="CV40" s="92"/>
      <c r="CW40" s="92"/>
      <c r="CX40" s="92"/>
      <c r="CY40" s="92"/>
      <c r="CZ40" s="92"/>
      <c r="DA40" s="92"/>
      <c r="DB40" s="92"/>
      <c r="DC40" s="92"/>
      <c r="DD40" s="92"/>
      <c r="DE40" s="92"/>
      <c r="DF40" s="92"/>
      <c r="DG40" s="92"/>
      <c r="DH40" s="92"/>
      <c r="DI40" s="92"/>
      <c r="DJ40" s="92"/>
      <c r="DK40" s="92"/>
      <c r="DL40" s="92"/>
      <c r="DM40" s="92"/>
      <c r="DN40" s="92"/>
      <c r="DO40" s="92"/>
      <c r="DP40" s="92"/>
      <c r="DQ40" s="92"/>
      <c r="DR40" s="92"/>
      <c r="DS40" s="92"/>
      <c r="DT40" s="92"/>
      <c r="DU40" s="92"/>
      <c r="DV40" s="92"/>
      <c r="DW40" s="92"/>
      <c r="DX40" s="92"/>
      <c r="DY40" s="92"/>
      <c r="DZ40" s="92"/>
      <c r="EA40" s="92"/>
      <c r="EB40" s="92"/>
      <c r="EC40" s="92"/>
      <c r="ED40" s="92"/>
      <c r="EE40" s="92"/>
      <c r="EF40" s="92"/>
      <c r="EG40" s="92"/>
    </row>
    <row r="41" spans="1:137" s="111" customFormat="1" ht="48.75" customHeight="1">
      <c r="A41" s="110"/>
      <c r="B41" s="110"/>
      <c r="C41" s="181">
        <v>38</v>
      </c>
      <c r="D41" s="215" t="s">
        <v>155</v>
      </c>
      <c r="E41" s="181" t="s">
        <v>295</v>
      </c>
      <c r="F41" s="181" t="s">
        <v>51</v>
      </c>
      <c r="G41" s="185" t="s">
        <v>49</v>
      </c>
      <c r="H41" s="186">
        <v>20104.668441000002</v>
      </c>
      <c r="I41" s="186">
        <v>19351.903890000001</v>
      </c>
      <c r="J41" s="216" t="s">
        <v>352</v>
      </c>
      <c r="K41" s="216">
        <v>15</v>
      </c>
      <c r="L41" s="186">
        <v>14961</v>
      </c>
      <c r="M41" s="276">
        <v>50000</v>
      </c>
      <c r="N41" s="189">
        <v>1293490</v>
      </c>
      <c r="O41" s="190">
        <v>0.7610693920792696</v>
      </c>
      <c r="P41" s="190">
        <v>-2.9598414935972506</v>
      </c>
      <c r="Q41" s="261">
        <v>27.953669756906336</v>
      </c>
      <c r="R41" s="264">
        <v>36.984000000000002</v>
      </c>
      <c r="S41" s="191">
        <v>53</v>
      </c>
      <c r="T41" s="191">
        <v>15</v>
      </c>
      <c r="U41" s="191">
        <v>3</v>
      </c>
      <c r="V41" s="191">
        <v>85</v>
      </c>
      <c r="W41" s="191">
        <v>56</v>
      </c>
      <c r="X41" s="107"/>
      <c r="Y41" s="107"/>
      <c r="Z41" s="108"/>
      <c r="AA41" s="108"/>
      <c r="AB41" s="96"/>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c r="CX41" s="104"/>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104"/>
    </row>
    <row r="42" spans="1:137" s="92" customFormat="1" ht="48.75" customHeight="1">
      <c r="C42" s="192">
        <v>39</v>
      </c>
      <c r="D42" s="193" t="s">
        <v>158</v>
      </c>
      <c r="E42" s="194" t="s">
        <v>296</v>
      </c>
      <c r="F42" s="192" t="s">
        <v>51</v>
      </c>
      <c r="G42" s="196" t="s">
        <v>49</v>
      </c>
      <c r="H42" s="197">
        <v>7202.8480959999997</v>
      </c>
      <c r="I42" s="197">
        <v>6789.9492149999996</v>
      </c>
      <c r="J42" s="198" t="s">
        <v>353</v>
      </c>
      <c r="K42" s="198">
        <v>14</v>
      </c>
      <c r="L42" s="197">
        <v>6195</v>
      </c>
      <c r="M42" s="199">
        <v>50000</v>
      </c>
      <c r="N42" s="200">
        <v>1096037</v>
      </c>
      <c r="O42" s="201">
        <v>-3.3764338054141056</v>
      </c>
      <c r="P42" s="201">
        <v>-3.7338856236362421</v>
      </c>
      <c r="Q42" s="262">
        <v>33.757746917030822</v>
      </c>
      <c r="R42" s="201">
        <v>37.587900000000005</v>
      </c>
      <c r="S42" s="202">
        <v>26</v>
      </c>
      <c r="T42" s="202">
        <v>2</v>
      </c>
      <c r="U42" s="202">
        <v>3</v>
      </c>
      <c r="V42" s="202">
        <v>98</v>
      </c>
      <c r="W42" s="202">
        <v>29</v>
      </c>
      <c r="X42" s="107"/>
      <c r="Y42" s="107"/>
      <c r="Z42" s="108"/>
      <c r="AA42" s="108"/>
      <c r="AB42" s="96"/>
    </row>
    <row r="43" spans="1:137" s="104" customFormat="1" ht="48.75" customHeight="1">
      <c r="A43" s="92"/>
      <c r="B43" s="92"/>
      <c r="C43" s="181">
        <v>40</v>
      </c>
      <c r="D43" s="182" t="s">
        <v>168</v>
      </c>
      <c r="E43" s="183" t="s">
        <v>297</v>
      </c>
      <c r="F43" s="181" t="s">
        <v>51</v>
      </c>
      <c r="G43" s="185" t="s">
        <v>49</v>
      </c>
      <c r="H43" s="186">
        <v>12771.813714</v>
      </c>
      <c r="I43" s="186">
        <v>12381.508400000001</v>
      </c>
      <c r="J43" s="187" t="s">
        <v>354</v>
      </c>
      <c r="K43" s="187">
        <v>11</v>
      </c>
      <c r="L43" s="186">
        <v>8300</v>
      </c>
      <c r="M43" s="188">
        <v>50000</v>
      </c>
      <c r="N43" s="189">
        <v>1491748</v>
      </c>
      <c r="O43" s="190">
        <v>1.58</v>
      </c>
      <c r="P43" s="190">
        <v>0.64</v>
      </c>
      <c r="Q43" s="261">
        <v>49.17</v>
      </c>
      <c r="R43" s="190">
        <v>49.19</v>
      </c>
      <c r="S43" s="191">
        <v>102</v>
      </c>
      <c r="T43" s="191">
        <v>74</v>
      </c>
      <c r="U43" s="191">
        <v>2</v>
      </c>
      <c r="V43" s="191">
        <v>26</v>
      </c>
      <c r="W43" s="191">
        <v>104</v>
      </c>
      <c r="X43" s="107"/>
      <c r="Y43" s="107"/>
      <c r="Z43" s="108"/>
      <c r="AA43" s="108"/>
      <c r="AB43" s="96"/>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row>
    <row r="44" spans="1:137" s="92" customFormat="1" ht="48.75" customHeight="1">
      <c r="C44" s="192">
        <v>41</v>
      </c>
      <c r="D44" s="193" t="s">
        <v>191</v>
      </c>
      <c r="E44" s="194" t="s">
        <v>192</v>
      </c>
      <c r="F44" s="192" t="s">
        <v>51</v>
      </c>
      <c r="G44" s="212" t="s">
        <v>49</v>
      </c>
      <c r="H44" s="197">
        <v>58255.021176000002</v>
      </c>
      <c r="I44" s="197">
        <v>56845.135820000003</v>
      </c>
      <c r="J44" s="198" t="s">
        <v>355</v>
      </c>
      <c r="K44" s="198">
        <v>7</v>
      </c>
      <c r="L44" s="197">
        <v>51260</v>
      </c>
      <c r="M44" s="199">
        <v>50000</v>
      </c>
      <c r="N44" s="200">
        <v>1108957</v>
      </c>
      <c r="O44" s="201">
        <v>0.73</v>
      </c>
      <c r="P44" s="201">
        <v>-2.37</v>
      </c>
      <c r="Q44" s="262">
        <v>10.9</v>
      </c>
      <c r="R44" s="201">
        <v>10.9</v>
      </c>
      <c r="S44" s="202">
        <v>19</v>
      </c>
      <c r="T44" s="202">
        <v>2</v>
      </c>
      <c r="U44" s="202">
        <v>3</v>
      </c>
      <c r="V44" s="202">
        <v>98</v>
      </c>
      <c r="W44" s="202">
        <v>22</v>
      </c>
      <c r="X44" s="107"/>
      <c r="Y44" s="107"/>
      <c r="Z44" s="108"/>
      <c r="AA44" s="108"/>
      <c r="AB44" s="96"/>
    </row>
    <row r="45" spans="1:137" s="106" customFormat="1" ht="48.75" customHeight="1">
      <c r="A45" s="92"/>
      <c r="B45" s="93"/>
      <c r="C45" s="288" t="s">
        <v>56</v>
      </c>
      <c r="D45" s="288"/>
      <c r="E45" s="205" t="s">
        <v>47</v>
      </c>
      <c r="F45" s="206" t="s">
        <v>47</v>
      </c>
      <c r="G45" s="207" t="s">
        <v>47</v>
      </c>
      <c r="H45" s="208">
        <f>SUM(H35:H44)</f>
        <v>468831.04838599998</v>
      </c>
      <c r="I45" s="208">
        <f>SUM(I35:I44)</f>
        <v>464520.06316400005</v>
      </c>
      <c r="J45" s="209" t="s">
        <v>47</v>
      </c>
      <c r="K45" s="209"/>
      <c r="L45" s="208">
        <f>SUM(L35:L44)</f>
        <v>339922</v>
      </c>
      <c r="M45" s="209" t="s">
        <v>47</v>
      </c>
      <c r="N45" s="209" t="s">
        <v>49</v>
      </c>
      <c r="O45" s="275">
        <f>AVERAGE(O35:O44)</f>
        <v>1.2760724789433202</v>
      </c>
      <c r="P45" s="275">
        <f>AVERAGE(P35:P44)</f>
        <v>-2.0343672785997988</v>
      </c>
      <c r="Q45" s="275">
        <f>AVERAGE(Q35:Q44)</f>
        <v>35.442852006056583</v>
      </c>
      <c r="R45" s="275">
        <f>AVERAGE(R35:R44)</f>
        <v>109.08444000000001</v>
      </c>
      <c r="S45" s="210">
        <f>SUM(S35:S44)</f>
        <v>1079</v>
      </c>
      <c r="T45" s="211">
        <v>19</v>
      </c>
      <c r="U45" s="210">
        <f>SUM(U35:U44)</f>
        <v>95</v>
      </c>
      <c r="V45" s="211">
        <f>100-T45</f>
        <v>81</v>
      </c>
      <c r="W45" s="210">
        <f>SUM(W35:W44)</f>
        <v>1174</v>
      </c>
      <c r="X45" s="108"/>
      <c r="Y45" s="108"/>
      <c r="Z45" s="108"/>
      <c r="AA45" s="108"/>
      <c r="AB45" s="96"/>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row>
    <row r="46" spans="1:137" s="104" customFormat="1" ht="48.75" customHeight="1">
      <c r="A46" s="92"/>
      <c r="B46" s="93"/>
      <c r="C46" s="181">
        <v>42</v>
      </c>
      <c r="D46" s="182" t="s">
        <v>252</v>
      </c>
      <c r="E46" s="183" t="s">
        <v>57</v>
      </c>
      <c r="F46" s="184" t="s">
        <v>53</v>
      </c>
      <c r="G46" s="185" t="s">
        <v>47</v>
      </c>
      <c r="H46" s="186">
        <v>293562.70556500001</v>
      </c>
      <c r="I46" s="186">
        <v>286721.48438400001</v>
      </c>
      <c r="J46" s="187" t="s">
        <v>356</v>
      </c>
      <c r="K46" s="187">
        <v>51</v>
      </c>
      <c r="L46" s="186">
        <v>50032</v>
      </c>
      <c r="M46" s="188">
        <v>500000</v>
      </c>
      <c r="N46" s="189">
        <v>5730762</v>
      </c>
      <c r="O46" s="190">
        <v>2.4900000000000002</v>
      </c>
      <c r="P46" s="190">
        <v>1.21</v>
      </c>
      <c r="Q46" s="190">
        <v>68.760000000000005</v>
      </c>
      <c r="R46" s="190">
        <v>472.12</v>
      </c>
      <c r="S46" s="191">
        <v>498</v>
      </c>
      <c r="T46" s="191">
        <v>56.999999999999993</v>
      </c>
      <c r="U46" s="191">
        <v>6</v>
      </c>
      <c r="V46" s="191">
        <v>43</v>
      </c>
      <c r="W46" s="191">
        <v>504</v>
      </c>
      <c r="X46" s="107"/>
      <c r="Y46" s="107"/>
      <c r="Z46" s="108"/>
      <c r="AA46" s="108"/>
      <c r="AB46" s="96"/>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row>
    <row r="47" spans="1:137" s="92" customFormat="1" ht="48.75" customHeight="1">
      <c r="B47" s="93"/>
      <c r="C47" s="192">
        <v>43</v>
      </c>
      <c r="D47" s="193" t="s">
        <v>58</v>
      </c>
      <c r="E47" s="194" t="s">
        <v>59</v>
      </c>
      <c r="F47" s="195" t="s">
        <v>53</v>
      </c>
      <c r="G47" s="196" t="s">
        <v>47</v>
      </c>
      <c r="H47" s="197">
        <v>284733.69227699999</v>
      </c>
      <c r="I47" s="197">
        <v>264534.22347999999</v>
      </c>
      <c r="J47" s="198" t="s">
        <v>357</v>
      </c>
      <c r="K47" s="198">
        <v>37</v>
      </c>
      <c r="L47" s="197">
        <v>137896</v>
      </c>
      <c r="M47" s="199">
        <v>1500000</v>
      </c>
      <c r="N47" s="200">
        <v>1918360</v>
      </c>
      <c r="O47" s="201">
        <v>-0.49</v>
      </c>
      <c r="P47" s="201">
        <v>-6.66</v>
      </c>
      <c r="Q47" s="201">
        <v>34.39</v>
      </c>
      <c r="R47" s="201">
        <v>91.86</v>
      </c>
      <c r="S47" s="202">
        <v>1482</v>
      </c>
      <c r="T47" s="202">
        <v>23</v>
      </c>
      <c r="U47" s="202">
        <v>5</v>
      </c>
      <c r="V47" s="202">
        <v>77</v>
      </c>
      <c r="W47" s="202">
        <v>1487</v>
      </c>
      <c r="X47" s="107"/>
      <c r="Y47" s="107"/>
      <c r="Z47" s="108"/>
      <c r="AA47" s="108"/>
      <c r="AB47" s="96"/>
    </row>
    <row r="48" spans="1:137" s="104" customFormat="1" ht="48.75" customHeight="1">
      <c r="A48" s="92"/>
      <c r="B48" s="93"/>
      <c r="C48" s="181">
        <v>44</v>
      </c>
      <c r="D48" s="182" t="s">
        <v>60</v>
      </c>
      <c r="E48" s="183" t="s">
        <v>61</v>
      </c>
      <c r="F48" s="184" t="s">
        <v>53</v>
      </c>
      <c r="G48" s="185" t="s">
        <v>47</v>
      </c>
      <c r="H48" s="186">
        <v>258312.64110800001</v>
      </c>
      <c r="I48" s="186">
        <v>232248.375978</v>
      </c>
      <c r="J48" s="187" t="s">
        <v>358</v>
      </c>
      <c r="K48" s="187">
        <v>37</v>
      </c>
      <c r="L48" s="186">
        <v>77942</v>
      </c>
      <c r="M48" s="188">
        <v>500000</v>
      </c>
      <c r="N48" s="189">
        <v>2979759</v>
      </c>
      <c r="O48" s="190">
        <v>2.2400000000000002</v>
      </c>
      <c r="P48" s="190">
        <v>1.41</v>
      </c>
      <c r="Q48" s="190">
        <v>68.59</v>
      </c>
      <c r="R48" s="190">
        <v>197.68</v>
      </c>
      <c r="S48" s="191">
        <v>1151</v>
      </c>
      <c r="T48" s="191">
        <v>86</v>
      </c>
      <c r="U48" s="191">
        <v>6</v>
      </c>
      <c r="V48" s="191">
        <v>14.000000000000002</v>
      </c>
      <c r="W48" s="191">
        <v>1157</v>
      </c>
      <c r="X48" s="107"/>
      <c r="Y48" s="107"/>
      <c r="Z48" s="108"/>
      <c r="AA48" s="108"/>
      <c r="AB48" s="96"/>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row>
    <row r="49" spans="1:54" s="92" customFormat="1" ht="48.75" customHeight="1">
      <c r="B49" s="93"/>
      <c r="C49" s="192">
        <v>45</v>
      </c>
      <c r="D49" s="193" t="s">
        <v>62</v>
      </c>
      <c r="E49" s="194" t="s">
        <v>42</v>
      </c>
      <c r="F49" s="195" t="s">
        <v>53</v>
      </c>
      <c r="G49" s="196" t="s">
        <v>47</v>
      </c>
      <c r="H49" s="197">
        <v>223242.60276800001</v>
      </c>
      <c r="I49" s="197">
        <v>208919.170419</v>
      </c>
      <c r="J49" s="198" t="s">
        <v>359</v>
      </c>
      <c r="K49" s="198">
        <v>35</v>
      </c>
      <c r="L49" s="197">
        <v>93969</v>
      </c>
      <c r="M49" s="199">
        <v>500000</v>
      </c>
      <c r="N49" s="200">
        <v>2223277</v>
      </c>
      <c r="O49" s="201">
        <v>-0.46</v>
      </c>
      <c r="P49" s="201">
        <v>-8.42</v>
      </c>
      <c r="Q49" s="201">
        <v>66.569999999999993</v>
      </c>
      <c r="R49" s="201">
        <v>122.33</v>
      </c>
      <c r="S49" s="202">
        <v>160</v>
      </c>
      <c r="T49" s="202">
        <v>6</v>
      </c>
      <c r="U49" s="202">
        <v>6</v>
      </c>
      <c r="V49" s="202">
        <v>94</v>
      </c>
      <c r="W49" s="202">
        <v>166</v>
      </c>
      <c r="X49" s="107"/>
      <c r="Y49" s="107"/>
      <c r="Z49" s="108"/>
      <c r="AA49" s="108"/>
      <c r="AB49" s="96"/>
    </row>
    <row r="50" spans="1:54" s="104" customFormat="1" ht="48.75" customHeight="1">
      <c r="A50" s="92"/>
      <c r="B50" s="93"/>
      <c r="C50" s="181">
        <v>46</v>
      </c>
      <c r="D50" s="182" t="s">
        <v>63</v>
      </c>
      <c r="E50" s="183" t="s">
        <v>64</v>
      </c>
      <c r="F50" s="184" t="s">
        <v>53</v>
      </c>
      <c r="G50" s="185" t="s">
        <v>47</v>
      </c>
      <c r="H50" s="186">
        <v>113532.40466499999</v>
      </c>
      <c r="I50" s="186">
        <v>102983.963766</v>
      </c>
      <c r="J50" s="187" t="s">
        <v>360</v>
      </c>
      <c r="K50" s="187">
        <v>35</v>
      </c>
      <c r="L50" s="186">
        <v>42747</v>
      </c>
      <c r="M50" s="188">
        <v>500000</v>
      </c>
      <c r="N50" s="189">
        <v>2409150</v>
      </c>
      <c r="O50" s="190">
        <v>-0.64</v>
      </c>
      <c r="P50" s="190">
        <v>-4.41</v>
      </c>
      <c r="Q50" s="190">
        <v>53.76</v>
      </c>
      <c r="R50" s="190">
        <v>139</v>
      </c>
      <c r="S50" s="191">
        <v>146</v>
      </c>
      <c r="T50" s="191">
        <v>27</v>
      </c>
      <c r="U50" s="191">
        <v>5</v>
      </c>
      <c r="V50" s="191">
        <v>73</v>
      </c>
      <c r="W50" s="191">
        <v>151</v>
      </c>
      <c r="X50" s="107"/>
      <c r="Y50" s="107"/>
      <c r="Z50" s="108"/>
      <c r="AA50" s="108"/>
      <c r="AB50" s="96"/>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row>
    <row r="51" spans="1:54" s="106" customFormat="1" ht="48.75" customHeight="1">
      <c r="A51" s="92"/>
      <c r="B51" s="93"/>
      <c r="C51" s="192">
        <v>47</v>
      </c>
      <c r="D51" s="193" t="s">
        <v>156</v>
      </c>
      <c r="E51" s="194" t="s">
        <v>195</v>
      </c>
      <c r="F51" s="195" t="s">
        <v>53</v>
      </c>
      <c r="G51" s="196" t="s">
        <v>49</v>
      </c>
      <c r="H51" s="197">
        <v>346459.5</v>
      </c>
      <c r="I51" s="197">
        <v>1723569.582247</v>
      </c>
      <c r="J51" s="198" t="s">
        <v>352</v>
      </c>
      <c r="K51" s="198">
        <v>15</v>
      </c>
      <c r="L51" s="197">
        <v>1526381</v>
      </c>
      <c r="M51" s="197" t="s">
        <v>49</v>
      </c>
      <c r="N51" s="200">
        <v>1129187</v>
      </c>
      <c r="O51" s="201">
        <v>0.72</v>
      </c>
      <c r="P51" s="201">
        <v>-11.23</v>
      </c>
      <c r="Q51" s="262">
        <v>7.72</v>
      </c>
      <c r="R51" s="201">
        <v>12.92</v>
      </c>
      <c r="S51" s="202">
        <v>0</v>
      </c>
      <c r="T51" s="202">
        <v>0</v>
      </c>
      <c r="U51" s="202">
        <v>16</v>
      </c>
      <c r="V51" s="202">
        <v>100</v>
      </c>
      <c r="W51" s="202">
        <v>16</v>
      </c>
      <c r="X51" s="107"/>
      <c r="Y51" s="107"/>
      <c r="Z51" s="108"/>
      <c r="AA51" s="108"/>
      <c r="AB51" s="96"/>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row>
    <row r="52" spans="1:54" s="104" customFormat="1" ht="48.75" customHeight="1">
      <c r="A52" s="92"/>
      <c r="B52" s="93"/>
      <c r="C52" s="181">
        <v>48</v>
      </c>
      <c r="D52" s="182" t="s">
        <v>182</v>
      </c>
      <c r="E52" s="183" t="s">
        <v>183</v>
      </c>
      <c r="F52" s="184" t="s">
        <v>53</v>
      </c>
      <c r="G52" s="185" t="s">
        <v>49</v>
      </c>
      <c r="H52" s="186">
        <v>156761.29034400001</v>
      </c>
      <c r="I52" s="186">
        <v>137110.726826</v>
      </c>
      <c r="J52" s="187" t="s">
        <v>361</v>
      </c>
      <c r="K52" s="187">
        <v>7</v>
      </c>
      <c r="L52" s="186">
        <v>136432</v>
      </c>
      <c r="M52" s="188">
        <v>500000</v>
      </c>
      <c r="N52" s="189">
        <v>1004974</v>
      </c>
      <c r="O52" s="190">
        <v>3.07</v>
      </c>
      <c r="P52" s="190">
        <v>-1.81</v>
      </c>
      <c r="Q52" s="261">
        <v>0</v>
      </c>
      <c r="R52" s="190">
        <v>0.46</v>
      </c>
      <c r="S52" s="191">
        <v>986</v>
      </c>
      <c r="T52" s="191">
        <v>85</v>
      </c>
      <c r="U52" s="191">
        <v>6</v>
      </c>
      <c r="V52" s="191">
        <v>15</v>
      </c>
      <c r="W52" s="191">
        <v>992</v>
      </c>
      <c r="X52" s="107"/>
      <c r="Y52" s="107"/>
      <c r="Z52" s="108"/>
      <c r="AA52" s="108"/>
      <c r="AB52" s="96"/>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row>
    <row r="53" spans="1:54" s="104" customFormat="1" ht="48.75" customHeight="1">
      <c r="A53" s="92"/>
      <c r="B53" s="92"/>
      <c r="C53" s="218">
        <v>49</v>
      </c>
      <c r="D53" s="219" t="s">
        <v>312</v>
      </c>
      <c r="E53" s="220" t="s">
        <v>91</v>
      </c>
      <c r="F53" s="221" t="s">
        <v>53</v>
      </c>
      <c r="G53" s="222" t="s">
        <v>49</v>
      </c>
      <c r="H53" s="223">
        <v>235821.59506399999</v>
      </c>
      <c r="I53" s="223">
        <v>240904.232407</v>
      </c>
      <c r="J53" s="224" t="s">
        <v>362</v>
      </c>
      <c r="K53" s="224">
        <v>3</v>
      </c>
      <c r="L53" s="223">
        <v>235994</v>
      </c>
      <c r="M53" s="225">
        <v>500000</v>
      </c>
      <c r="N53" s="226">
        <v>1020807</v>
      </c>
      <c r="O53" s="227">
        <v>1.45</v>
      </c>
      <c r="P53" s="227">
        <v>0</v>
      </c>
      <c r="Q53" s="265">
        <v>0</v>
      </c>
      <c r="R53" s="227">
        <v>2.08</v>
      </c>
      <c r="S53" s="228">
        <v>252</v>
      </c>
      <c r="T53" s="228">
        <v>96</v>
      </c>
      <c r="U53" s="228">
        <v>5</v>
      </c>
      <c r="V53" s="228">
        <v>4</v>
      </c>
      <c r="W53" s="228">
        <v>257</v>
      </c>
      <c r="X53" s="96"/>
      <c r="Y53" s="96"/>
      <c r="Z53" s="96"/>
      <c r="AA53" s="96"/>
      <c r="AB53" s="96"/>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row>
    <row r="54" spans="1:54" s="104" customFormat="1" ht="48.75" customHeight="1">
      <c r="A54" s="92"/>
      <c r="B54" s="92"/>
      <c r="C54" s="181">
        <v>50</v>
      </c>
      <c r="D54" s="182" t="s">
        <v>306</v>
      </c>
      <c r="E54" s="183" t="s">
        <v>308</v>
      </c>
      <c r="F54" s="184" t="s">
        <v>53</v>
      </c>
      <c r="G54" s="185" t="s">
        <v>49</v>
      </c>
      <c r="H54" s="186">
        <v>55170</v>
      </c>
      <c r="I54" s="186">
        <v>66935.925334</v>
      </c>
      <c r="J54" s="187" t="s">
        <v>363</v>
      </c>
      <c r="K54" s="187">
        <v>3</v>
      </c>
      <c r="L54" s="186">
        <v>64640</v>
      </c>
      <c r="M54" s="188">
        <v>500000</v>
      </c>
      <c r="N54" s="189">
        <v>1035518</v>
      </c>
      <c r="O54" s="190">
        <v>1.1399999999999999</v>
      </c>
      <c r="P54" s="190">
        <v>0</v>
      </c>
      <c r="Q54" s="261">
        <v>0</v>
      </c>
      <c r="R54" s="190">
        <v>3.48</v>
      </c>
      <c r="S54" s="191">
        <v>336</v>
      </c>
      <c r="T54" s="191">
        <v>56</v>
      </c>
      <c r="U54" s="191">
        <v>2</v>
      </c>
      <c r="V54" s="191">
        <v>44</v>
      </c>
      <c r="W54" s="191">
        <v>338</v>
      </c>
      <c r="X54" s="96"/>
      <c r="Y54" s="96"/>
      <c r="Z54" s="96"/>
      <c r="AA54" s="96"/>
      <c r="AB54" s="96"/>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row>
    <row r="55" spans="1:54" s="106" customFormat="1" ht="48.75" customHeight="1">
      <c r="A55" s="92"/>
      <c r="B55" s="93"/>
      <c r="C55" s="288" t="s">
        <v>67</v>
      </c>
      <c r="D55" s="288"/>
      <c r="E55" s="205" t="s">
        <v>49</v>
      </c>
      <c r="F55" s="206" t="s">
        <v>49</v>
      </c>
      <c r="G55" s="207" t="s">
        <v>49</v>
      </c>
      <c r="H55" s="208">
        <f>SUM(H46:H54)</f>
        <v>1967596.4317910001</v>
      </c>
      <c r="I55" s="208">
        <f>SUM(I46:I54)</f>
        <v>3263927.6848409995</v>
      </c>
      <c r="J55" s="209" t="s">
        <v>49</v>
      </c>
      <c r="K55" s="209"/>
      <c r="L55" s="208">
        <f>SUM(L46:L54)</f>
        <v>2366033</v>
      </c>
      <c r="M55" s="209" t="s">
        <v>49</v>
      </c>
      <c r="N55" s="209" t="s">
        <v>47</v>
      </c>
      <c r="O55" s="275">
        <f>AVERAGE(O46:O54)</f>
        <v>1.0577777777777777</v>
      </c>
      <c r="P55" s="275">
        <f>AVERAGE(P46:P54)</f>
        <v>-3.3233333333333333</v>
      </c>
      <c r="Q55" s="275">
        <f>AVERAGE(Q46:Q51)</f>
        <v>49.965000000000003</v>
      </c>
      <c r="R55" s="275">
        <f>AVERAGE(R46:R54)</f>
        <v>115.77000000000001</v>
      </c>
      <c r="S55" s="210">
        <f>SUM(S46:S54)</f>
        <v>5011</v>
      </c>
      <c r="T55" s="211">
        <v>32</v>
      </c>
      <c r="U55" s="210">
        <f>SUM(U46:U54)</f>
        <v>57</v>
      </c>
      <c r="V55" s="211">
        <f>100-T55</f>
        <v>68</v>
      </c>
      <c r="W55" s="210">
        <f>U55+S55</f>
        <v>5068</v>
      </c>
      <c r="X55" s="108"/>
      <c r="Y55" s="108"/>
      <c r="Z55" s="108"/>
      <c r="AA55" s="108"/>
      <c r="AB55" s="96"/>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row>
    <row r="56" spans="1:54" s="104" customFormat="1" ht="48.75" customHeight="1">
      <c r="A56" s="92"/>
      <c r="B56" s="93"/>
      <c r="C56" s="192">
        <v>51</v>
      </c>
      <c r="D56" s="193" t="s">
        <v>68</v>
      </c>
      <c r="E56" s="194" t="s">
        <v>19</v>
      </c>
      <c r="F56" s="195" t="s">
        <v>69</v>
      </c>
      <c r="G56" s="196"/>
      <c r="H56" s="197">
        <v>96135.082993000004</v>
      </c>
      <c r="I56" s="197">
        <v>93908.003461999993</v>
      </c>
      <c r="J56" s="198" t="s">
        <v>364</v>
      </c>
      <c r="K56" s="198">
        <v>38</v>
      </c>
      <c r="L56" s="197">
        <v>35542</v>
      </c>
      <c r="M56" s="199">
        <v>500000</v>
      </c>
      <c r="N56" s="200">
        <v>2642170</v>
      </c>
      <c r="O56" s="201">
        <v>1.71</v>
      </c>
      <c r="P56" s="201">
        <v>-4.47</v>
      </c>
      <c r="Q56" s="262">
        <v>70.069999999999993</v>
      </c>
      <c r="R56" s="201">
        <v>163.72</v>
      </c>
      <c r="S56" s="202">
        <v>40</v>
      </c>
      <c r="T56" s="202">
        <v>11</v>
      </c>
      <c r="U56" s="202">
        <v>4</v>
      </c>
      <c r="V56" s="202">
        <v>89</v>
      </c>
      <c r="W56" s="202">
        <v>44</v>
      </c>
      <c r="X56" s="107"/>
      <c r="Y56" s="107"/>
      <c r="Z56" s="108"/>
      <c r="AA56" s="108"/>
      <c r="AB56" s="96"/>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row>
    <row r="57" spans="1:54" s="106" customFormat="1" ht="48.75" customHeight="1">
      <c r="A57" s="92"/>
      <c r="B57" s="93"/>
      <c r="C57" s="288" t="s">
        <v>70</v>
      </c>
      <c r="D57" s="288"/>
      <c r="E57" s="205" t="s">
        <v>49</v>
      </c>
      <c r="F57" s="206" t="s">
        <v>49</v>
      </c>
      <c r="G57" s="207"/>
      <c r="H57" s="208">
        <f>SUM(H56)</f>
        <v>96135.082993000004</v>
      </c>
      <c r="I57" s="208">
        <f>SUM(I56)</f>
        <v>93908.003461999993</v>
      </c>
      <c r="J57" s="209" t="s">
        <v>49</v>
      </c>
      <c r="K57" s="209"/>
      <c r="L57" s="208">
        <v>35580</v>
      </c>
      <c r="M57" s="209" t="s">
        <v>49</v>
      </c>
      <c r="N57" s="209" t="s">
        <v>49</v>
      </c>
      <c r="O57" s="275">
        <f t="shared" ref="O57:S57" si="1">O56</f>
        <v>1.71</v>
      </c>
      <c r="P57" s="275">
        <f t="shared" si="1"/>
        <v>-4.47</v>
      </c>
      <c r="Q57" s="275">
        <f t="shared" si="1"/>
        <v>70.069999999999993</v>
      </c>
      <c r="R57" s="275">
        <f t="shared" si="1"/>
        <v>163.72</v>
      </c>
      <c r="S57" s="210">
        <f t="shared" si="1"/>
        <v>40</v>
      </c>
      <c r="T57" s="211">
        <v>11</v>
      </c>
      <c r="U57" s="210">
        <f>U56</f>
        <v>4</v>
      </c>
      <c r="V57" s="211">
        <f>V56</f>
        <v>89</v>
      </c>
      <c r="W57" s="210">
        <f>W56</f>
        <v>44</v>
      </c>
      <c r="X57" s="108"/>
      <c r="Y57" s="108"/>
      <c r="Z57" s="108"/>
      <c r="AA57" s="108"/>
      <c r="AB57" s="96"/>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row>
    <row r="58" spans="1:54" s="104" customFormat="1" ht="48.75" customHeight="1">
      <c r="A58" s="92"/>
      <c r="B58" s="93"/>
      <c r="C58" s="193">
        <v>52</v>
      </c>
      <c r="D58" s="193" t="s">
        <v>71</v>
      </c>
      <c r="E58" s="194" t="s">
        <v>72</v>
      </c>
      <c r="F58" s="195" t="s">
        <v>73</v>
      </c>
      <c r="G58" s="212" t="s">
        <v>49</v>
      </c>
      <c r="H58" s="197">
        <v>112677.720846</v>
      </c>
      <c r="I58" s="197">
        <v>111328.10928600001</v>
      </c>
      <c r="J58" s="198" t="s">
        <v>365</v>
      </c>
      <c r="K58" s="198">
        <v>74</v>
      </c>
      <c r="L58" s="197">
        <v>8706</v>
      </c>
      <c r="M58" s="199">
        <v>50000</v>
      </c>
      <c r="N58" s="200">
        <v>12787515</v>
      </c>
      <c r="O58" s="201">
        <v>5.64</v>
      </c>
      <c r="P58" s="201">
        <v>-1.44</v>
      </c>
      <c r="Q58" s="201">
        <v>100.13</v>
      </c>
      <c r="R58" s="201">
        <v>1177.6500000000001</v>
      </c>
      <c r="S58" s="202">
        <v>98</v>
      </c>
      <c r="T58" s="202">
        <v>80</v>
      </c>
      <c r="U58" s="202">
        <v>2</v>
      </c>
      <c r="V58" s="202">
        <v>20</v>
      </c>
      <c r="W58" s="202">
        <v>100</v>
      </c>
      <c r="X58" s="107"/>
      <c r="Y58" s="107"/>
      <c r="Z58" s="108"/>
      <c r="AA58" s="108"/>
      <c r="AB58" s="96"/>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row>
    <row r="59" spans="1:54" s="92" customFormat="1" ht="48.75" customHeight="1">
      <c r="B59" s="93"/>
      <c r="C59" s="182">
        <v>53</v>
      </c>
      <c r="D59" s="182" t="s">
        <v>74</v>
      </c>
      <c r="E59" s="183" t="s">
        <v>75</v>
      </c>
      <c r="F59" s="184" t="s">
        <v>73</v>
      </c>
      <c r="G59" s="185" t="s">
        <v>49</v>
      </c>
      <c r="H59" s="186">
        <v>112050.047918</v>
      </c>
      <c r="I59" s="186">
        <v>103850.66343499999</v>
      </c>
      <c r="J59" s="187" t="s">
        <v>365</v>
      </c>
      <c r="K59" s="187">
        <v>74</v>
      </c>
      <c r="L59" s="186">
        <v>13833</v>
      </c>
      <c r="M59" s="188">
        <v>50000</v>
      </c>
      <c r="N59" s="189">
        <v>7507457</v>
      </c>
      <c r="O59" s="190">
        <v>4.1399999999999997</v>
      </c>
      <c r="P59" s="190">
        <v>3.24</v>
      </c>
      <c r="Q59" s="261">
        <v>106.21</v>
      </c>
      <c r="R59" s="190">
        <v>651.15</v>
      </c>
      <c r="S59" s="191">
        <v>132</v>
      </c>
      <c r="T59" s="191">
        <v>47</v>
      </c>
      <c r="U59" s="191">
        <v>6</v>
      </c>
      <c r="V59" s="191">
        <v>53</v>
      </c>
      <c r="W59" s="191">
        <v>138</v>
      </c>
      <c r="X59" s="107"/>
      <c r="Y59" s="107"/>
      <c r="Z59" s="108"/>
      <c r="AA59" s="108"/>
      <c r="AB59" s="96"/>
    </row>
    <row r="60" spans="1:54" s="104" customFormat="1" ht="48.75" customHeight="1">
      <c r="A60" s="92"/>
      <c r="B60" s="93"/>
      <c r="C60" s="193">
        <v>54</v>
      </c>
      <c r="D60" s="193" t="s">
        <v>76</v>
      </c>
      <c r="E60" s="194" t="s">
        <v>59</v>
      </c>
      <c r="F60" s="195" t="s">
        <v>73</v>
      </c>
      <c r="G60" s="212" t="s">
        <v>49</v>
      </c>
      <c r="H60" s="197">
        <v>77642.674922999999</v>
      </c>
      <c r="I60" s="197">
        <v>72092.443620000005</v>
      </c>
      <c r="J60" s="198" t="s">
        <v>366</v>
      </c>
      <c r="K60" s="198">
        <v>74</v>
      </c>
      <c r="L60" s="197">
        <v>10743</v>
      </c>
      <c r="M60" s="199">
        <v>50000</v>
      </c>
      <c r="N60" s="200">
        <v>6710643</v>
      </c>
      <c r="O60" s="201">
        <v>-0.01</v>
      </c>
      <c r="P60" s="201">
        <v>-9.69</v>
      </c>
      <c r="Q60" s="201">
        <v>57.95</v>
      </c>
      <c r="R60" s="201">
        <v>572.24</v>
      </c>
      <c r="S60" s="202">
        <v>68</v>
      </c>
      <c r="T60" s="202">
        <v>15</v>
      </c>
      <c r="U60" s="202">
        <v>1</v>
      </c>
      <c r="V60" s="202">
        <v>85</v>
      </c>
      <c r="W60" s="202">
        <v>69</v>
      </c>
      <c r="X60" s="107"/>
      <c r="Y60" s="107"/>
      <c r="Z60" s="108"/>
      <c r="AA60" s="108"/>
      <c r="AB60" s="96"/>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row>
    <row r="61" spans="1:54" s="104" customFormat="1" ht="48.75" customHeight="1">
      <c r="A61" s="92"/>
      <c r="B61" s="93"/>
      <c r="C61" s="182">
        <v>55</v>
      </c>
      <c r="D61" s="182" t="s">
        <v>77</v>
      </c>
      <c r="E61" s="183" t="s">
        <v>78</v>
      </c>
      <c r="F61" s="184" t="s">
        <v>73</v>
      </c>
      <c r="G61" s="185" t="s">
        <v>49</v>
      </c>
      <c r="H61" s="186">
        <v>192611</v>
      </c>
      <c r="I61" s="186">
        <v>180517.703874</v>
      </c>
      <c r="J61" s="187" t="s">
        <v>367</v>
      </c>
      <c r="K61" s="187">
        <v>72</v>
      </c>
      <c r="L61" s="186">
        <v>11387</v>
      </c>
      <c r="M61" s="188">
        <v>50000</v>
      </c>
      <c r="N61" s="189">
        <v>15852964</v>
      </c>
      <c r="O61" s="190">
        <v>0.23</v>
      </c>
      <c r="P61" s="190">
        <v>-5.35</v>
      </c>
      <c r="Q61" s="261">
        <v>74.41</v>
      </c>
      <c r="R61" s="190">
        <v>1474.08</v>
      </c>
      <c r="S61" s="191">
        <v>209</v>
      </c>
      <c r="T61" s="191">
        <v>39</v>
      </c>
      <c r="U61" s="191">
        <v>7</v>
      </c>
      <c r="V61" s="191">
        <v>61</v>
      </c>
      <c r="W61" s="191">
        <v>216</v>
      </c>
      <c r="X61" s="107"/>
      <c r="Y61" s="107"/>
      <c r="Z61" s="108"/>
      <c r="AA61" s="108"/>
      <c r="AB61" s="96"/>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row>
    <row r="62" spans="1:54" s="92" customFormat="1" ht="48.75" customHeight="1">
      <c r="B62" s="93"/>
      <c r="C62" s="193">
        <v>56</v>
      </c>
      <c r="D62" s="193" t="s">
        <v>79</v>
      </c>
      <c r="E62" s="194" t="s">
        <v>57</v>
      </c>
      <c r="F62" s="195" t="s">
        <v>73</v>
      </c>
      <c r="G62" s="196" t="s">
        <v>49</v>
      </c>
      <c r="H62" s="197">
        <v>111582.29196</v>
      </c>
      <c r="I62" s="197">
        <v>105010.997604</v>
      </c>
      <c r="J62" s="198" t="s">
        <v>368</v>
      </c>
      <c r="K62" s="198">
        <v>72</v>
      </c>
      <c r="L62" s="197">
        <v>9089</v>
      </c>
      <c r="M62" s="199">
        <v>50000</v>
      </c>
      <c r="N62" s="200">
        <v>11553636</v>
      </c>
      <c r="O62" s="201">
        <v>1.79</v>
      </c>
      <c r="P62" s="201">
        <v>0.79</v>
      </c>
      <c r="Q62" s="262">
        <v>69.16</v>
      </c>
      <c r="R62" s="201">
        <v>1055.3599999999999</v>
      </c>
      <c r="S62" s="202">
        <v>185</v>
      </c>
      <c r="T62" s="202">
        <v>86</v>
      </c>
      <c r="U62" s="202">
        <v>2</v>
      </c>
      <c r="V62" s="202">
        <v>14.000000000000002</v>
      </c>
      <c r="W62" s="202">
        <v>187</v>
      </c>
      <c r="X62" s="107"/>
      <c r="Y62" s="107"/>
      <c r="Z62" s="108"/>
      <c r="AA62" s="108"/>
      <c r="AB62" s="96"/>
    </row>
    <row r="63" spans="1:54" s="104" customFormat="1" ht="48.75" customHeight="1">
      <c r="A63" s="92"/>
      <c r="B63" s="93"/>
      <c r="C63" s="182">
        <v>57</v>
      </c>
      <c r="D63" s="182" t="s">
        <v>80</v>
      </c>
      <c r="E63" s="183" t="s">
        <v>174</v>
      </c>
      <c r="F63" s="184" t="s">
        <v>73</v>
      </c>
      <c r="G63" s="185" t="s">
        <v>49</v>
      </c>
      <c r="H63" s="186">
        <v>11698.454152</v>
      </c>
      <c r="I63" s="186">
        <v>11266.442958</v>
      </c>
      <c r="J63" s="187" t="s">
        <v>369</v>
      </c>
      <c r="K63" s="187">
        <v>68</v>
      </c>
      <c r="L63" s="186">
        <v>4170</v>
      </c>
      <c r="M63" s="188">
        <v>50000</v>
      </c>
      <c r="N63" s="189">
        <v>2701784</v>
      </c>
      <c r="O63" s="190">
        <v>2.08</v>
      </c>
      <c r="P63" s="190">
        <v>-4.04</v>
      </c>
      <c r="Q63" s="190">
        <v>34.33</v>
      </c>
      <c r="R63" s="190">
        <v>169.54</v>
      </c>
      <c r="S63" s="191">
        <v>4</v>
      </c>
      <c r="T63" s="191">
        <v>2</v>
      </c>
      <c r="U63" s="191">
        <v>4</v>
      </c>
      <c r="V63" s="191">
        <v>98</v>
      </c>
      <c r="W63" s="191">
        <v>8</v>
      </c>
      <c r="X63" s="107"/>
      <c r="Y63" s="107"/>
      <c r="Z63" s="108"/>
      <c r="AA63" s="108"/>
      <c r="AB63" s="96"/>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row>
    <row r="64" spans="1:54" s="106" customFormat="1" ht="48.75" customHeight="1">
      <c r="A64" s="92"/>
      <c r="B64" s="93"/>
      <c r="C64" s="193">
        <v>58</v>
      </c>
      <c r="D64" s="193" t="s">
        <v>81</v>
      </c>
      <c r="E64" s="194" t="s">
        <v>42</v>
      </c>
      <c r="F64" s="195" t="s">
        <v>73</v>
      </c>
      <c r="G64" s="212" t="s">
        <v>49</v>
      </c>
      <c r="H64" s="197">
        <v>693039.930192</v>
      </c>
      <c r="I64" s="197">
        <v>585678.72549700004</v>
      </c>
      <c r="J64" s="198" t="s">
        <v>370</v>
      </c>
      <c r="K64" s="198">
        <v>67</v>
      </c>
      <c r="L64" s="197">
        <v>31935</v>
      </c>
      <c r="M64" s="199">
        <v>50000</v>
      </c>
      <c r="N64" s="200">
        <v>18339712</v>
      </c>
      <c r="O64" s="201">
        <v>-0.19</v>
      </c>
      <c r="P64" s="201">
        <v>-0.25</v>
      </c>
      <c r="Q64" s="201">
        <v>96.15</v>
      </c>
      <c r="R64" s="201">
        <v>1731.55</v>
      </c>
      <c r="S64" s="202">
        <v>1455</v>
      </c>
      <c r="T64" s="202">
        <v>87</v>
      </c>
      <c r="U64" s="202">
        <v>8</v>
      </c>
      <c r="V64" s="202">
        <v>13</v>
      </c>
      <c r="W64" s="202">
        <v>1463</v>
      </c>
      <c r="X64" s="107"/>
      <c r="Y64" s="107"/>
      <c r="Z64" s="108"/>
      <c r="AA64" s="108"/>
      <c r="AB64" s="96"/>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row>
    <row r="65" spans="1:54" s="104" customFormat="1" ht="48.75" customHeight="1">
      <c r="A65" s="92"/>
      <c r="B65" s="93"/>
      <c r="C65" s="182">
        <v>59</v>
      </c>
      <c r="D65" s="182" t="s">
        <v>82</v>
      </c>
      <c r="E65" s="183" t="s">
        <v>83</v>
      </c>
      <c r="F65" s="184" t="s">
        <v>73</v>
      </c>
      <c r="G65" s="185"/>
      <c r="H65" s="186">
        <v>64570.572827999997</v>
      </c>
      <c r="I65" s="186">
        <v>58530.451521000003</v>
      </c>
      <c r="J65" s="187" t="s">
        <v>371</v>
      </c>
      <c r="K65" s="187">
        <v>67</v>
      </c>
      <c r="L65" s="186">
        <v>9837</v>
      </c>
      <c r="M65" s="188">
        <v>50000</v>
      </c>
      <c r="N65" s="189">
        <v>5950030</v>
      </c>
      <c r="O65" s="190">
        <v>1.35</v>
      </c>
      <c r="P65" s="190">
        <v>-5.67</v>
      </c>
      <c r="Q65" s="190">
        <v>43.85</v>
      </c>
      <c r="R65" s="190">
        <v>494.86</v>
      </c>
      <c r="S65" s="191">
        <v>40</v>
      </c>
      <c r="T65" s="191">
        <v>17</v>
      </c>
      <c r="U65" s="191">
        <v>8</v>
      </c>
      <c r="V65" s="191">
        <v>83</v>
      </c>
      <c r="W65" s="191">
        <v>48</v>
      </c>
      <c r="X65" s="107"/>
      <c r="Y65" s="107"/>
      <c r="Z65" s="108"/>
      <c r="AA65" s="108"/>
      <c r="AB65" s="96"/>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row>
    <row r="66" spans="1:54" s="92" customFormat="1" ht="48.75" customHeight="1">
      <c r="B66" s="93"/>
      <c r="C66" s="193">
        <v>60</v>
      </c>
      <c r="D66" s="193" t="s">
        <v>84</v>
      </c>
      <c r="E66" s="194" t="s">
        <v>85</v>
      </c>
      <c r="F66" s="195" t="s">
        <v>73</v>
      </c>
      <c r="G66" s="196" t="s">
        <v>49</v>
      </c>
      <c r="H66" s="197">
        <v>52407.717365999997</v>
      </c>
      <c r="I66" s="197">
        <v>50355.805551999998</v>
      </c>
      <c r="J66" s="198" t="s">
        <v>372</v>
      </c>
      <c r="K66" s="198">
        <v>65</v>
      </c>
      <c r="L66" s="197">
        <v>10324</v>
      </c>
      <c r="M66" s="199">
        <v>50000</v>
      </c>
      <c r="N66" s="200">
        <v>4877548</v>
      </c>
      <c r="O66" s="201">
        <v>0.35</v>
      </c>
      <c r="P66" s="201">
        <v>-3.2</v>
      </c>
      <c r="Q66" s="262">
        <v>59.09</v>
      </c>
      <c r="R66" s="201">
        <v>387.33</v>
      </c>
      <c r="S66" s="202">
        <v>41</v>
      </c>
      <c r="T66" s="202">
        <v>64</v>
      </c>
      <c r="U66" s="202">
        <v>15</v>
      </c>
      <c r="V66" s="202">
        <v>36</v>
      </c>
      <c r="W66" s="202">
        <v>56</v>
      </c>
      <c r="X66" s="107"/>
      <c r="Y66" s="107"/>
      <c r="Z66" s="108"/>
      <c r="AA66" s="108"/>
      <c r="AB66" s="96"/>
    </row>
    <row r="67" spans="1:54" s="104" customFormat="1" ht="48.75" customHeight="1">
      <c r="A67" s="92"/>
      <c r="B67" s="93"/>
      <c r="C67" s="182">
        <v>61</v>
      </c>
      <c r="D67" s="182" t="s">
        <v>86</v>
      </c>
      <c r="E67" s="183" t="s">
        <v>87</v>
      </c>
      <c r="F67" s="184" t="s">
        <v>73</v>
      </c>
      <c r="G67" s="185" t="s">
        <v>49</v>
      </c>
      <c r="H67" s="186">
        <v>30491.646123999999</v>
      </c>
      <c r="I67" s="186">
        <v>31798.437430000002</v>
      </c>
      <c r="J67" s="187" t="s">
        <v>373</v>
      </c>
      <c r="K67" s="187">
        <v>60</v>
      </c>
      <c r="L67" s="186">
        <v>7944</v>
      </c>
      <c r="M67" s="188">
        <v>50000</v>
      </c>
      <c r="N67" s="189">
        <v>4002824</v>
      </c>
      <c r="O67" s="190">
        <v>9.11</v>
      </c>
      <c r="P67" s="190">
        <v>7.1</v>
      </c>
      <c r="Q67" s="261">
        <v>76.78</v>
      </c>
      <c r="R67" s="190">
        <v>299.49</v>
      </c>
      <c r="S67" s="191">
        <v>40</v>
      </c>
      <c r="T67" s="191">
        <v>15</v>
      </c>
      <c r="U67" s="191">
        <v>3</v>
      </c>
      <c r="V67" s="191">
        <v>85</v>
      </c>
      <c r="W67" s="191">
        <v>43</v>
      </c>
      <c r="X67" s="107"/>
      <c r="Y67" s="107"/>
      <c r="Z67" s="108"/>
      <c r="AA67" s="108"/>
      <c r="AB67" s="96"/>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row>
    <row r="68" spans="1:54" s="92" customFormat="1" ht="48.75" customHeight="1">
      <c r="B68" s="93"/>
      <c r="C68" s="193">
        <v>62</v>
      </c>
      <c r="D68" s="193" t="s">
        <v>88</v>
      </c>
      <c r="E68" s="194" t="s">
        <v>89</v>
      </c>
      <c r="F68" s="195" t="s">
        <v>73</v>
      </c>
      <c r="G68" s="196" t="s">
        <v>49</v>
      </c>
      <c r="H68" s="197">
        <v>23629.663842000002</v>
      </c>
      <c r="I68" s="197">
        <v>21894.377273999999</v>
      </c>
      <c r="J68" s="198" t="s">
        <v>374</v>
      </c>
      <c r="K68" s="198">
        <v>59</v>
      </c>
      <c r="L68" s="197">
        <v>6042</v>
      </c>
      <c r="M68" s="199">
        <v>50000</v>
      </c>
      <c r="N68" s="200">
        <v>3623697</v>
      </c>
      <c r="O68" s="201">
        <v>1.92</v>
      </c>
      <c r="P68" s="201">
        <v>-11.07</v>
      </c>
      <c r="Q68" s="262">
        <v>28.94</v>
      </c>
      <c r="R68" s="201">
        <v>261.57</v>
      </c>
      <c r="S68" s="202">
        <v>47</v>
      </c>
      <c r="T68" s="202">
        <v>12</v>
      </c>
      <c r="U68" s="202">
        <v>2</v>
      </c>
      <c r="V68" s="202">
        <v>88</v>
      </c>
      <c r="W68" s="202">
        <v>49</v>
      </c>
      <c r="X68" s="107"/>
      <c r="Y68" s="107"/>
      <c r="Z68" s="108"/>
      <c r="AA68" s="108"/>
      <c r="AB68" s="96"/>
    </row>
    <row r="69" spans="1:54" s="104" customFormat="1" ht="48.75" customHeight="1">
      <c r="A69" s="92"/>
      <c r="B69" s="93"/>
      <c r="C69" s="182">
        <v>63</v>
      </c>
      <c r="D69" s="182" t="s">
        <v>90</v>
      </c>
      <c r="E69" s="183" t="s">
        <v>91</v>
      </c>
      <c r="F69" s="184" t="s">
        <v>73</v>
      </c>
      <c r="G69" s="185" t="s">
        <v>49</v>
      </c>
      <c r="H69" s="186">
        <v>1357605.163555</v>
      </c>
      <c r="I69" s="186">
        <v>1321911.052898</v>
      </c>
      <c r="J69" s="187" t="s">
        <v>375</v>
      </c>
      <c r="K69" s="187">
        <v>58</v>
      </c>
      <c r="L69" s="186">
        <v>94019</v>
      </c>
      <c r="M69" s="188">
        <v>100000</v>
      </c>
      <c r="N69" s="189">
        <v>14060042</v>
      </c>
      <c r="O69" s="190">
        <v>2.2400000000000002</v>
      </c>
      <c r="P69" s="190">
        <v>-1.79</v>
      </c>
      <c r="Q69" s="190">
        <v>83.26</v>
      </c>
      <c r="R69" s="190">
        <v>1306.02</v>
      </c>
      <c r="S69" s="191">
        <v>399</v>
      </c>
      <c r="T69" s="191">
        <v>84</v>
      </c>
      <c r="U69" s="191">
        <v>9</v>
      </c>
      <c r="V69" s="191">
        <v>16</v>
      </c>
      <c r="W69" s="191">
        <v>408</v>
      </c>
      <c r="X69" s="107"/>
      <c r="Y69" s="107"/>
      <c r="Z69" s="108"/>
      <c r="AA69" s="108"/>
      <c r="AB69" s="96"/>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row>
    <row r="70" spans="1:54" s="92" customFormat="1" ht="48.75" customHeight="1">
      <c r="B70" s="93"/>
      <c r="C70" s="193">
        <v>64</v>
      </c>
      <c r="D70" s="193" t="s">
        <v>92</v>
      </c>
      <c r="E70" s="194" t="s">
        <v>93</v>
      </c>
      <c r="F70" s="195" t="s">
        <v>73</v>
      </c>
      <c r="G70" s="212" t="s">
        <v>49</v>
      </c>
      <c r="H70" s="197">
        <v>43570</v>
      </c>
      <c r="I70" s="197">
        <v>40456</v>
      </c>
      <c r="J70" s="198" t="s">
        <v>376</v>
      </c>
      <c r="K70" s="198">
        <v>58</v>
      </c>
      <c r="L70" s="197">
        <v>11682</v>
      </c>
      <c r="M70" s="199">
        <v>50000</v>
      </c>
      <c r="N70" s="200">
        <v>3446052</v>
      </c>
      <c r="O70" s="201">
        <v>0.91</v>
      </c>
      <c r="P70" s="201">
        <v>-7.25</v>
      </c>
      <c r="Q70" s="201">
        <v>45.34</v>
      </c>
      <c r="R70" s="201">
        <v>244.14</v>
      </c>
      <c r="S70" s="202">
        <v>15</v>
      </c>
      <c r="T70" s="202">
        <v>12</v>
      </c>
      <c r="U70" s="202">
        <v>3</v>
      </c>
      <c r="V70" s="202">
        <v>88</v>
      </c>
      <c r="W70" s="202">
        <v>18</v>
      </c>
      <c r="X70" s="107"/>
      <c r="Y70" s="107"/>
      <c r="Z70" s="108"/>
      <c r="AA70" s="108"/>
      <c r="AB70" s="96"/>
    </row>
    <row r="71" spans="1:54" s="104" customFormat="1" ht="48.75" customHeight="1">
      <c r="A71" s="92"/>
      <c r="B71" s="93"/>
      <c r="C71" s="182">
        <v>65</v>
      </c>
      <c r="D71" s="182" t="s">
        <v>94</v>
      </c>
      <c r="E71" s="183" t="s">
        <v>95</v>
      </c>
      <c r="F71" s="184" t="s">
        <v>73</v>
      </c>
      <c r="G71" s="185" t="s">
        <v>49</v>
      </c>
      <c r="H71" s="186">
        <v>23489</v>
      </c>
      <c r="I71" s="186">
        <v>22208.713288999999</v>
      </c>
      <c r="J71" s="187" t="s">
        <v>377</v>
      </c>
      <c r="K71" s="187">
        <v>56</v>
      </c>
      <c r="L71" s="186">
        <v>7390</v>
      </c>
      <c r="M71" s="188">
        <v>50000</v>
      </c>
      <c r="N71" s="189">
        <v>3005238</v>
      </c>
      <c r="O71" s="190">
        <v>-2.31</v>
      </c>
      <c r="P71" s="190">
        <v>-3.45</v>
      </c>
      <c r="Q71" s="190">
        <v>41.4</v>
      </c>
      <c r="R71" s="190">
        <v>200.53</v>
      </c>
      <c r="S71" s="191">
        <v>21</v>
      </c>
      <c r="T71" s="191">
        <v>6</v>
      </c>
      <c r="U71" s="191">
        <v>16</v>
      </c>
      <c r="V71" s="191">
        <v>94</v>
      </c>
      <c r="W71" s="191">
        <v>37</v>
      </c>
      <c r="X71" s="107"/>
      <c r="Y71" s="107"/>
      <c r="Z71" s="108"/>
      <c r="AA71" s="108"/>
      <c r="AB71" s="96"/>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row>
    <row r="72" spans="1:54" s="92" customFormat="1" ht="48.75" customHeight="1">
      <c r="B72" s="93"/>
      <c r="C72" s="193">
        <v>66</v>
      </c>
      <c r="D72" s="193" t="s">
        <v>96</v>
      </c>
      <c r="E72" s="194" t="s">
        <v>19</v>
      </c>
      <c r="F72" s="195" t="s">
        <v>73</v>
      </c>
      <c r="G72" s="196" t="s">
        <v>49</v>
      </c>
      <c r="H72" s="197">
        <v>23990.788299</v>
      </c>
      <c r="I72" s="197">
        <v>22979.022555</v>
      </c>
      <c r="J72" s="198" t="s">
        <v>378</v>
      </c>
      <c r="K72" s="198">
        <v>54</v>
      </c>
      <c r="L72" s="197">
        <v>5201</v>
      </c>
      <c r="M72" s="199">
        <v>50000</v>
      </c>
      <c r="N72" s="200">
        <v>4418193</v>
      </c>
      <c r="O72" s="201">
        <v>1.29</v>
      </c>
      <c r="P72" s="201">
        <v>-3.82</v>
      </c>
      <c r="Q72" s="262">
        <v>61.15</v>
      </c>
      <c r="R72" s="201">
        <v>340.57</v>
      </c>
      <c r="S72" s="202">
        <v>15</v>
      </c>
      <c r="T72" s="202">
        <v>17</v>
      </c>
      <c r="U72" s="202">
        <v>4</v>
      </c>
      <c r="V72" s="202">
        <v>83</v>
      </c>
      <c r="W72" s="202">
        <v>19</v>
      </c>
      <c r="X72" s="107"/>
      <c r="Y72" s="107"/>
      <c r="Z72" s="108"/>
      <c r="AA72" s="108"/>
      <c r="AB72" s="96"/>
    </row>
    <row r="73" spans="1:54" s="104" customFormat="1" ht="48.75" customHeight="1">
      <c r="A73" s="92"/>
      <c r="B73" s="93"/>
      <c r="C73" s="182">
        <v>67</v>
      </c>
      <c r="D73" s="182" t="s">
        <v>97</v>
      </c>
      <c r="E73" s="183" t="s">
        <v>98</v>
      </c>
      <c r="F73" s="184" t="s">
        <v>73</v>
      </c>
      <c r="G73" s="185" t="s">
        <v>49</v>
      </c>
      <c r="H73" s="186">
        <v>249963.43630900001</v>
      </c>
      <c r="I73" s="186">
        <v>212265.77798700001</v>
      </c>
      <c r="J73" s="187" t="s">
        <v>379</v>
      </c>
      <c r="K73" s="187">
        <v>54</v>
      </c>
      <c r="L73" s="186">
        <v>24983</v>
      </c>
      <c r="M73" s="188">
        <v>50000</v>
      </c>
      <c r="N73" s="189">
        <v>8496409</v>
      </c>
      <c r="O73" s="190">
        <v>2.21</v>
      </c>
      <c r="P73" s="190">
        <v>4.28</v>
      </c>
      <c r="Q73" s="261">
        <v>102.43</v>
      </c>
      <c r="R73" s="190">
        <v>749.65</v>
      </c>
      <c r="S73" s="191">
        <v>483</v>
      </c>
      <c r="T73" s="191">
        <v>87</v>
      </c>
      <c r="U73" s="191">
        <v>3</v>
      </c>
      <c r="V73" s="191">
        <v>13</v>
      </c>
      <c r="W73" s="191">
        <v>486</v>
      </c>
      <c r="X73" s="107"/>
      <c r="Y73" s="107"/>
      <c r="Z73" s="108"/>
      <c r="AA73" s="108"/>
      <c r="AB73" s="96"/>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row>
    <row r="74" spans="1:54" s="92" customFormat="1" ht="48.75" customHeight="1">
      <c r="B74" s="93"/>
      <c r="C74" s="193">
        <v>68</v>
      </c>
      <c r="D74" s="193" t="s">
        <v>99</v>
      </c>
      <c r="E74" s="194" t="s">
        <v>100</v>
      </c>
      <c r="F74" s="195" t="s">
        <v>73</v>
      </c>
      <c r="G74" s="196" t="s">
        <v>49</v>
      </c>
      <c r="H74" s="197">
        <v>66117.925224000006</v>
      </c>
      <c r="I74" s="197">
        <v>59646.607151999997</v>
      </c>
      <c r="J74" s="198" t="s">
        <v>380</v>
      </c>
      <c r="K74" s="198">
        <v>51</v>
      </c>
      <c r="L74" s="197">
        <v>16104</v>
      </c>
      <c r="M74" s="199">
        <v>50000</v>
      </c>
      <c r="N74" s="200">
        <v>3703838</v>
      </c>
      <c r="O74" s="201">
        <v>-0.45</v>
      </c>
      <c r="P74" s="201">
        <v>-4.8499999999999996</v>
      </c>
      <c r="Q74" s="262">
        <v>70.88</v>
      </c>
      <c r="R74" s="201">
        <v>268.76</v>
      </c>
      <c r="S74" s="202">
        <v>81</v>
      </c>
      <c r="T74" s="202">
        <v>20</v>
      </c>
      <c r="U74" s="202">
        <v>11</v>
      </c>
      <c r="V74" s="202">
        <v>80</v>
      </c>
      <c r="W74" s="202">
        <v>92</v>
      </c>
      <c r="X74" s="107"/>
      <c r="Y74" s="107"/>
      <c r="Z74" s="108"/>
      <c r="AA74" s="108"/>
      <c r="AB74" s="96"/>
    </row>
    <row r="75" spans="1:54" s="104" customFormat="1" ht="48.75" customHeight="1">
      <c r="A75" s="92"/>
      <c r="B75" s="93"/>
      <c r="C75" s="182">
        <v>69</v>
      </c>
      <c r="D75" s="182" t="s">
        <v>101</v>
      </c>
      <c r="E75" s="183" t="s">
        <v>29</v>
      </c>
      <c r="F75" s="184" t="s">
        <v>73</v>
      </c>
      <c r="G75" s="185" t="s">
        <v>49</v>
      </c>
      <c r="H75" s="186">
        <v>18426.389867000002</v>
      </c>
      <c r="I75" s="186">
        <v>17923.957340000001</v>
      </c>
      <c r="J75" s="187" t="s">
        <v>381</v>
      </c>
      <c r="K75" s="187">
        <v>50</v>
      </c>
      <c r="L75" s="186">
        <v>6232</v>
      </c>
      <c r="M75" s="188">
        <v>50000</v>
      </c>
      <c r="N75" s="189">
        <v>2876116</v>
      </c>
      <c r="O75" s="190">
        <v>2.97</v>
      </c>
      <c r="P75" s="190">
        <v>-5.05</v>
      </c>
      <c r="Q75" s="190">
        <v>35.39</v>
      </c>
      <c r="R75" s="190">
        <v>187.62</v>
      </c>
      <c r="S75" s="191">
        <v>19</v>
      </c>
      <c r="T75" s="191">
        <v>12</v>
      </c>
      <c r="U75" s="191">
        <v>6</v>
      </c>
      <c r="V75" s="191">
        <v>88</v>
      </c>
      <c r="W75" s="191">
        <v>25</v>
      </c>
      <c r="X75" s="107"/>
      <c r="Y75" s="107"/>
      <c r="Z75" s="108"/>
      <c r="AA75" s="108"/>
      <c r="AB75" s="96"/>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row>
    <row r="76" spans="1:54" s="92" customFormat="1" ht="48.75" customHeight="1">
      <c r="B76" s="93"/>
      <c r="C76" s="193">
        <v>70</v>
      </c>
      <c r="D76" s="193" t="s">
        <v>102</v>
      </c>
      <c r="E76" s="194" t="s">
        <v>103</v>
      </c>
      <c r="F76" s="195" t="s">
        <v>73</v>
      </c>
      <c r="G76" s="212" t="s">
        <v>49</v>
      </c>
      <c r="H76" s="197">
        <v>33859.370047999997</v>
      </c>
      <c r="I76" s="197">
        <v>34536.123886000001</v>
      </c>
      <c r="J76" s="198" t="s">
        <v>381</v>
      </c>
      <c r="K76" s="198">
        <v>50</v>
      </c>
      <c r="L76" s="197">
        <v>6017</v>
      </c>
      <c r="M76" s="199">
        <v>50000</v>
      </c>
      <c r="N76" s="200">
        <v>5739758</v>
      </c>
      <c r="O76" s="201">
        <v>4.78</v>
      </c>
      <c r="P76" s="201">
        <v>0.46</v>
      </c>
      <c r="Q76" s="201">
        <v>78.239999999999995</v>
      </c>
      <c r="R76" s="201">
        <v>473.42</v>
      </c>
      <c r="S76" s="202">
        <v>36</v>
      </c>
      <c r="T76" s="202">
        <v>11</v>
      </c>
      <c r="U76" s="202">
        <v>3</v>
      </c>
      <c r="V76" s="202">
        <v>89</v>
      </c>
      <c r="W76" s="202">
        <v>39</v>
      </c>
      <c r="X76" s="107"/>
      <c r="Y76" s="107"/>
      <c r="Z76" s="108"/>
      <c r="AA76" s="108"/>
      <c r="AB76" s="96"/>
    </row>
    <row r="77" spans="1:54" s="104" customFormat="1" ht="48.75" customHeight="1">
      <c r="A77" s="92"/>
      <c r="B77" s="93"/>
      <c r="C77" s="182">
        <v>71</v>
      </c>
      <c r="D77" s="182" t="s">
        <v>106</v>
      </c>
      <c r="E77" s="183" t="s">
        <v>107</v>
      </c>
      <c r="F77" s="184" t="s">
        <v>73</v>
      </c>
      <c r="G77" s="185" t="s">
        <v>49</v>
      </c>
      <c r="H77" s="186">
        <v>15637.906773000001</v>
      </c>
      <c r="I77" s="186">
        <v>14850.693873</v>
      </c>
      <c r="J77" s="187" t="s">
        <v>347</v>
      </c>
      <c r="K77" s="187">
        <v>50</v>
      </c>
      <c r="L77" s="186">
        <v>5757</v>
      </c>
      <c r="M77" s="188">
        <v>50000</v>
      </c>
      <c r="N77" s="189">
        <v>2579589</v>
      </c>
      <c r="O77" s="190">
        <v>-0.42</v>
      </c>
      <c r="P77" s="190">
        <v>-8.6</v>
      </c>
      <c r="Q77" s="190">
        <v>43.33</v>
      </c>
      <c r="R77" s="190">
        <v>156.32</v>
      </c>
      <c r="S77" s="191">
        <v>24</v>
      </c>
      <c r="T77" s="191">
        <v>13</v>
      </c>
      <c r="U77" s="191">
        <v>2</v>
      </c>
      <c r="V77" s="191">
        <v>87</v>
      </c>
      <c r="W77" s="191">
        <v>26</v>
      </c>
      <c r="X77" s="107"/>
      <c r="Y77" s="107"/>
      <c r="Z77" s="108"/>
      <c r="AA77" s="108"/>
      <c r="AB77" s="96"/>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row>
    <row r="78" spans="1:54" s="106" customFormat="1" ht="48.75" customHeight="1">
      <c r="A78" s="92"/>
      <c r="B78" s="93"/>
      <c r="C78" s="193">
        <v>72</v>
      </c>
      <c r="D78" s="193" t="s">
        <v>253</v>
      </c>
      <c r="E78" s="194" t="s">
        <v>108</v>
      </c>
      <c r="F78" s="195" t="s">
        <v>73</v>
      </c>
      <c r="G78" s="196" t="s">
        <v>49</v>
      </c>
      <c r="H78" s="197">
        <v>121318.19526399999</v>
      </c>
      <c r="I78" s="197">
        <v>85893.334619000001</v>
      </c>
      <c r="J78" s="198" t="s">
        <v>318</v>
      </c>
      <c r="K78" s="198">
        <v>50</v>
      </c>
      <c r="L78" s="197">
        <v>15787</v>
      </c>
      <c r="M78" s="199">
        <v>50000</v>
      </c>
      <c r="N78" s="200">
        <v>5440764</v>
      </c>
      <c r="O78" s="201">
        <v>0.76</v>
      </c>
      <c r="P78" s="201">
        <v>-6.75</v>
      </c>
      <c r="Q78" s="262">
        <v>91.98</v>
      </c>
      <c r="R78" s="201">
        <v>443.82</v>
      </c>
      <c r="S78" s="202">
        <v>209</v>
      </c>
      <c r="T78" s="202">
        <v>57</v>
      </c>
      <c r="U78" s="202">
        <v>5</v>
      </c>
      <c r="V78" s="202">
        <v>43</v>
      </c>
      <c r="W78" s="202">
        <v>214</v>
      </c>
      <c r="X78" s="107"/>
      <c r="Y78" s="107"/>
      <c r="Z78" s="108"/>
      <c r="AA78" s="108"/>
      <c r="AB78" s="96"/>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row>
    <row r="79" spans="1:54" s="104" customFormat="1" ht="48.75" customHeight="1">
      <c r="A79" s="92"/>
      <c r="B79" s="93"/>
      <c r="C79" s="182">
        <v>73</v>
      </c>
      <c r="D79" s="182" t="s">
        <v>109</v>
      </c>
      <c r="E79" s="183" t="s">
        <v>110</v>
      </c>
      <c r="F79" s="184" t="s">
        <v>73</v>
      </c>
      <c r="G79" s="185" t="s">
        <v>49</v>
      </c>
      <c r="H79" s="186">
        <v>38196.575264999999</v>
      </c>
      <c r="I79" s="186">
        <v>37991.277203999998</v>
      </c>
      <c r="J79" s="187" t="s">
        <v>382</v>
      </c>
      <c r="K79" s="187">
        <v>49</v>
      </c>
      <c r="L79" s="186">
        <v>8818</v>
      </c>
      <c r="M79" s="188">
        <v>50000</v>
      </c>
      <c r="N79" s="189">
        <v>4308378</v>
      </c>
      <c r="O79" s="190">
        <v>3.49</v>
      </c>
      <c r="P79" s="190">
        <v>3</v>
      </c>
      <c r="Q79" s="261">
        <v>59.57</v>
      </c>
      <c r="R79" s="190">
        <v>329.81</v>
      </c>
      <c r="S79" s="191">
        <v>105</v>
      </c>
      <c r="T79" s="191">
        <v>10</v>
      </c>
      <c r="U79" s="191">
        <v>9</v>
      </c>
      <c r="V79" s="191">
        <v>90</v>
      </c>
      <c r="W79" s="191">
        <v>114</v>
      </c>
      <c r="X79" s="107"/>
      <c r="Y79" s="107"/>
      <c r="Z79" s="108"/>
      <c r="AA79" s="108"/>
      <c r="AB79" s="96"/>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row>
    <row r="80" spans="1:54" s="92" customFormat="1" ht="48.75" customHeight="1">
      <c r="B80" s="93"/>
      <c r="C80" s="193">
        <v>74</v>
      </c>
      <c r="D80" s="193" t="s">
        <v>111</v>
      </c>
      <c r="E80" s="194" t="s">
        <v>112</v>
      </c>
      <c r="F80" s="195" t="s">
        <v>73</v>
      </c>
      <c r="G80" s="196" t="s">
        <v>49</v>
      </c>
      <c r="H80" s="197">
        <v>14215.142129</v>
      </c>
      <c r="I80" s="197">
        <v>13251.121245</v>
      </c>
      <c r="J80" s="198" t="s">
        <v>383</v>
      </c>
      <c r="K80" s="198">
        <v>49</v>
      </c>
      <c r="L80" s="197">
        <v>7140</v>
      </c>
      <c r="M80" s="199">
        <v>50000</v>
      </c>
      <c r="N80" s="200">
        <v>1855899</v>
      </c>
      <c r="O80" s="201">
        <v>1.42</v>
      </c>
      <c r="P80" s="201">
        <v>-7.84</v>
      </c>
      <c r="Q80" s="262">
        <v>5.56</v>
      </c>
      <c r="R80" s="201">
        <v>85.28</v>
      </c>
      <c r="S80" s="202">
        <v>49</v>
      </c>
      <c r="T80" s="202">
        <v>85</v>
      </c>
      <c r="U80" s="202">
        <v>1</v>
      </c>
      <c r="V80" s="202">
        <v>15</v>
      </c>
      <c r="W80" s="202">
        <v>50</v>
      </c>
      <c r="X80" s="107"/>
      <c r="Y80" s="107"/>
      <c r="Z80" s="108"/>
      <c r="AA80" s="108"/>
      <c r="AB80" s="96"/>
    </row>
    <row r="81" spans="1:54" s="104" customFormat="1" ht="48.75" customHeight="1">
      <c r="A81" s="92"/>
      <c r="B81" s="93"/>
      <c r="C81" s="182">
        <v>75</v>
      </c>
      <c r="D81" s="182" t="s">
        <v>251</v>
      </c>
      <c r="E81" s="183" t="s">
        <v>113</v>
      </c>
      <c r="F81" s="184" t="s">
        <v>73</v>
      </c>
      <c r="G81" s="185" t="s">
        <v>49</v>
      </c>
      <c r="H81" s="186">
        <v>120815.42435</v>
      </c>
      <c r="I81" s="186">
        <v>103464.981352</v>
      </c>
      <c r="J81" s="187" t="s">
        <v>384</v>
      </c>
      <c r="K81" s="187">
        <v>46</v>
      </c>
      <c r="L81" s="186">
        <v>33674</v>
      </c>
      <c r="M81" s="188">
        <v>200000</v>
      </c>
      <c r="N81" s="189">
        <v>3072548</v>
      </c>
      <c r="O81" s="190">
        <v>0.2</v>
      </c>
      <c r="P81" s="190">
        <v>-13.59</v>
      </c>
      <c r="Q81" s="190">
        <v>13.84</v>
      </c>
      <c r="R81" s="190">
        <v>206.81</v>
      </c>
      <c r="S81" s="191">
        <v>315</v>
      </c>
      <c r="T81" s="191">
        <v>52</v>
      </c>
      <c r="U81" s="191">
        <v>3</v>
      </c>
      <c r="V81" s="191">
        <v>48</v>
      </c>
      <c r="W81" s="191">
        <v>318</v>
      </c>
      <c r="X81" s="107"/>
      <c r="Y81" s="107"/>
      <c r="Z81" s="108"/>
      <c r="AA81" s="108"/>
      <c r="AB81" s="96"/>
      <c r="AC81" s="92"/>
      <c r="AD81" s="92"/>
      <c r="AE81" s="92"/>
      <c r="AF81" s="92"/>
      <c r="AG81" s="92"/>
      <c r="AH81" s="92"/>
      <c r="AI81" s="92"/>
      <c r="AJ81" s="92"/>
      <c r="AK81" s="92"/>
      <c r="AL81" s="92"/>
      <c r="AM81" s="92"/>
      <c r="AN81" s="92"/>
      <c r="AO81" s="92"/>
      <c r="AP81" s="92"/>
      <c r="AQ81" s="92"/>
      <c r="AR81" s="92"/>
      <c r="AS81" s="92"/>
      <c r="AT81" s="92"/>
      <c r="AU81" s="92"/>
      <c r="AV81" s="92"/>
      <c r="AW81" s="92"/>
      <c r="AX81" s="92"/>
      <c r="AY81" s="92"/>
      <c r="AZ81" s="92"/>
      <c r="BA81" s="92"/>
      <c r="BB81" s="92"/>
    </row>
    <row r="82" spans="1:54" s="92" customFormat="1" ht="48.75" customHeight="1">
      <c r="B82" s="93"/>
      <c r="C82" s="193">
        <v>76</v>
      </c>
      <c r="D82" s="193" t="s">
        <v>114</v>
      </c>
      <c r="E82" s="194" t="s">
        <v>46</v>
      </c>
      <c r="F82" s="195" t="s">
        <v>73</v>
      </c>
      <c r="G82" s="212" t="s">
        <v>49</v>
      </c>
      <c r="H82" s="197">
        <v>12384.239025000001</v>
      </c>
      <c r="I82" s="197">
        <v>12083.312845</v>
      </c>
      <c r="J82" s="198" t="s">
        <v>385</v>
      </c>
      <c r="K82" s="198">
        <v>46</v>
      </c>
      <c r="L82" s="197">
        <v>4063</v>
      </c>
      <c r="M82" s="199">
        <v>50000</v>
      </c>
      <c r="N82" s="200">
        <v>2973988</v>
      </c>
      <c r="O82" s="201">
        <v>4.8600000000000003</v>
      </c>
      <c r="P82" s="201">
        <v>-1.24</v>
      </c>
      <c r="Q82" s="201">
        <v>31</v>
      </c>
      <c r="R82" s="201">
        <v>197.1</v>
      </c>
      <c r="S82" s="202">
        <v>46</v>
      </c>
      <c r="T82" s="202">
        <v>31</v>
      </c>
      <c r="U82" s="202">
        <v>2</v>
      </c>
      <c r="V82" s="202">
        <v>69</v>
      </c>
      <c r="W82" s="202">
        <v>48</v>
      </c>
      <c r="X82" s="107"/>
      <c r="Y82" s="107"/>
      <c r="Z82" s="108"/>
      <c r="AA82" s="108"/>
      <c r="AB82" s="96"/>
    </row>
    <row r="83" spans="1:54" s="104" customFormat="1" ht="48.75" customHeight="1">
      <c r="A83" s="92"/>
      <c r="B83" s="93"/>
      <c r="C83" s="181">
        <v>77</v>
      </c>
      <c r="D83" s="181" t="s">
        <v>115</v>
      </c>
      <c r="E83" s="183" t="s">
        <v>25</v>
      </c>
      <c r="F83" s="184" t="s">
        <v>73</v>
      </c>
      <c r="G83" s="185" t="s">
        <v>49</v>
      </c>
      <c r="H83" s="186">
        <v>20103.877059999999</v>
      </c>
      <c r="I83" s="186">
        <v>19107.159467000001</v>
      </c>
      <c r="J83" s="187" t="s">
        <v>386</v>
      </c>
      <c r="K83" s="187">
        <v>46</v>
      </c>
      <c r="L83" s="186">
        <v>7246</v>
      </c>
      <c r="M83" s="188">
        <v>50000</v>
      </c>
      <c r="N83" s="189">
        <v>2636926</v>
      </c>
      <c r="O83" s="190">
        <v>0.85</v>
      </c>
      <c r="P83" s="190">
        <v>-4.76</v>
      </c>
      <c r="Q83" s="190">
        <v>37.83</v>
      </c>
      <c r="R83" s="190">
        <v>162.72</v>
      </c>
      <c r="S83" s="191">
        <v>52</v>
      </c>
      <c r="T83" s="191">
        <v>13</v>
      </c>
      <c r="U83" s="191">
        <v>9</v>
      </c>
      <c r="V83" s="191">
        <v>87</v>
      </c>
      <c r="W83" s="191">
        <v>61</v>
      </c>
      <c r="X83" s="107"/>
      <c r="Y83" s="107"/>
      <c r="Z83" s="108"/>
      <c r="AA83" s="108"/>
      <c r="AB83" s="96"/>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row>
    <row r="84" spans="1:54" s="92" customFormat="1" ht="48.75" customHeight="1">
      <c r="B84" s="93"/>
      <c r="C84" s="193">
        <v>78</v>
      </c>
      <c r="D84" s="193" t="s">
        <v>116</v>
      </c>
      <c r="E84" s="194" t="s">
        <v>85</v>
      </c>
      <c r="F84" s="195" t="s">
        <v>73</v>
      </c>
      <c r="G84" s="196" t="s">
        <v>49</v>
      </c>
      <c r="H84" s="197">
        <v>44204.211633999999</v>
      </c>
      <c r="I84" s="197">
        <v>43778.895794999997</v>
      </c>
      <c r="J84" s="198" t="s">
        <v>387</v>
      </c>
      <c r="K84" s="198">
        <v>45</v>
      </c>
      <c r="L84" s="197">
        <v>10935</v>
      </c>
      <c r="M84" s="199">
        <v>50000</v>
      </c>
      <c r="N84" s="200">
        <v>4003557</v>
      </c>
      <c r="O84" s="201">
        <v>5.48</v>
      </c>
      <c r="P84" s="201">
        <v>5.0599999999999996</v>
      </c>
      <c r="Q84" s="262">
        <v>85.63</v>
      </c>
      <c r="R84" s="201">
        <v>299.83999999999997</v>
      </c>
      <c r="S84" s="202">
        <v>68</v>
      </c>
      <c r="T84" s="202">
        <v>36</v>
      </c>
      <c r="U84" s="202">
        <v>5</v>
      </c>
      <c r="V84" s="202">
        <v>64</v>
      </c>
      <c r="W84" s="202">
        <v>73</v>
      </c>
      <c r="X84" s="107"/>
      <c r="Y84" s="107"/>
      <c r="Z84" s="108"/>
      <c r="AA84" s="108"/>
      <c r="AB84" s="96"/>
    </row>
    <row r="85" spans="1:54" s="104" customFormat="1" ht="48.75" customHeight="1">
      <c r="A85" s="92"/>
      <c r="B85" s="93"/>
      <c r="C85" s="182">
        <v>79</v>
      </c>
      <c r="D85" s="182" t="s">
        <v>184</v>
      </c>
      <c r="E85" s="183" t="s">
        <v>117</v>
      </c>
      <c r="F85" s="184" t="s">
        <v>73</v>
      </c>
      <c r="G85" s="185" t="s">
        <v>49</v>
      </c>
      <c r="H85" s="186">
        <v>21062.542160000001</v>
      </c>
      <c r="I85" s="186">
        <v>19981.474362000001</v>
      </c>
      <c r="J85" s="187" t="s">
        <v>388</v>
      </c>
      <c r="K85" s="187">
        <v>43</v>
      </c>
      <c r="L85" s="186">
        <v>6507</v>
      </c>
      <c r="M85" s="188">
        <v>50000</v>
      </c>
      <c r="N85" s="189">
        <v>3070766</v>
      </c>
      <c r="O85" s="190">
        <v>-2.1800000000000002</v>
      </c>
      <c r="P85" s="190">
        <v>-12.18</v>
      </c>
      <c r="Q85" s="261">
        <v>49.64</v>
      </c>
      <c r="R85" s="190">
        <v>207.1</v>
      </c>
      <c r="S85" s="191">
        <v>18</v>
      </c>
      <c r="T85" s="191">
        <v>9</v>
      </c>
      <c r="U85" s="191">
        <v>4</v>
      </c>
      <c r="V85" s="191">
        <v>91</v>
      </c>
      <c r="W85" s="191">
        <v>22</v>
      </c>
      <c r="X85" s="107"/>
      <c r="Y85" s="107"/>
      <c r="Z85" s="108"/>
      <c r="AA85" s="108"/>
      <c r="AB85" s="96"/>
      <c r="AC85" s="92"/>
      <c r="AD85" s="92"/>
      <c r="AE85" s="92"/>
      <c r="AF85" s="92"/>
      <c r="AG85" s="92"/>
      <c r="AH85" s="92"/>
      <c r="AI85" s="92"/>
      <c r="AJ85" s="92"/>
      <c r="AK85" s="92"/>
      <c r="AL85" s="92"/>
      <c r="AM85" s="92"/>
      <c r="AN85" s="92"/>
      <c r="AO85" s="92"/>
      <c r="AP85" s="92"/>
      <c r="AQ85" s="92"/>
      <c r="AR85" s="92"/>
      <c r="AS85" s="92"/>
      <c r="AT85" s="92"/>
      <c r="AU85" s="92"/>
      <c r="AV85" s="92"/>
      <c r="AW85" s="92"/>
      <c r="AX85" s="92"/>
      <c r="AY85" s="92"/>
      <c r="AZ85" s="92"/>
      <c r="BA85" s="92"/>
      <c r="BB85" s="92"/>
    </row>
    <row r="86" spans="1:54" s="92" customFormat="1" ht="48.75" customHeight="1">
      <c r="B86" s="93"/>
      <c r="C86" s="193">
        <v>80</v>
      </c>
      <c r="D86" s="193" t="s">
        <v>118</v>
      </c>
      <c r="E86" s="194" t="s">
        <v>119</v>
      </c>
      <c r="F86" s="195" t="s">
        <v>73</v>
      </c>
      <c r="G86" s="196" t="s">
        <v>49</v>
      </c>
      <c r="H86" s="197">
        <v>23338.402703</v>
      </c>
      <c r="I86" s="197">
        <v>20197.05804</v>
      </c>
      <c r="J86" s="198" t="s">
        <v>388</v>
      </c>
      <c r="K86" s="198">
        <v>43</v>
      </c>
      <c r="L86" s="197">
        <v>7188</v>
      </c>
      <c r="M86" s="199">
        <v>50000</v>
      </c>
      <c r="N86" s="200">
        <v>2809830</v>
      </c>
      <c r="O86" s="201">
        <v>-5.0599999999999996</v>
      </c>
      <c r="P86" s="201">
        <v>-14.12</v>
      </c>
      <c r="Q86" s="262">
        <v>44.72</v>
      </c>
      <c r="R86" s="201">
        <v>180.33</v>
      </c>
      <c r="S86" s="202">
        <v>39</v>
      </c>
      <c r="T86" s="202">
        <v>37</v>
      </c>
      <c r="U86" s="202">
        <v>3</v>
      </c>
      <c r="V86" s="202">
        <v>63</v>
      </c>
      <c r="W86" s="202">
        <v>42</v>
      </c>
      <c r="X86" s="107"/>
      <c r="Y86" s="107"/>
      <c r="Z86" s="108"/>
      <c r="AA86" s="108"/>
      <c r="AB86" s="96"/>
    </row>
    <row r="87" spans="1:54" s="104" customFormat="1" ht="48.75" customHeight="1">
      <c r="A87" s="92"/>
      <c r="B87" s="93"/>
      <c r="C87" s="182">
        <v>81</v>
      </c>
      <c r="D87" s="182" t="s">
        <v>120</v>
      </c>
      <c r="E87" s="183" t="s">
        <v>121</v>
      </c>
      <c r="F87" s="184" t="s">
        <v>73</v>
      </c>
      <c r="G87" s="185" t="s">
        <v>49</v>
      </c>
      <c r="H87" s="186">
        <v>178366.56505199999</v>
      </c>
      <c r="I87" s="186">
        <v>167516.988724</v>
      </c>
      <c r="J87" s="187" t="s">
        <v>389</v>
      </c>
      <c r="K87" s="187">
        <v>42</v>
      </c>
      <c r="L87" s="186">
        <v>39992</v>
      </c>
      <c r="M87" s="188">
        <v>50000</v>
      </c>
      <c r="N87" s="189">
        <v>4188762</v>
      </c>
      <c r="O87" s="190">
        <v>4.5599999999999996</v>
      </c>
      <c r="P87" s="190">
        <v>-3</v>
      </c>
      <c r="Q87" s="190">
        <v>94.48</v>
      </c>
      <c r="R87" s="190">
        <v>316.64999999999998</v>
      </c>
      <c r="S87" s="191">
        <v>385</v>
      </c>
      <c r="T87" s="191">
        <v>64</v>
      </c>
      <c r="U87" s="191">
        <v>7</v>
      </c>
      <c r="V87" s="191">
        <v>36</v>
      </c>
      <c r="W87" s="191">
        <v>392</v>
      </c>
      <c r="X87" s="107"/>
      <c r="Y87" s="107"/>
      <c r="Z87" s="108"/>
      <c r="AA87" s="108"/>
      <c r="AB87" s="96"/>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92"/>
      <c r="BB87" s="92"/>
    </row>
    <row r="88" spans="1:54" s="92" customFormat="1" ht="48.75" customHeight="1">
      <c r="B88" s="93"/>
      <c r="C88" s="193">
        <v>82</v>
      </c>
      <c r="D88" s="193" t="s">
        <v>122</v>
      </c>
      <c r="E88" s="194" t="s">
        <v>123</v>
      </c>
      <c r="F88" s="195" t="s">
        <v>73</v>
      </c>
      <c r="G88" s="212" t="s">
        <v>49</v>
      </c>
      <c r="H88" s="197">
        <v>15791.33317</v>
      </c>
      <c r="I88" s="197">
        <v>14594.017336000001</v>
      </c>
      <c r="J88" s="198" t="s">
        <v>389</v>
      </c>
      <c r="K88" s="198">
        <v>42</v>
      </c>
      <c r="L88" s="197">
        <v>5067</v>
      </c>
      <c r="M88" s="199">
        <v>50000</v>
      </c>
      <c r="N88" s="200">
        <v>2880208</v>
      </c>
      <c r="O88" s="201">
        <v>-1.92</v>
      </c>
      <c r="P88" s="201">
        <v>-8.75</v>
      </c>
      <c r="Q88" s="201">
        <v>41.84</v>
      </c>
      <c r="R88" s="201">
        <v>186.39</v>
      </c>
      <c r="S88" s="202">
        <v>37</v>
      </c>
      <c r="T88" s="202">
        <v>40</v>
      </c>
      <c r="U88" s="202">
        <v>5</v>
      </c>
      <c r="V88" s="202">
        <v>60</v>
      </c>
      <c r="W88" s="202">
        <v>42</v>
      </c>
      <c r="X88" s="107"/>
      <c r="Y88" s="107"/>
      <c r="Z88" s="108"/>
      <c r="AA88" s="108"/>
      <c r="AB88" s="96"/>
    </row>
    <row r="89" spans="1:54" s="104" customFormat="1" ht="48.75" customHeight="1">
      <c r="A89" s="92"/>
      <c r="B89" s="93"/>
      <c r="C89" s="182">
        <v>83</v>
      </c>
      <c r="D89" s="182" t="s">
        <v>124</v>
      </c>
      <c r="E89" s="183" t="s">
        <v>125</v>
      </c>
      <c r="F89" s="184" t="s">
        <v>73</v>
      </c>
      <c r="G89" s="185" t="s">
        <v>49</v>
      </c>
      <c r="H89" s="186">
        <v>17377.410597999999</v>
      </c>
      <c r="I89" s="186">
        <v>16527.141943999999</v>
      </c>
      <c r="J89" s="187" t="s">
        <v>390</v>
      </c>
      <c r="K89" s="187">
        <v>41</v>
      </c>
      <c r="L89" s="186">
        <v>5376</v>
      </c>
      <c r="M89" s="188">
        <v>50000</v>
      </c>
      <c r="N89" s="189">
        <v>3074245</v>
      </c>
      <c r="O89" s="190">
        <v>0.52</v>
      </c>
      <c r="P89" s="190">
        <v>-6.72</v>
      </c>
      <c r="Q89" s="190">
        <v>54.29</v>
      </c>
      <c r="R89" s="190">
        <v>204.3</v>
      </c>
      <c r="S89" s="191">
        <v>36</v>
      </c>
      <c r="T89" s="191">
        <v>24</v>
      </c>
      <c r="U89" s="191">
        <v>2</v>
      </c>
      <c r="V89" s="191">
        <v>76</v>
      </c>
      <c r="W89" s="191">
        <v>38</v>
      </c>
      <c r="X89" s="107"/>
      <c r="Y89" s="107"/>
      <c r="Z89" s="108"/>
      <c r="AA89" s="108"/>
      <c r="AB89" s="96"/>
      <c r="AC89" s="92"/>
      <c r="AD89" s="92"/>
      <c r="AE89" s="92"/>
      <c r="AF89" s="92"/>
      <c r="AG89" s="92"/>
      <c r="AH89" s="92"/>
      <c r="AI89" s="92"/>
      <c r="AJ89" s="92"/>
      <c r="AK89" s="92"/>
      <c r="AL89" s="92"/>
      <c r="AM89" s="92"/>
      <c r="AN89" s="92"/>
      <c r="AO89" s="92"/>
      <c r="AP89" s="92"/>
      <c r="AQ89" s="92"/>
      <c r="AR89" s="92"/>
      <c r="AS89" s="92"/>
      <c r="AT89" s="92"/>
      <c r="AU89" s="92"/>
      <c r="AV89" s="92"/>
      <c r="AW89" s="92"/>
      <c r="AX89" s="92"/>
      <c r="AY89" s="92"/>
      <c r="AZ89" s="92"/>
      <c r="BA89" s="92"/>
      <c r="BB89" s="92"/>
    </row>
    <row r="90" spans="1:54" s="92" customFormat="1" ht="48.75" customHeight="1">
      <c r="B90" s="93"/>
      <c r="C90" s="193">
        <v>84</v>
      </c>
      <c r="D90" s="193" t="s">
        <v>126</v>
      </c>
      <c r="E90" s="194" t="s">
        <v>127</v>
      </c>
      <c r="F90" s="195" t="s">
        <v>73</v>
      </c>
      <c r="G90" s="196" t="s">
        <v>49</v>
      </c>
      <c r="H90" s="197">
        <v>656975.49560300005</v>
      </c>
      <c r="I90" s="197">
        <v>610650.20483900001</v>
      </c>
      <c r="J90" s="198" t="s">
        <v>391</v>
      </c>
      <c r="K90" s="198">
        <v>40</v>
      </c>
      <c r="L90" s="197">
        <v>87416</v>
      </c>
      <c r="M90" s="199">
        <v>150000</v>
      </c>
      <c r="N90" s="200">
        <v>6985566</v>
      </c>
      <c r="O90" s="201">
        <v>0.32</v>
      </c>
      <c r="P90" s="201">
        <v>2.2200000000000002</v>
      </c>
      <c r="Q90" s="262">
        <v>115.82</v>
      </c>
      <c r="R90" s="201">
        <v>598.61</v>
      </c>
      <c r="S90" s="202">
        <v>1090</v>
      </c>
      <c r="T90" s="202">
        <v>93</v>
      </c>
      <c r="U90" s="202">
        <v>9</v>
      </c>
      <c r="V90" s="202">
        <v>7</v>
      </c>
      <c r="W90" s="202">
        <v>1099</v>
      </c>
      <c r="X90" s="107"/>
      <c r="Y90" s="107"/>
      <c r="Z90" s="108"/>
      <c r="AA90" s="108"/>
      <c r="AB90" s="96"/>
    </row>
    <row r="91" spans="1:54" s="104" customFormat="1" ht="48.75" customHeight="1">
      <c r="A91" s="92"/>
      <c r="B91" s="93"/>
      <c r="C91" s="182">
        <v>85</v>
      </c>
      <c r="D91" s="182" t="s">
        <v>128</v>
      </c>
      <c r="E91" s="183" t="s">
        <v>42</v>
      </c>
      <c r="F91" s="184" t="s">
        <v>73</v>
      </c>
      <c r="G91" s="185" t="s">
        <v>49</v>
      </c>
      <c r="H91" s="186">
        <v>467779.41015100002</v>
      </c>
      <c r="I91" s="186">
        <v>428134.83783600002</v>
      </c>
      <c r="J91" s="187" t="s">
        <v>392</v>
      </c>
      <c r="K91" s="187">
        <v>39</v>
      </c>
      <c r="L91" s="186">
        <v>83967</v>
      </c>
      <c r="M91" s="188">
        <v>100000</v>
      </c>
      <c r="N91" s="189">
        <v>5098846</v>
      </c>
      <c r="O91" s="190">
        <v>0.08</v>
      </c>
      <c r="P91" s="190">
        <v>0.54</v>
      </c>
      <c r="Q91" s="261">
        <v>103.26</v>
      </c>
      <c r="R91" s="190">
        <v>407.3</v>
      </c>
      <c r="S91" s="191">
        <v>1098</v>
      </c>
      <c r="T91" s="191">
        <v>94</v>
      </c>
      <c r="U91" s="191">
        <v>9</v>
      </c>
      <c r="V91" s="191">
        <v>6</v>
      </c>
      <c r="W91" s="191">
        <v>1107</v>
      </c>
      <c r="X91" s="107"/>
      <c r="Y91" s="107"/>
      <c r="Z91" s="108"/>
      <c r="AA91" s="108"/>
      <c r="AB91" s="96"/>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row>
    <row r="92" spans="1:54" s="92" customFormat="1" ht="48.75" customHeight="1">
      <c r="B92" s="93"/>
      <c r="C92" s="193">
        <v>86</v>
      </c>
      <c r="D92" s="193" t="s">
        <v>129</v>
      </c>
      <c r="E92" s="194" t="s">
        <v>172</v>
      </c>
      <c r="F92" s="195" t="s">
        <v>73</v>
      </c>
      <c r="G92" s="196" t="s">
        <v>49</v>
      </c>
      <c r="H92" s="197">
        <v>12263.723540000001</v>
      </c>
      <c r="I92" s="197">
        <v>9047.7044979999991</v>
      </c>
      <c r="J92" s="198" t="s">
        <v>393</v>
      </c>
      <c r="K92" s="198">
        <v>38</v>
      </c>
      <c r="L92" s="197">
        <v>3619</v>
      </c>
      <c r="M92" s="199">
        <v>50000</v>
      </c>
      <c r="N92" s="200">
        <v>2500057</v>
      </c>
      <c r="O92" s="201">
        <v>-0.03</v>
      </c>
      <c r="P92" s="201">
        <v>-5.25</v>
      </c>
      <c r="Q92" s="262">
        <v>77.150000000000006</v>
      </c>
      <c r="R92" s="201">
        <v>149.07</v>
      </c>
      <c r="S92" s="202">
        <v>58</v>
      </c>
      <c r="T92" s="202">
        <v>57</v>
      </c>
      <c r="U92" s="202">
        <v>2</v>
      </c>
      <c r="V92" s="202">
        <v>43</v>
      </c>
      <c r="W92" s="202">
        <v>60</v>
      </c>
      <c r="X92" s="107"/>
      <c r="Y92" s="107"/>
      <c r="Z92" s="108"/>
      <c r="AA92" s="108"/>
      <c r="AB92" s="96"/>
    </row>
    <row r="93" spans="1:54" s="104" customFormat="1" ht="48.75" customHeight="1">
      <c r="A93" s="92"/>
      <c r="B93" s="93"/>
      <c r="C93" s="182">
        <v>87</v>
      </c>
      <c r="D93" s="182" t="s">
        <v>130</v>
      </c>
      <c r="E93" s="183" t="s">
        <v>131</v>
      </c>
      <c r="F93" s="184" t="s">
        <v>73</v>
      </c>
      <c r="G93" s="185" t="s">
        <v>49</v>
      </c>
      <c r="H93" s="186">
        <v>24782.782561</v>
      </c>
      <c r="I93" s="186">
        <v>23319.618073000001</v>
      </c>
      <c r="J93" s="187" t="s">
        <v>322</v>
      </c>
      <c r="K93" s="187">
        <v>38</v>
      </c>
      <c r="L93" s="186">
        <v>11114</v>
      </c>
      <c r="M93" s="188">
        <v>50000</v>
      </c>
      <c r="N93" s="189">
        <v>2098220</v>
      </c>
      <c r="O93" s="190">
        <v>0.46</v>
      </c>
      <c r="P93" s="190">
        <v>2.67</v>
      </c>
      <c r="Q93" s="190">
        <v>78.260000000000005</v>
      </c>
      <c r="R93" s="190">
        <v>108.92</v>
      </c>
      <c r="S93" s="191">
        <v>47</v>
      </c>
      <c r="T93" s="191">
        <v>91</v>
      </c>
      <c r="U93" s="191">
        <v>1</v>
      </c>
      <c r="V93" s="191">
        <v>9</v>
      </c>
      <c r="W93" s="191">
        <v>48</v>
      </c>
      <c r="X93" s="107"/>
      <c r="Y93" s="107"/>
      <c r="Z93" s="108"/>
      <c r="AA93" s="108"/>
      <c r="AB93" s="96"/>
      <c r="AC93" s="92"/>
      <c r="AD93" s="92"/>
      <c r="AE93" s="92"/>
      <c r="AF93" s="92"/>
      <c r="AG93" s="92"/>
      <c r="AH93" s="92"/>
      <c r="AI93" s="92"/>
      <c r="AJ93" s="92"/>
      <c r="AK93" s="92"/>
      <c r="AL93" s="92"/>
      <c r="AM93" s="92"/>
      <c r="AN93" s="92"/>
      <c r="AO93" s="92"/>
      <c r="AP93" s="92"/>
      <c r="AQ93" s="92"/>
      <c r="AR93" s="92"/>
      <c r="AS93" s="92"/>
      <c r="AT93" s="92"/>
      <c r="AU93" s="92"/>
      <c r="AV93" s="92"/>
      <c r="AW93" s="92"/>
      <c r="AX93" s="92"/>
      <c r="AY93" s="92"/>
      <c r="AZ93" s="92"/>
      <c r="BA93" s="92"/>
      <c r="BB93" s="92"/>
    </row>
    <row r="94" spans="1:54" s="92" customFormat="1" ht="48.75" customHeight="1">
      <c r="B94" s="93"/>
      <c r="C94" s="193">
        <v>88</v>
      </c>
      <c r="D94" s="193" t="s">
        <v>32</v>
      </c>
      <c r="E94" s="194" t="s">
        <v>33</v>
      </c>
      <c r="F94" s="195" t="s">
        <v>23</v>
      </c>
      <c r="G94" s="212" t="s">
        <v>49</v>
      </c>
      <c r="H94" s="197">
        <v>39378.614506999998</v>
      </c>
      <c r="I94" s="197">
        <v>39147.703667000002</v>
      </c>
      <c r="J94" s="197" t="s">
        <v>394</v>
      </c>
      <c r="K94" s="197">
        <v>37</v>
      </c>
      <c r="L94" s="197">
        <v>36227</v>
      </c>
      <c r="M94" s="199">
        <v>50000</v>
      </c>
      <c r="N94" s="200">
        <v>1080623</v>
      </c>
      <c r="O94" s="201">
        <v>3.91</v>
      </c>
      <c r="P94" s="201">
        <v>-4.6100000000000003</v>
      </c>
      <c r="Q94" s="266">
        <v>21.15</v>
      </c>
      <c r="R94" s="266">
        <v>64.290000000000006</v>
      </c>
      <c r="S94" s="229">
        <v>36</v>
      </c>
      <c r="T94" s="202">
        <v>10</v>
      </c>
      <c r="U94" s="202">
        <v>4</v>
      </c>
      <c r="V94" s="202">
        <v>90</v>
      </c>
      <c r="W94" s="202">
        <v>40</v>
      </c>
      <c r="X94" s="107"/>
      <c r="Y94" s="107"/>
      <c r="Z94" s="108"/>
      <c r="AA94" s="108"/>
      <c r="AB94" s="96"/>
    </row>
    <row r="95" spans="1:54" s="104" customFormat="1" ht="48.75" customHeight="1">
      <c r="A95" s="92"/>
      <c r="B95" s="93"/>
      <c r="C95" s="182">
        <v>89</v>
      </c>
      <c r="D95" s="182" t="s">
        <v>132</v>
      </c>
      <c r="E95" s="183" t="s">
        <v>87</v>
      </c>
      <c r="F95" s="184" t="s">
        <v>73</v>
      </c>
      <c r="G95" s="185" t="s">
        <v>49</v>
      </c>
      <c r="H95" s="186">
        <v>20939.541301000001</v>
      </c>
      <c r="I95" s="186">
        <v>20568.366410999999</v>
      </c>
      <c r="J95" s="187" t="s">
        <v>395</v>
      </c>
      <c r="K95" s="187">
        <v>37</v>
      </c>
      <c r="L95" s="186">
        <v>13261</v>
      </c>
      <c r="M95" s="188">
        <v>50000</v>
      </c>
      <c r="N95" s="189">
        <v>1551042</v>
      </c>
      <c r="O95" s="190">
        <v>9.5</v>
      </c>
      <c r="P95" s="190">
        <v>-0.69</v>
      </c>
      <c r="Q95" s="190">
        <v>75.31</v>
      </c>
      <c r="R95" s="190">
        <v>54.81</v>
      </c>
      <c r="S95" s="191">
        <v>237</v>
      </c>
      <c r="T95" s="191">
        <v>21</v>
      </c>
      <c r="U95" s="191">
        <v>6</v>
      </c>
      <c r="V95" s="191">
        <v>79</v>
      </c>
      <c r="W95" s="191">
        <v>243</v>
      </c>
      <c r="X95" s="107"/>
      <c r="Y95" s="107"/>
      <c r="Z95" s="108"/>
      <c r="AA95" s="108"/>
      <c r="AB95" s="96"/>
      <c r="AC95" s="92"/>
      <c r="AD95" s="92"/>
      <c r="AE95" s="92"/>
      <c r="AF95" s="92"/>
      <c r="AG95" s="92"/>
      <c r="AH95" s="92"/>
      <c r="AI95" s="92"/>
      <c r="AJ95" s="92"/>
      <c r="AK95" s="92"/>
      <c r="AL95" s="92"/>
      <c r="AM95" s="92"/>
      <c r="AN95" s="92"/>
      <c r="AO95" s="92"/>
      <c r="AP95" s="92"/>
      <c r="AQ95" s="92"/>
      <c r="AR95" s="92"/>
      <c r="AS95" s="92"/>
      <c r="AT95" s="92"/>
      <c r="AU95" s="92"/>
      <c r="AV95" s="92"/>
      <c r="AW95" s="92"/>
      <c r="AX95" s="92"/>
      <c r="AY95" s="92"/>
      <c r="AZ95" s="92"/>
      <c r="BA95" s="92"/>
      <c r="BB95" s="92"/>
    </row>
    <row r="96" spans="1:54" s="92" customFormat="1" ht="48.75" customHeight="1">
      <c r="B96" s="93"/>
      <c r="C96" s="193">
        <v>90</v>
      </c>
      <c r="D96" s="193" t="s">
        <v>133</v>
      </c>
      <c r="E96" s="194" t="s">
        <v>134</v>
      </c>
      <c r="F96" s="195" t="s">
        <v>73</v>
      </c>
      <c r="G96" s="196" t="s">
        <v>49</v>
      </c>
      <c r="H96" s="197">
        <v>11262.330846000001</v>
      </c>
      <c r="I96" s="197">
        <v>10062.755916</v>
      </c>
      <c r="J96" s="198" t="s">
        <v>357</v>
      </c>
      <c r="K96" s="198">
        <v>37</v>
      </c>
      <c r="L96" s="197">
        <v>5841</v>
      </c>
      <c r="M96" s="199">
        <v>50000</v>
      </c>
      <c r="N96" s="200">
        <v>1722779</v>
      </c>
      <c r="O96" s="201">
        <v>-0.37</v>
      </c>
      <c r="P96" s="201">
        <v>-10.83</v>
      </c>
      <c r="Q96" s="262">
        <v>23.46</v>
      </c>
      <c r="R96" s="201">
        <v>71.930000000000007</v>
      </c>
      <c r="S96" s="202">
        <v>30</v>
      </c>
      <c r="T96" s="202">
        <v>14</v>
      </c>
      <c r="U96" s="202">
        <v>3</v>
      </c>
      <c r="V96" s="202">
        <v>86</v>
      </c>
      <c r="W96" s="202">
        <v>33</v>
      </c>
      <c r="X96" s="107"/>
      <c r="Y96" s="107"/>
      <c r="Z96" s="108"/>
      <c r="AA96" s="108"/>
      <c r="AB96" s="96"/>
    </row>
    <row r="97" spans="1:54" s="104" customFormat="1" ht="48.75" customHeight="1">
      <c r="A97" s="92"/>
      <c r="B97" s="93"/>
      <c r="C97" s="182">
        <v>91</v>
      </c>
      <c r="D97" s="182" t="s">
        <v>135</v>
      </c>
      <c r="E97" s="183" t="s">
        <v>136</v>
      </c>
      <c r="F97" s="184" t="s">
        <v>73</v>
      </c>
      <c r="G97" s="185" t="s">
        <v>49</v>
      </c>
      <c r="H97" s="186">
        <v>167404.97775399999</v>
      </c>
      <c r="I97" s="186">
        <v>155417.863469</v>
      </c>
      <c r="J97" s="187" t="s">
        <v>396</v>
      </c>
      <c r="K97" s="187">
        <v>36</v>
      </c>
      <c r="L97" s="186">
        <v>35835</v>
      </c>
      <c r="M97" s="188">
        <v>50000</v>
      </c>
      <c r="N97" s="189">
        <v>4337041</v>
      </c>
      <c r="O97" s="190">
        <v>6.95</v>
      </c>
      <c r="P97" s="190">
        <v>-5.87</v>
      </c>
      <c r="Q97" s="261">
        <v>101.4</v>
      </c>
      <c r="R97" s="190">
        <v>333.42</v>
      </c>
      <c r="S97" s="191">
        <v>410</v>
      </c>
      <c r="T97" s="191">
        <v>68</v>
      </c>
      <c r="U97" s="191">
        <v>7</v>
      </c>
      <c r="V97" s="191">
        <v>32</v>
      </c>
      <c r="W97" s="191">
        <v>417</v>
      </c>
      <c r="X97" s="108"/>
      <c r="Y97" s="108"/>
      <c r="Z97" s="108"/>
      <c r="AA97" s="108"/>
      <c r="AB97" s="96"/>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row>
    <row r="98" spans="1:54" s="104" customFormat="1" ht="48.75" customHeight="1">
      <c r="A98" s="92"/>
      <c r="B98" s="92"/>
      <c r="C98" s="193">
        <v>92</v>
      </c>
      <c r="D98" s="193" t="s">
        <v>137</v>
      </c>
      <c r="E98" s="194" t="s">
        <v>138</v>
      </c>
      <c r="F98" s="195" t="s">
        <v>73</v>
      </c>
      <c r="G98" s="196" t="s">
        <v>49</v>
      </c>
      <c r="H98" s="197">
        <v>62471.939148999998</v>
      </c>
      <c r="I98" s="197">
        <v>59255.211823999998</v>
      </c>
      <c r="J98" s="198" t="s">
        <v>397</v>
      </c>
      <c r="K98" s="198">
        <v>33</v>
      </c>
      <c r="L98" s="197">
        <v>21542</v>
      </c>
      <c r="M98" s="199">
        <v>50000</v>
      </c>
      <c r="N98" s="200">
        <v>2750683</v>
      </c>
      <c r="O98" s="201">
        <v>4.2</v>
      </c>
      <c r="P98" s="201">
        <v>-6.41</v>
      </c>
      <c r="Q98" s="262">
        <v>82.25</v>
      </c>
      <c r="R98" s="201">
        <v>175.07</v>
      </c>
      <c r="S98" s="202">
        <v>130</v>
      </c>
      <c r="T98" s="202">
        <v>26</v>
      </c>
      <c r="U98" s="202">
        <v>8</v>
      </c>
      <c r="V98" s="202">
        <v>74</v>
      </c>
      <c r="W98" s="202">
        <v>138</v>
      </c>
      <c r="X98" s="103"/>
      <c r="Y98" s="107"/>
      <c r="Z98" s="108"/>
      <c r="AA98" s="108"/>
      <c r="AB98" s="96"/>
      <c r="AC98" s="92"/>
      <c r="AD98" s="92"/>
      <c r="AE98" s="92"/>
      <c r="AF98" s="92"/>
      <c r="AG98" s="92"/>
      <c r="AH98" s="92"/>
      <c r="AI98" s="92"/>
      <c r="AJ98" s="92"/>
      <c r="AK98" s="92"/>
      <c r="AL98" s="92"/>
      <c r="AM98" s="92"/>
      <c r="AN98" s="92"/>
      <c r="AO98" s="92"/>
      <c r="AP98" s="92"/>
      <c r="AQ98" s="92"/>
      <c r="AR98" s="92"/>
      <c r="AS98" s="92"/>
      <c r="AT98" s="92"/>
      <c r="AU98" s="92"/>
      <c r="AV98" s="92"/>
      <c r="AW98" s="92"/>
      <c r="AX98" s="92"/>
      <c r="AY98" s="92"/>
      <c r="AZ98" s="92"/>
      <c r="BA98" s="92"/>
      <c r="BB98" s="92"/>
    </row>
    <row r="99" spans="1:54" s="92" customFormat="1" ht="48.75" customHeight="1">
      <c r="B99" s="93"/>
      <c r="C99" s="182">
        <v>93</v>
      </c>
      <c r="D99" s="182" t="s">
        <v>139</v>
      </c>
      <c r="E99" s="183" t="s">
        <v>139</v>
      </c>
      <c r="F99" s="184" t="s">
        <v>73</v>
      </c>
      <c r="G99" s="185" t="s">
        <v>49</v>
      </c>
      <c r="H99" s="186">
        <v>34272.108961999998</v>
      </c>
      <c r="I99" s="186">
        <v>25575.163944</v>
      </c>
      <c r="J99" s="187" t="s">
        <v>398</v>
      </c>
      <c r="K99" s="187">
        <v>31</v>
      </c>
      <c r="L99" s="186">
        <v>14997</v>
      </c>
      <c r="M99" s="188">
        <v>50000</v>
      </c>
      <c r="N99" s="189">
        <v>1705352</v>
      </c>
      <c r="O99" s="190">
        <v>-3.56</v>
      </c>
      <c r="P99" s="190">
        <v>-12.29</v>
      </c>
      <c r="Q99" s="190">
        <v>25.41</v>
      </c>
      <c r="R99" s="190">
        <v>69.39</v>
      </c>
      <c r="S99" s="191">
        <v>72</v>
      </c>
      <c r="T99" s="191">
        <v>64</v>
      </c>
      <c r="U99" s="191">
        <v>3</v>
      </c>
      <c r="V99" s="191">
        <v>36</v>
      </c>
      <c r="W99" s="191">
        <v>75</v>
      </c>
      <c r="X99" s="103"/>
      <c r="Y99" s="107"/>
      <c r="Z99" s="108"/>
      <c r="AA99" s="108"/>
      <c r="AB99" s="96"/>
    </row>
    <row r="100" spans="1:54" s="104" customFormat="1" ht="48.75" customHeight="1">
      <c r="A100" s="92"/>
      <c r="B100" s="92"/>
      <c r="C100" s="193">
        <v>94</v>
      </c>
      <c r="D100" s="193" t="s">
        <v>140</v>
      </c>
      <c r="E100" s="194" t="s">
        <v>113</v>
      </c>
      <c r="F100" s="195" t="s">
        <v>73</v>
      </c>
      <c r="G100" s="196" t="s">
        <v>49</v>
      </c>
      <c r="H100" s="197">
        <v>73961.753599999996</v>
      </c>
      <c r="I100" s="197">
        <v>63575.412128000004</v>
      </c>
      <c r="J100" s="198" t="s">
        <v>399</v>
      </c>
      <c r="K100" s="198">
        <v>24</v>
      </c>
      <c r="L100" s="197">
        <v>23792</v>
      </c>
      <c r="M100" s="199">
        <v>200000</v>
      </c>
      <c r="N100" s="200">
        <v>2672134</v>
      </c>
      <c r="O100" s="201">
        <v>0.37</v>
      </c>
      <c r="P100" s="201">
        <v>-15.41</v>
      </c>
      <c r="Q100" s="262">
        <v>33.06</v>
      </c>
      <c r="R100" s="201">
        <v>165.24</v>
      </c>
      <c r="S100" s="202">
        <v>310</v>
      </c>
      <c r="T100" s="202">
        <v>69</v>
      </c>
      <c r="U100" s="202">
        <v>6</v>
      </c>
      <c r="V100" s="202">
        <v>31</v>
      </c>
      <c r="W100" s="202">
        <v>316</v>
      </c>
      <c r="X100" s="103"/>
      <c r="Y100" s="107"/>
      <c r="Z100" s="108"/>
      <c r="AA100" s="108"/>
      <c r="AB100" s="96"/>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row>
    <row r="101" spans="1:54" s="92" customFormat="1" ht="48.75" customHeight="1">
      <c r="B101" s="93"/>
      <c r="C101" s="182">
        <v>95</v>
      </c>
      <c r="D101" s="182" t="s">
        <v>144</v>
      </c>
      <c r="E101" s="183" t="s">
        <v>145</v>
      </c>
      <c r="F101" s="184" t="s">
        <v>73</v>
      </c>
      <c r="G101" s="185" t="s">
        <v>49</v>
      </c>
      <c r="H101" s="186">
        <v>61784.410450000003</v>
      </c>
      <c r="I101" s="186">
        <v>60623.108366</v>
      </c>
      <c r="J101" s="187" t="s">
        <v>400</v>
      </c>
      <c r="K101" s="187">
        <v>22</v>
      </c>
      <c r="L101" s="186">
        <v>19342</v>
      </c>
      <c r="M101" s="188">
        <v>50000</v>
      </c>
      <c r="N101" s="189">
        <v>3134273</v>
      </c>
      <c r="O101" s="190">
        <v>1.42</v>
      </c>
      <c r="P101" s="190">
        <v>-0.35</v>
      </c>
      <c r="Q101" s="190">
        <v>49.82</v>
      </c>
      <c r="R101" s="190">
        <v>210.97</v>
      </c>
      <c r="S101" s="191">
        <v>124</v>
      </c>
      <c r="T101" s="191">
        <v>79</v>
      </c>
      <c r="U101" s="191">
        <v>2</v>
      </c>
      <c r="V101" s="191">
        <v>21</v>
      </c>
      <c r="W101" s="191">
        <v>126</v>
      </c>
      <c r="X101" s="103"/>
      <c r="Y101" s="107"/>
      <c r="Z101" s="108"/>
      <c r="AA101" s="108"/>
      <c r="AB101" s="96"/>
    </row>
    <row r="102" spans="1:54" s="104" customFormat="1" ht="48.75" customHeight="1">
      <c r="A102" s="92"/>
      <c r="B102" s="92"/>
      <c r="C102" s="193">
        <v>96</v>
      </c>
      <c r="D102" s="193" t="s">
        <v>146</v>
      </c>
      <c r="E102" s="194" t="s">
        <v>196</v>
      </c>
      <c r="F102" s="195" t="s">
        <v>73</v>
      </c>
      <c r="G102" s="196" t="s">
        <v>49</v>
      </c>
      <c r="H102" s="197">
        <v>134703.44428500001</v>
      </c>
      <c r="I102" s="197">
        <v>124773.82517</v>
      </c>
      <c r="J102" s="198" t="s">
        <v>401</v>
      </c>
      <c r="K102" s="198">
        <v>21</v>
      </c>
      <c r="L102" s="197">
        <v>32699</v>
      </c>
      <c r="M102" s="199">
        <v>50000</v>
      </c>
      <c r="N102" s="200">
        <v>3815830</v>
      </c>
      <c r="O102" s="201">
        <v>3.78</v>
      </c>
      <c r="P102" s="201">
        <v>5.2</v>
      </c>
      <c r="Q102" s="262">
        <v>112.52</v>
      </c>
      <c r="R102" s="201">
        <v>281.58</v>
      </c>
      <c r="S102" s="202">
        <v>387</v>
      </c>
      <c r="T102" s="202">
        <v>98</v>
      </c>
      <c r="U102" s="202">
        <v>1</v>
      </c>
      <c r="V102" s="202">
        <v>2</v>
      </c>
      <c r="W102" s="202">
        <v>388</v>
      </c>
      <c r="X102" s="108"/>
      <c r="Y102" s="107"/>
      <c r="Z102" s="108"/>
      <c r="AA102" s="108"/>
      <c r="AB102" s="96"/>
      <c r="AC102" s="92"/>
      <c r="AD102" s="92"/>
      <c r="AE102" s="92"/>
      <c r="AF102" s="92"/>
      <c r="AG102" s="92"/>
      <c r="AH102" s="92"/>
      <c r="AI102" s="92"/>
      <c r="AJ102" s="92"/>
      <c r="AK102" s="92"/>
      <c r="AL102" s="92"/>
      <c r="AM102" s="92"/>
      <c r="AN102" s="92"/>
      <c r="AO102" s="92"/>
      <c r="AP102" s="92"/>
      <c r="AQ102" s="92"/>
      <c r="AR102" s="92"/>
      <c r="AS102" s="92"/>
      <c r="AT102" s="92"/>
      <c r="AU102" s="92"/>
      <c r="AV102" s="92"/>
      <c r="AW102" s="92"/>
      <c r="AX102" s="92"/>
      <c r="AY102" s="92"/>
      <c r="AZ102" s="92"/>
      <c r="BA102" s="92"/>
      <c r="BB102" s="92"/>
    </row>
    <row r="103" spans="1:54" s="92" customFormat="1" ht="48.75" customHeight="1">
      <c r="B103" s="93"/>
      <c r="C103" s="182">
        <v>97</v>
      </c>
      <c r="D103" s="182" t="s">
        <v>152</v>
      </c>
      <c r="E103" s="183" t="s">
        <v>153</v>
      </c>
      <c r="F103" s="184" t="s">
        <v>73</v>
      </c>
      <c r="G103" s="185" t="s">
        <v>49</v>
      </c>
      <c r="H103" s="186">
        <v>192845.586721</v>
      </c>
      <c r="I103" s="186">
        <v>163698.83994199999</v>
      </c>
      <c r="J103" s="187" t="s">
        <v>402</v>
      </c>
      <c r="K103" s="187">
        <v>19</v>
      </c>
      <c r="L103" s="186">
        <v>50257</v>
      </c>
      <c r="M103" s="188">
        <v>100000</v>
      </c>
      <c r="N103" s="189">
        <v>3257234</v>
      </c>
      <c r="O103" s="190">
        <v>2.87</v>
      </c>
      <c r="P103" s="190">
        <v>-1.35</v>
      </c>
      <c r="Q103" s="190">
        <v>97.85</v>
      </c>
      <c r="R103" s="190">
        <v>225.75</v>
      </c>
      <c r="S103" s="191">
        <v>449</v>
      </c>
      <c r="T103" s="191">
        <v>67</v>
      </c>
      <c r="U103" s="191">
        <v>8</v>
      </c>
      <c r="V103" s="191">
        <v>33</v>
      </c>
      <c r="W103" s="191">
        <v>457</v>
      </c>
      <c r="X103" s="108"/>
      <c r="Y103" s="108"/>
      <c r="Z103" s="108"/>
      <c r="AA103" s="108"/>
      <c r="AB103" s="96"/>
    </row>
    <row r="104" spans="1:54" s="104" customFormat="1" ht="48.75" customHeight="1">
      <c r="A104" s="92"/>
      <c r="B104" s="92"/>
      <c r="C104" s="193">
        <v>98</v>
      </c>
      <c r="D104" s="193" t="s">
        <v>143</v>
      </c>
      <c r="E104" s="194" t="s">
        <v>190</v>
      </c>
      <c r="F104" s="195" t="s">
        <v>73</v>
      </c>
      <c r="G104" s="196" t="s">
        <v>49</v>
      </c>
      <c r="H104" s="197">
        <v>121460.364336</v>
      </c>
      <c r="I104" s="197">
        <v>119172.00711999999</v>
      </c>
      <c r="J104" s="198" t="s">
        <v>403</v>
      </c>
      <c r="K104" s="198">
        <v>19</v>
      </c>
      <c r="L104" s="197">
        <v>41738</v>
      </c>
      <c r="M104" s="199">
        <v>50000</v>
      </c>
      <c r="N104" s="200">
        <v>2855240</v>
      </c>
      <c r="O104" s="201">
        <v>0.96</v>
      </c>
      <c r="P104" s="201">
        <v>-8</v>
      </c>
      <c r="Q104" s="262">
        <v>89.89</v>
      </c>
      <c r="R104" s="201">
        <v>185.55</v>
      </c>
      <c r="S104" s="202">
        <v>317</v>
      </c>
      <c r="T104" s="202">
        <v>37</v>
      </c>
      <c r="U104" s="202">
        <v>4</v>
      </c>
      <c r="V104" s="202">
        <v>63</v>
      </c>
      <c r="W104" s="202">
        <v>321</v>
      </c>
      <c r="X104" s="96"/>
      <c r="Y104" s="96"/>
      <c r="Z104" s="96"/>
      <c r="AA104" s="96"/>
      <c r="AB104" s="96"/>
      <c r="AC104" s="92"/>
      <c r="AD104" s="92"/>
      <c r="AE104" s="92"/>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row>
    <row r="105" spans="1:54" s="92" customFormat="1" ht="48.75" customHeight="1">
      <c r="C105" s="182">
        <v>99</v>
      </c>
      <c r="D105" s="182" t="s">
        <v>154</v>
      </c>
      <c r="E105" s="183" t="s">
        <v>298</v>
      </c>
      <c r="F105" s="184" t="s">
        <v>73</v>
      </c>
      <c r="G105" s="185" t="s">
        <v>49</v>
      </c>
      <c r="H105" s="186">
        <v>10590.176906000001</v>
      </c>
      <c r="I105" s="186">
        <v>10216.98504</v>
      </c>
      <c r="J105" s="187" t="s">
        <v>404</v>
      </c>
      <c r="K105" s="187">
        <v>15</v>
      </c>
      <c r="L105" s="186">
        <v>5545</v>
      </c>
      <c r="M105" s="188">
        <v>50000</v>
      </c>
      <c r="N105" s="189">
        <v>1842558</v>
      </c>
      <c r="O105" s="190">
        <v>0.94</v>
      </c>
      <c r="P105" s="190">
        <v>-10.050000000000001</v>
      </c>
      <c r="Q105" s="190">
        <v>57.99</v>
      </c>
      <c r="R105" s="190">
        <v>84.27</v>
      </c>
      <c r="S105" s="191">
        <v>45</v>
      </c>
      <c r="T105" s="191">
        <v>49</v>
      </c>
      <c r="U105" s="191">
        <v>1</v>
      </c>
      <c r="V105" s="191">
        <v>51</v>
      </c>
      <c r="W105" s="191">
        <v>46</v>
      </c>
      <c r="X105" s="96"/>
      <c r="Y105" s="96"/>
      <c r="Z105" s="96"/>
      <c r="AA105" s="96"/>
      <c r="AB105" s="96"/>
    </row>
    <row r="106" spans="1:54" s="104" customFormat="1" ht="48.75" customHeight="1">
      <c r="A106" s="92"/>
      <c r="B106" s="92"/>
      <c r="C106" s="193">
        <v>100</v>
      </c>
      <c r="D106" s="193" t="s">
        <v>157</v>
      </c>
      <c r="E106" s="194" t="s">
        <v>299</v>
      </c>
      <c r="F106" s="195" t="s">
        <v>73</v>
      </c>
      <c r="G106" s="196" t="s">
        <v>49</v>
      </c>
      <c r="H106" s="197">
        <v>206030.55614999999</v>
      </c>
      <c r="I106" s="197">
        <v>179884.316616</v>
      </c>
      <c r="J106" s="198" t="s">
        <v>405</v>
      </c>
      <c r="K106" s="198">
        <v>15</v>
      </c>
      <c r="L106" s="197">
        <v>105771</v>
      </c>
      <c r="M106" s="199">
        <v>200000</v>
      </c>
      <c r="N106" s="200">
        <v>1700696</v>
      </c>
      <c r="O106" s="201">
        <v>2.2795472115051756</v>
      </c>
      <c r="P106" s="201">
        <v>3.4840611175101106</v>
      </c>
      <c r="Q106" s="262">
        <v>73.426365324857898</v>
      </c>
      <c r="R106" s="201">
        <v>88.0989</v>
      </c>
      <c r="S106" s="202">
        <v>1359</v>
      </c>
      <c r="T106" s="202">
        <v>87</v>
      </c>
      <c r="U106" s="202">
        <v>5</v>
      </c>
      <c r="V106" s="202">
        <v>13</v>
      </c>
      <c r="W106" s="202">
        <v>1364</v>
      </c>
      <c r="X106" s="96"/>
      <c r="Y106" s="96"/>
      <c r="Z106" s="96"/>
      <c r="AA106" s="96"/>
      <c r="AB106" s="96"/>
      <c r="AC106" s="92"/>
      <c r="AD106" s="92"/>
      <c r="AE106" s="92"/>
      <c r="AF106" s="92"/>
      <c r="AG106" s="92"/>
      <c r="AH106" s="92"/>
      <c r="AI106" s="92"/>
      <c r="AJ106" s="92"/>
      <c r="AK106" s="92"/>
      <c r="AL106" s="92"/>
      <c r="AM106" s="92"/>
      <c r="AN106" s="92"/>
      <c r="AO106" s="92"/>
      <c r="AP106" s="92"/>
      <c r="AQ106" s="92"/>
      <c r="AR106" s="92"/>
      <c r="AS106" s="92"/>
      <c r="AT106" s="92"/>
      <c r="AU106" s="92"/>
      <c r="AV106" s="92"/>
      <c r="AW106" s="92"/>
      <c r="AX106" s="92"/>
      <c r="AY106" s="92"/>
      <c r="AZ106" s="92"/>
      <c r="BA106" s="92"/>
      <c r="BB106" s="92"/>
    </row>
    <row r="107" spans="1:54" s="92" customFormat="1" ht="48.75" customHeight="1">
      <c r="C107" s="182">
        <v>101</v>
      </c>
      <c r="D107" s="182" t="s">
        <v>162</v>
      </c>
      <c r="E107" s="183" t="s">
        <v>300</v>
      </c>
      <c r="F107" s="184" t="s">
        <v>73</v>
      </c>
      <c r="G107" s="185" t="s">
        <v>49</v>
      </c>
      <c r="H107" s="186">
        <v>57542.898063000001</v>
      </c>
      <c r="I107" s="186">
        <v>49813.802686000003</v>
      </c>
      <c r="J107" s="187" t="s">
        <v>406</v>
      </c>
      <c r="K107" s="187">
        <v>12</v>
      </c>
      <c r="L107" s="186">
        <v>30760</v>
      </c>
      <c r="M107" s="188">
        <v>50000</v>
      </c>
      <c r="N107" s="189">
        <v>1619434</v>
      </c>
      <c r="O107" s="190">
        <v>2.4292437763554955</v>
      </c>
      <c r="P107" s="190">
        <v>-1.4378668081913066</v>
      </c>
      <c r="Q107" s="190">
        <v>78.492564342315845</v>
      </c>
      <c r="R107" s="190">
        <v>78.104700000000008</v>
      </c>
      <c r="S107" s="191">
        <v>145</v>
      </c>
      <c r="T107" s="191">
        <v>90</v>
      </c>
      <c r="U107" s="191">
        <v>3</v>
      </c>
      <c r="V107" s="191">
        <v>10</v>
      </c>
      <c r="W107" s="191">
        <v>148</v>
      </c>
      <c r="X107" s="96"/>
      <c r="Y107" s="96"/>
      <c r="Z107" s="96"/>
      <c r="AA107" s="96"/>
      <c r="AB107" s="96"/>
    </row>
    <row r="108" spans="1:54" s="104" customFormat="1" ht="48.75" customHeight="1">
      <c r="A108" s="92"/>
      <c r="B108" s="92"/>
      <c r="C108" s="193">
        <v>102</v>
      </c>
      <c r="D108" s="193" t="s">
        <v>163</v>
      </c>
      <c r="E108" s="193" t="s">
        <v>175</v>
      </c>
      <c r="F108" s="194" t="s">
        <v>73</v>
      </c>
      <c r="G108" s="195" t="s">
        <v>49</v>
      </c>
      <c r="H108" s="197">
        <v>19350.857463</v>
      </c>
      <c r="I108" s="197">
        <v>18149.557787999998</v>
      </c>
      <c r="J108" s="197" t="s">
        <v>407</v>
      </c>
      <c r="K108" s="198">
        <v>11</v>
      </c>
      <c r="L108" s="197">
        <v>12878</v>
      </c>
      <c r="M108" s="197">
        <v>50000</v>
      </c>
      <c r="N108" s="199">
        <v>1409346</v>
      </c>
      <c r="O108" s="274">
        <v>-0.4</v>
      </c>
      <c r="P108" s="201">
        <v>-6.66</v>
      </c>
      <c r="Q108" s="201">
        <v>40.93</v>
      </c>
      <c r="R108" s="262">
        <v>39.549999999999997</v>
      </c>
      <c r="S108" s="263">
        <v>31</v>
      </c>
      <c r="T108" s="202">
        <v>17</v>
      </c>
      <c r="U108" s="202">
        <v>4</v>
      </c>
      <c r="V108" s="202">
        <v>83</v>
      </c>
      <c r="W108" s="202">
        <v>35</v>
      </c>
      <c r="X108" s="202"/>
      <c r="Y108" s="96"/>
      <c r="Z108" s="96"/>
      <c r="AA108" s="96"/>
      <c r="AB108" s="96"/>
      <c r="AC108" s="92"/>
      <c r="AD108" s="92"/>
      <c r="AE108" s="92"/>
      <c r="AF108" s="92"/>
      <c r="AG108" s="92"/>
      <c r="AH108" s="92"/>
      <c r="AI108" s="92"/>
      <c r="AJ108" s="92"/>
      <c r="AK108" s="92"/>
      <c r="AL108" s="92"/>
      <c r="AM108" s="92"/>
      <c r="AN108" s="92"/>
      <c r="AO108" s="92"/>
      <c r="AP108" s="92"/>
      <c r="AQ108" s="92"/>
      <c r="AR108" s="92"/>
      <c r="AS108" s="92"/>
      <c r="AT108" s="92"/>
      <c r="AU108" s="92"/>
      <c r="AV108" s="92"/>
      <c r="AW108" s="92"/>
      <c r="AX108" s="92"/>
      <c r="AY108" s="92"/>
      <c r="AZ108" s="92"/>
      <c r="BA108" s="92"/>
      <c r="BB108" s="92"/>
    </row>
    <row r="109" spans="1:54" s="106" customFormat="1" ht="48.75" customHeight="1">
      <c r="A109" s="92"/>
      <c r="B109" s="93"/>
      <c r="C109" s="182">
        <v>103</v>
      </c>
      <c r="D109" s="182" t="s">
        <v>167</v>
      </c>
      <c r="E109" s="183" t="s">
        <v>173</v>
      </c>
      <c r="F109" s="184" t="s">
        <v>73</v>
      </c>
      <c r="G109" s="185" t="s">
        <v>49</v>
      </c>
      <c r="H109" s="186">
        <v>5055.6561750000001</v>
      </c>
      <c r="I109" s="186">
        <v>5019.0433540000004</v>
      </c>
      <c r="J109" s="187" t="s">
        <v>408</v>
      </c>
      <c r="K109" s="187">
        <v>11</v>
      </c>
      <c r="L109" s="186">
        <v>5116</v>
      </c>
      <c r="M109" s="188">
        <v>50000</v>
      </c>
      <c r="N109" s="189">
        <v>981049</v>
      </c>
      <c r="O109" s="190">
        <v>-1.5</v>
      </c>
      <c r="P109" s="190">
        <v>-1.1399999999999999</v>
      </c>
      <c r="Q109" s="190">
        <v>0.5</v>
      </c>
      <c r="R109" s="190">
        <v>-2.31</v>
      </c>
      <c r="S109" s="191">
        <v>5</v>
      </c>
      <c r="T109" s="191">
        <v>4</v>
      </c>
      <c r="U109" s="191">
        <v>3</v>
      </c>
      <c r="V109" s="191">
        <v>96</v>
      </c>
      <c r="W109" s="191">
        <v>8</v>
      </c>
      <c r="X109" s="96"/>
      <c r="Y109" s="96"/>
      <c r="Z109" s="96"/>
      <c r="AA109" s="96"/>
      <c r="AB109" s="96"/>
      <c r="AC109" s="92"/>
      <c r="AD109" s="92"/>
      <c r="AE109" s="92"/>
      <c r="AF109" s="92"/>
      <c r="AG109" s="92"/>
      <c r="AH109" s="92"/>
      <c r="AI109" s="92"/>
      <c r="AJ109" s="92"/>
      <c r="AK109" s="92"/>
      <c r="AL109" s="92"/>
      <c r="AM109" s="92"/>
      <c r="AN109" s="92"/>
      <c r="AO109" s="92"/>
      <c r="AP109" s="92"/>
      <c r="AQ109" s="92"/>
      <c r="AR109" s="92"/>
      <c r="AS109" s="92"/>
      <c r="AT109" s="92"/>
      <c r="AU109" s="92"/>
      <c r="AV109" s="92"/>
      <c r="AW109" s="92"/>
      <c r="AX109" s="92"/>
      <c r="AY109" s="92"/>
      <c r="AZ109" s="92"/>
      <c r="BA109" s="92"/>
      <c r="BB109" s="92"/>
    </row>
    <row r="110" spans="1:54" s="104" customFormat="1" ht="48.75" customHeight="1">
      <c r="A110" s="92"/>
      <c r="B110" s="92"/>
      <c r="C110" s="193">
        <v>104</v>
      </c>
      <c r="D110" s="193" t="s">
        <v>169</v>
      </c>
      <c r="E110" s="193" t="s">
        <v>189</v>
      </c>
      <c r="F110" s="194" t="s">
        <v>73</v>
      </c>
      <c r="G110" s="195" t="s">
        <v>49</v>
      </c>
      <c r="H110" s="197">
        <v>10588.441102000001</v>
      </c>
      <c r="I110" s="197">
        <v>8261.1480499999998</v>
      </c>
      <c r="J110" s="197" t="s">
        <v>409</v>
      </c>
      <c r="K110" s="198">
        <v>10</v>
      </c>
      <c r="L110" s="197">
        <v>7495</v>
      </c>
      <c r="M110" s="197">
        <v>50000</v>
      </c>
      <c r="N110" s="199">
        <v>1102221</v>
      </c>
      <c r="O110" s="274">
        <v>1.25</v>
      </c>
      <c r="P110" s="201">
        <v>-5.56</v>
      </c>
      <c r="Q110" s="201">
        <v>10.220000000000001</v>
      </c>
      <c r="R110" s="262">
        <v>7.3</v>
      </c>
      <c r="S110" s="263">
        <v>102</v>
      </c>
      <c r="T110" s="202">
        <v>78</v>
      </c>
      <c r="U110" s="202">
        <v>2</v>
      </c>
      <c r="V110" s="202">
        <v>22</v>
      </c>
      <c r="W110" s="202">
        <v>104</v>
      </c>
      <c r="X110" s="96"/>
      <c r="Y110" s="96"/>
      <c r="Z110" s="96"/>
      <c r="AA110" s="96"/>
      <c r="AB110" s="96"/>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row>
    <row r="111" spans="1:54" s="92" customFormat="1" ht="48.75" customHeight="1">
      <c r="C111" s="182">
        <v>105</v>
      </c>
      <c r="D111" s="182" t="s">
        <v>178</v>
      </c>
      <c r="E111" s="183" t="s">
        <v>179</v>
      </c>
      <c r="F111" s="184" t="s">
        <v>73</v>
      </c>
      <c r="G111" s="185" t="s">
        <v>49</v>
      </c>
      <c r="H111" s="186">
        <v>58212.109915000001</v>
      </c>
      <c r="I111" s="186">
        <v>42228.726908999997</v>
      </c>
      <c r="J111" s="187" t="s">
        <v>410</v>
      </c>
      <c r="K111" s="187">
        <v>10</v>
      </c>
      <c r="L111" s="186">
        <v>28167</v>
      </c>
      <c r="M111" s="188">
        <v>50000</v>
      </c>
      <c r="N111" s="189">
        <v>1499227</v>
      </c>
      <c r="O111" s="190">
        <v>4.5599999999999996</v>
      </c>
      <c r="P111" s="190">
        <v>0.23</v>
      </c>
      <c r="Q111" s="190">
        <v>49.92</v>
      </c>
      <c r="R111" s="190">
        <v>48.72</v>
      </c>
      <c r="S111" s="191">
        <v>279</v>
      </c>
      <c r="T111" s="191">
        <v>96</v>
      </c>
      <c r="U111" s="191">
        <v>3</v>
      </c>
      <c r="V111" s="191">
        <v>4</v>
      </c>
      <c r="W111" s="191">
        <v>282</v>
      </c>
      <c r="X111" s="96"/>
      <c r="Y111" s="96"/>
      <c r="Z111" s="96"/>
      <c r="AA111" s="96"/>
      <c r="AB111" s="96"/>
    </row>
    <row r="112" spans="1:54" s="104" customFormat="1" ht="48.75" customHeight="1">
      <c r="A112" s="92"/>
      <c r="B112" s="92"/>
      <c r="C112" s="193">
        <v>106</v>
      </c>
      <c r="D112" s="193" t="s">
        <v>185</v>
      </c>
      <c r="E112" s="193" t="s">
        <v>91</v>
      </c>
      <c r="F112" s="194" t="s">
        <v>73</v>
      </c>
      <c r="G112" s="195" t="s">
        <v>49</v>
      </c>
      <c r="H112" s="197">
        <v>117636.669448</v>
      </c>
      <c r="I112" s="197">
        <v>107907.181369</v>
      </c>
      <c r="J112" s="197" t="s">
        <v>411</v>
      </c>
      <c r="K112" s="198">
        <v>7</v>
      </c>
      <c r="L112" s="197">
        <v>99577</v>
      </c>
      <c r="M112" s="197">
        <v>100000</v>
      </c>
      <c r="N112" s="199">
        <v>1083656</v>
      </c>
      <c r="O112" s="274">
        <v>9.4990244015807619</v>
      </c>
      <c r="P112" s="201">
        <v>2.0316281163824641</v>
      </c>
      <c r="Q112" s="201" t="s">
        <v>49</v>
      </c>
      <c r="R112" s="262">
        <v>16.03</v>
      </c>
      <c r="S112" s="263">
        <v>202</v>
      </c>
      <c r="T112" s="202">
        <v>98</v>
      </c>
      <c r="U112" s="202">
        <v>3</v>
      </c>
      <c r="V112" s="202">
        <v>2</v>
      </c>
      <c r="W112" s="202">
        <v>205</v>
      </c>
      <c r="X112" s="96"/>
      <c r="Y112" s="96"/>
      <c r="Z112" s="96"/>
      <c r="AA112" s="96"/>
      <c r="AB112" s="96"/>
      <c r="AC112" s="92"/>
      <c r="AD112" s="92"/>
      <c r="AE112" s="92"/>
      <c r="AF112" s="92"/>
      <c r="AG112" s="92"/>
      <c r="AH112" s="92"/>
      <c r="AI112" s="92"/>
      <c r="AJ112" s="92"/>
      <c r="AK112" s="92"/>
      <c r="AL112" s="92"/>
      <c r="AM112" s="92"/>
      <c r="AN112" s="92"/>
      <c r="AO112" s="92"/>
      <c r="AP112" s="92"/>
      <c r="AQ112" s="92"/>
      <c r="AR112" s="92"/>
      <c r="AS112" s="92"/>
      <c r="AT112" s="92"/>
      <c r="AU112" s="92"/>
      <c r="AV112" s="92"/>
      <c r="AW112" s="92"/>
      <c r="AX112" s="92"/>
      <c r="AY112" s="92"/>
      <c r="AZ112" s="92"/>
      <c r="BA112" s="92"/>
      <c r="BB112" s="92"/>
    </row>
    <row r="113" spans="1:54" s="92" customFormat="1" ht="48.75" customHeight="1">
      <c r="C113" s="182">
        <v>107</v>
      </c>
      <c r="D113" s="182" t="s">
        <v>193</v>
      </c>
      <c r="E113" s="183" t="s">
        <v>194</v>
      </c>
      <c r="F113" s="184" t="s">
        <v>73</v>
      </c>
      <c r="G113" s="185" t="s">
        <v>49</v>
      </c>
      <c r="H113" s="186">
        <v>4363</v>
      </c>
      <c r="I113" s="186">
        <v>4400.3832000000002</v>
      </c>
      <c r="J113" s="187" t="s">
        <v>412</v>
      </c>
      <c r="K113" s="187">
        <v>6</v>
      </c>
      <c r="L113" s="186">
        <v>5010</v>
      </c>
      <c r="M113" s="188">
        <v>100000</v>
      </c>
      <c r="N113" s="189">
        <v>878320</v>
      </c>
      <c r="O113" s="190">
        <v>-1.46</v>
      </c>
      <c r="P113" s="190">
        <v>-3.15</v>
      </c>
      <c r="Q113" s="190" t="s">
        <v>49</v>
      </c>
      <c r="R113" s="190">
        <v>-12.17</v>
      </c>
      <c r="S113" s="191">
        <v>2</v>
      </c>
      <c r="T113" s="191">
        <v>0</v>
      </c>
      <c r="U113" s="191">
        <v>2</v>
      </c>
      <c r="V113" s="191">
        <v>100</v>
      </c>
      <c r="W113" s="191">
        <v>4</v>
      </c>
      <c r="X113" s="96"/>
      <c r="Y113" s="96"/>
      <c r="Z113" s="96"/>
      <c r="AA113" s="96"/>
      <c r="AB113" s="96"/>
    </row>
    <row r="114" spans="1:54" s="104" customFormat="1" ht="48.75" customHeight="1">
      <c r="A114" s="92"/>
      <c r="B114" s="92"/>
      <c r="C114" s="193">
        <v>108</v>
      </c>
      <c r="D114" s="193" t="s">
        <v>197</v>
      </c>
      <c r="E114" s="193" t="s">
        <v>198</v>
      </c>
      <c r="F114" s="194" t="s">
        <v>73</v>
      </c>
      <c r="G114" s="195" t="s">
        <v>49</v>
      </c>
      <c r="H114" s="197">
        <v>5250</v>
      </c>
      <c r="I114" s="197">
        <v>5369.1871929999998</v>
      </c>
      <c r="J114" s="197" t="s">
        <v>413</v>
      </c>
      <c r="K114" s="198">
        <v>5</v>
      </c>
      <c r="L114" s="197">
        <v>5332</v>
      </c>
      <c r="M114" s="197">
        <v>50000</v>
      </c>
      <c r="N114" s="199">
        <v>1006975</v>
      </c>
      <c r="O114" s="274">
        <v>0.77</v>
      </c>
      <c r="P114" s="201">
        <v>-1.24</v>
      </c>
      <c r="Q114" s="201" t="s">
        <v>49</v>
      </c>
      <c r="R114" s="267">
        <v>-1.3</v>
      </c>
      <c r="S114" s="263">
        <v>16</v>
      </c>
      <c r="T114" s="202">
        <v>35</v>
      </c>
      <c r="U114" s="202">
        <v>2</v>
      </c>
      <c r="V114" s="202">
        <v>65</v>
      </c>
      <c r="W114" s="202">
        <v>18</v>
      </c>
      <c r="X114" s="96"/>
      <c r="Y114" s="96"/>
      <c r="Z114" s="96"/>
      <c r="AA114" s="96"/>
      <c r="AB114" s="96"/>
      <c r="AC114" s="92"/>
      <c r="AD114" s="92"/>
      <c r="AE114" s="92"/>
      <c r="AF114" s="92"/>
      <c r="AG114" s="92"/>
      <c r="AH114" s="92"/>
      <c r="AI114" s="92"/>
      <c r="AJ114" s="92"/>
      <c r="AK114" s="92"/>
      <c r="AL114" s="92"/>
      <c r="AM114" s="92"/>
      <c r="AN114" s="92"/>
      <c r="AO114" s="92"/>
      <c r="AP114" s="92"/>
      <c r="AQ114" s="92"/>
      <c r="AR114" s="92"/>
      <c r="AS114" s="92"/>
      <c r="AT114" s="92"/>
      <c r="AU114" s="92"/>
      <c r="AV114" s="92"/>
      <c r="AW114" s="92"/>
      <c r="AX114" s="92"/>
      <c r="AY114" s="92"/>
      <c r="AZ114" s="92"/>
      <c r="BA114" s="92"/>
      <c r="BB114" s="92"/>
    </row>
    <row r="115" spans="1:54" s="92" customFormat="1" ht="48.75" customHeight="1">
      <c r="C115" s="182">
        <v>109</v>
      </c>
      <c r="D115" s="182" t="s">
        <v>289</v>
      </c>
      <c r="E115" s="183" t="s">
        <v>301</v>
      </c>
      <c r="F115" s="184" t="s">
        <v>73</v>
      </c>
      <c r="G115" s="185" t="s">
        <v>49</v>
      </c>
      <c r="H115" s="186">
        <v>30080.945134000001</v>
      </c>
      <c r="I115" s="186">
        <v>38345.827838999998</v>
      </c>
      <c r="J115" s="187" t="s">
        <v>414</v>
      </c>
      <c r="K115" s="187">
        <v>4</v>
      </c>
      <c r="L115" s="186">
        <v>37206</v>
      </c>
      <c r="M115" s="188">
        <v>50000</v>
      </c>
      <c r="N115" s="189">
        <v>1030636</v>
      </c>
      <c r="O115" s="190">
        <v>4.34</v>
      </c>
      <c r="P115" s="190">
        <v>4.83</v>
      </c>
      <c r="Q115" s="190" t="s">
        <v>49</v>
      </c>
      <c r="R115" s="190">
        <v>3.07</v>
      </c>
      <c r="S115" s="191">
        <v>123</v>
      </c>
      <c r="T115" s="191">
        <v>87</v>
      </c>
      <c r="U115" s="191">
        <v>2</v>
      </c>
      <c r="V115" s="191">
        <v>13</v>
      </c>
      <c r="W115" s="191">
        <v>125</v>
      </c>
      <c r="X115" s="96"/>
      <c r="Y115" s="96"/>
      <c r="Z115" s="96"/>
      <c r="AA115" s="96"/>
      <c r="AB115" s="96"/>
    </row>
    <row r="116" spans="1:54" s="104" customFormat="1" ht="48.75" customHeight="1">
      <c r="A116" s="92"/>
      <c r="B116" s="92"/>
      <c r="C116" s="193">
        <v>110</v>
      </c>
      <c r="D116" s="193" t="s">
        <v>290</v>
      </c>
      <c r="E116" s="193" t="s">
        <v>302</v>
      </c>
      <c r="F116" s="194" t="s">
        <v>73</v>
      </c>
      <c r="G116" s="195" t="s">
        <v>49</v>
      </c>
      <c r="H116" s="197">
        <v>5211.2905499999997</v>
      </c>
      <c r="I116" s="197">
        <v>5339.0908200000003</v>
      </c>
      <c r="J116" s="197" t="s">
        <v>414</v>
      </c>
      <c r="K116" s="198">
        <v>4</v>
      </c>
      <c r="L116" s="197">
        <v>5510</v>
      </c>
      <c r="M116" s="197">
        <v>50000</v>
      </c>
      <c r="N116" s="199">
        <v>968982</v>
      </c>
      <c r="O116" s="274">
        <v>-1.49</v>
      </c>
      <c r="P116" s="201">
        <v>-1.03</v>
      </c>
      <c r="Q116" s="201" t="s">
        <v>49</v>
      </c>
      <c r="R116" s="268">
        <v>-4.78</v>
      </c>
      <c r="S116" s="263">
        <v>40</v>
      </c>
      <c r="T116" s="202">
        <v>9</v>
      </c>
      <c r="U116" s="202">
        <v>5</v>
      </c>
      <c r="V116" s="202">
        <v>91</v>
      </c>
      <c r="W116" s="202">
        <v>45</v>
      </c>
      <c r="X116" s="96"/>
      <c r="Y116" s="96"/>
      <c r="Z116" s="96"/>
      <c r="AA116" s="96"/>
      <c r="AB116" s="96"/>
      <c r="AC116" s="92"/>
      <c r="AD116" s="92"/>
      <c r="AE116" s="92"/>
      <c r="AF116" s="92"/>
      <c r="AG116" s="92"/>
      <c r="AH116" s="92"/>
      <c r="AI116" s="92"/>
      <c r="AJ116" s="92"/>
      <c r="AK116" s="92"/>
      <c r="AL116" s="92"/>
      <c r="AM116" s="92"/>
      <c r="AN116" s="92"/>
      <c r="AO116" s="92"/>
      <c r="AP116" s="92"/>
      <c r="AQ116" s="92"/>
      <c r="AR116" s="92"/>
      <c r="AS116" s="92"/>
      <c r="AT116" s="92"/>
      <c r="AU116" s="92"/>
      <c r="AV116" s="92"/>
      <c r="AW116" s="92"/>
      <c r="AX116" s="92"/>
      <c r="AY116" s="92"/>
      <c r="AZ116" s="92"/>
      <c r="BA116" s="92"/>
      <c r="BB116" s="92"/>
    </row>
    <row r="117" spans="1:54" s="104" customFormat="1" ht="48.75" customHeight="1">
      <c r="A117" s="92"/>
      <c r="B117" s="92"/>
      <c r="C117" s="182">
        <v>111</v>
      </c>
      <c r="D117" s="182" t="s">
        <v>310</v>
      </c>
      <c r="E117" s="183" t="s">
        <v>313</v>
      </c>
      <c r="F117" s="184" t="s">
        <v>73</v>
      </c>
      <c r="G117" s="185" t="s">
        <v>49</v>
      </c>
      <c r="H117" s="186">
        <v>18701</v>
      </c>
      <c r="I117" s="186">
        <v>17828.606508000001</v>
      </c>
      <c r="J117" s="187" t="s">
        <v>415</v>
      </c>
      <c r="K117" s="187">
        <v>3</v>
      </c>
      <c r="L117" s="186">
        <v>16978</v>
      </c>
      <c r="M117" s="188">
        <v>50000</v>
      </c>
      <c r="N117" s="189">
        <v>1050101</v>
      </c>
      <c r="O117" s="190">
        <v>0.56999999999999995</v>
      </c>
      <c r="P117" s="190">
        <v>4.13</v>
      </c>
      <c r="Q117" s="190" t="s">
        <v>49</v>
      </c>
      <c r="R117" s="190">
        <v>6.73</v>
      </c>
      <c r="S117" s="191">
        <v>83</v>
      </c>
      <c r="T117" s="191">
        <v>64</v>
      </c>
      <c r="U117" s="191">
        <v>2</v>
      </c>
      <c r="V117" s="191">
        <v>36</v>
      </c>
      <c r="W117" s="191">
        <v>85</v>
      </c>
      <c r="X117" s="96"/>
      <c r="Y117" s="96"/>
      <c r="Z117" s="96"/>
      <c r="AA117" s="96"/>
      <c r="AB117" s="96"/>
      <c r="AC117" s="92"/>
      <c r="AD117" s="92"/>
      <c r="AE117" s="92"/>
      <c r="AF117" s="92"/>
      <c r="AG117" s="92"/>
      <c r="AH117" s="92"/>
      <c r="AI117" s="92"/>
      <c r="AJ117" s="92"/>
      <c r="AK117" s="92"/>
      <c r="AL117" s="92"/>
      <c r="AM117" s="92"/>
      <c r="AN117" s="92"/>
      <c r="AO117" s="92"/>
      <c r="AP117" s="92"/>
      <c r="AQ117" s="92"/>
      <c r="AR117" s="92"/>
      <c r="AS117" s="92"/>
      <c r="AT117" s="92"/>
      <c r="AU117" s="92"/>
      <c r="AV117" s="92"/>
      <c r="AW117" s="92"/>
      <c r="AX117" s="92"/>
      <c r="AY117" s="92"/>
      <c r="AZ117" s="92"/>
      <c r="BA117" s="92"/>
      <c r="BB117" s="92"/>
    </row>
    <row r="118" spans="1:54" s="104" customFormat="1" ht="48.75" customHeight="1">
      <c r="A118" s="92"/>
      <c r="B118" s="92"/>
      <c r="C118" s="193">
        <v>112</v>
      </c>
      <c r="D118" s="193" t="s">
        <v>305</v>
      </c>
      <c r="E118" s="193" t="s">
        <v>308</v>
      </c>
      <c r="F118" s="194" t="s">
        <v>73</v>
      </c>
      <c r="G118" s="195" t="s">
        <v>49</v>
      </c>
      <c r="H118" s="197">
        <v>5625</v>
      </c>
      <c r="I118" s="197">
        <v>6479.0211129999998</v>
      </c>
      <c r="J118" s="197" t="s">
        <v>416</v>
      </c>
      <c r="K118" s="198">
        <v>3</v>
      </c>
      <c r="L118" s="197">
        <v>6216</v>
      </c>
      <c r="M118" s="197">
        <v>50000</v>
      </c>
      <c r="N118" s="199">
        <v>1042313</v>
      </c>
      <c r="O118" s="274">
        <v>4.1399999999999997</v>
      </c>
      <c r="P118" s="201">
        <v>4.2300000000000004</v>
      </c>
      <c r="Q118" s="201" t="s">
        <v>49</v>
      </c>
      <c r="R118" s="262">
        <v>4.24</v>
      </c>
      <c r="S118" s="263">
        <v>14</v>
      </c>
      <c r="T118" s="202">
        <v>53</v>
      </c>
      <c r="U118" s="202">
        <v>5</v>
      </c>
      <c r="V118" s="202">
        <v>47</v>
      </c>
      <c r="W118" s="202">
        <v>19</v>
      </c>
      <c r="X118" s="96"/>
      <c r="Y118" s="96"/>
      <c r="Z118" s="96"/>
      <c r="AA118" s="96"/>
      <c r="AB118" s="96"/>
      <c r="AC118" s="92"/>
      <c r="AD118" s="92"/>
      <c r="AE118" s="92"/>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row>
    <row r="119" spans="1:54" s="104" customFormat="1" ht="48.75" customHeight="1">
      <c r="A119" s="92"/>
      <c r="B119" s="92"/>
      <c r="C119" s="182">
        <v>113</v>
      </c>
      <c r="D119" s="182" t="s">
        <v>307</v>
      </c>
      <c r="E119" s="183" t="s">
        <v>46</v>
      </c>
      <c r="F119" s="184" t="s">
        <v>73</v>
      </c>
      <c r="G119" s="185" t="s">
        <v>49</v>
      </c>
      <c r="H119" s="186">
        <v>17046</v>
      </c>
      <c r="I119" s="186">
        <v>21826</v>
      </c>
      <c r="J119" s="187" t="s">
        <v>417</v>
      </c>
      <c r="K119" s="187">
        <v>3</v>
      </c>
      <c r="L119" s="186">
        <v>19982</v>
      </c>
      <c r="M119" s="188">
        <v>50000</v>
      </c>
      <c r="N119" s="189">
        <v>1092276</v>
      </c>
      <c r="O119" s="190">
        <v>1.33</v>
      </c>
      <c r="P119" s="190">
        <v>7.65</v>
      </c>
      <c r="Q119" s="190" t="s">
        <v>49</v>
      </c>
      <c r="R119" s="190">
        <v>7.65</v>
      </c>
      <c r="S119" s="191">
        <v>98</v>
      </c>
      <c r="T119" s="191">
        <v>48</v>
      </c>
      <c r="U119" s="191">
        <v>18</v>
      </c>
      <c r="V119" s="191">
        <v>52</v>
      </c>
      <c r="W119" s="191">
        <v>116</v>
      </c>
      <c r="X119" s="96"/>
      <c r="Y119" s="96"/>
      <c r="Z119" s="96"/>
      <c r="AA119" s="96"/>
      <c r="AB119" s="96"/>
      <c r="AC119" s="92"/>
      <c r="AD119" s="92"/>
      <c r="AE119" s="92"/>
      <c r="AF119" s="92"/>
      <c r="AG119" s="92"/>
      <c r="AH119" s="92"/>
      <c r="AI119" s="92"/>
      <c r="AJ119" s="92"/>
      <c r="AK119" s="92"/>
      <c r="AL119" s="92"/>
      <c r="AM119" s="92"/>
      <c r="AN119" s="92"/>
      <c r="AO119" s="92"/>
      <c r="AP119" s="92"/>
      <c r="AQ119" s="92"/>
      <c r="AR119" s="92"/>
      <c r="AS119" s="92"/>
      <c r="AT119" s="92"/>
      <c r="AU119" s="92"/>
      <c r="AV119" s="92"/>
      <c r="AW119" s="92"/>
      <c r="AX119" s="92"/>
      <c r="AY119" s="92"/>
      <c r="AZ119" s="92"/>
      <c r="BA119" s="92"/>
      <c r="BB119" s="92"/>
    </row>
    <row r="120" spans="1:54" s="104" customFormat="1" ht="48.75" customHeight="1">
      <c r="A120" s="92"/>
      <c r="B120" s="92"/>
      <c r="C120" s="193">
        <v>114</v>
      </c>
      <c r="D120" s="193" t="s">
        <v>430</v>
      </c>
      <c r="E120" s="193" t="s">
        <v>431</v>
      </c>
      <c r="F120" s="194" t="s">
        <v>73</v>
      </c>
      <c r="G120" s="195" t="s">
        <v>49</v>
      </c>
      <c r="H120" s="197" t="s">
        <v>49</v>
      </c>
      <c r="I120" s="197">
        <v>23259.089115999999</v>
      </c>
      <c r="J120" s="197" t="s">
        <v>432</v>
      </c>
      <c r="K120" s="198">
        <v>1</v>
      </c>
      <c r="L120" s="197">
        <v>22563</v>
      </c>
      <c r="M120" s="197">
        <v>50000</v>
      </c>
      <c r="N120" s="199">
        <v>1030850</v>
      </c>
      <c r="O120" s="274">
        <v>0.55000000000000004</v>
      </c>
      <c r="P120" s="201" t="s">
        <v>49</v>
      </c>
      <c r="Q120" s="201" t="s">
        <v>49</v>
      </c>
      <c r="R120" s="262">
        <v>1.29</v>
      </c>
      <c r="S120" s="263">
        <v>68</v>
      </c>
      <c r="T120" s="202">
        <v>45</v>
      </c>
      <c r="U120" s="202">
        <v>5</v>
      </c>
      <c r="V120" s="202">
        <v>55</v>
      </c>
      <c r="W120" s="202">
        <v>73</v>
      </c>
      <c r="X120" s="96"/>
      <c r="Y120" s="96"/>
      <c r="Z120" s="96"/>
      <c r="AA120" s="96"/>
      <c r="AB120" s="96"/>
      <c r="AC120" s="92"/>
      <c r="AD120" s="92"/>
      <c r="AE120" s="92"/>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row>
    <row r="121" spans="1:54" ht="80.25" customHeight="1">
      <c r="B121" s="92"/>
      <c r="C121" s="286" t="s">
        <v>141</v>
      </c>
      <c r="D121" s="286"/>
      <c r="E121" s="230" t="s">
        <v>49</v>
      </c>
      <c r="F121" s="231" t="s">
        <v>49</v>
      </c>
      <c r="G121" s="232"/>
      <c r="H121" s="233">
        <f>SUM(H58:H119)</f>
        <v>6595806.7033080002</v>
      </c>
      <c r="I121" s="233">
        <f>SUM(I58:I120)</f>
        <v>6090839.4607679993</v>
      </c>
      <c r="J121" s="234" t="s">
        <v>49</v>
      </c>
      <c r="K121" s="234"/>
      <c r="L121" s="233">
        <f>SUM(L58:L120)</f>
        <v>1348941</v>
      </c>
      <c r="M121" s="234" t="s">
        <v>49</v>
      </c>
      <c r="N121" s="277" t="s">
        <v>49</v>
      </c>
      <c r="O121" s="235">
        <f>AVERAGE(O58:O120)</f>
        <v>1.734568498245102</v>
      </c>
      <c r="P121" s="235">
        <f>AVERAGE(P58:P119)</f>
        <v>-3.1395512511983679</v>
      </c>
      <c r="Q121" s="235">
        <f>AVERAGE(Q58:Q119)</f>
        <v>61.423869067910616</v>
      </c>
      <c r="R121" s="235">
        <f>AVERAGE(R58:R120)</f>
        <v>293.46656507936518</v>
      </c>
      <c r="S121" s="234">
        <f>SUM(S58:S120)</f>
        <v>12178</v>
      </c>
      <c r="T121" s="234">
        <v>73</v>
      </c>
      <c r="U121" s="234">
        <f>SUM(U58:U120)</f>
        <v>308</v>
      </c>
      <c r="V121" s="234">
        <f>100-T121</f>
        <v>27</v>
      </c>
      <c r="W121" s="236">
        <f>U121+S121</f>
        <v>12486</v>
      </c>
      <c r="Y121" s="112"/>
      <c r="AA121" s="112"/>
    </row>
    <row r="122" spans="1:54" s="92" customFormat="1" ht="48.75" customHeight="1">
      <c r="C122" s="192">
        <v>115</v>
      </c>
      <c r="D122" s="193" t="s">
        <v>180</v>
      </c>
      <c r="E122" s="194" t="s">
        <v>175</v>
      </c>
      <c r="F122" s="195" t="s">
        <v>186</v>
      </c>
      <c r="G122" s="212" t="s">
        <v>49</v>
      </c>
      <c r="H122" s="197">
        <v>252934.44402</v>
      </c>
      <c r="I122" s="197">
        <v>246426.89319</v>
      </c>
      <c r="J122" s="198" t="s">
        <v>418</v>
      </c>
      <c r="K122" s="198">
        <v>9</v>
      </c>
      <c r="L122" s="197">
        <v>21782630</v>
      </c>
      <c r="M122" s="199">
        <v>50000000</v>
      </c>
      <c r="N122" s="200">
        <v>11313</v>
      </c>
      <c r="O122" s="201">
        <v>0.49</v>
      </c>
      <c r="P122" s="237">
        <v>-1.08</v>
      </c>
      <c r="Q122" s="262" t="s">
        <v>49</v>
      </c>
      <c r="R122" s="201">
        <v>12.79</v>
      </c>
      <c r="S122" s="202">
        <v>413</v>
      </c>
      <c r="T122" s="202">
        <v>11</v>
      </c>
      <c r="U122" s="202">
        <v>33</v>
      </c>
      <c r="V122" s="202">
        <v>89</v>
      </c>
      <c r="W122" s="238">
        <v>446</v>
      </c>
      <c r="X122" s="96"/>
      <c r="Y122" s="96"/>
      <c r="Z122" s="96"/>
      <c r="AA122" s="96"/>
      <c r="AB122" s="96"/>
    </row>
    <row r="123" spans="1:54" s="104" customFormat="1" ht="48.75" customHeight="1">
      <c r="A123" s="92"/>
      <c r="B123" s="92"/>
      <c r="C123" s="181">
        <v>116</v>
      </c>
      <c r="D123" s="182" t="s">
        <v>187</v>
      </c>
      <c r="E123" s="183" t="s">
        <v>153</v>
      </c>
      <c r="F123" s="184" t="s">
        <v>188</v>
      </c>
      <c r="G123" s="185" t="s">
        <v>49</v>
      </c>
      <c r="H123" s="186">
        <v>258290.53731000001</v>
      </c>
      <c r="I123" s="186">
        <v>249875.72751699999</v>
      </c>
      <c r="J123" s="187" t="s">
        <v>361</v>
      </c>
      <c r="K123" s="187">
        <v>7</v>
      </c>
      <c r="L123" s="186">
        <v>22204985</v>
      </c>
      <c r="M123" s="188">
        <v>50000000</v>
      </c>
      <c r="N123" s="189">
        <v>11256</v>
      </c>
      <c r="O123" s="190">
        <v>2.31</v>
      </c>
      <c r="P123" s="269">
        <v>-2.1</v>
      </c>
      <c r="Q123" s="261" t="s">
        <v>49</v>
      </c>
      <c r="R123" s="190">
        <v>11.35</v>
      </c>
      <c r="S123" s="191">
        <v>708</v>
      </c>
      <c r="T123" s="191">
        <v>25</v>
      </c>
      <c r="U123" s="191">
        <v>29</v>
      </c>
      <c r="V123" s="191">
        <v>75</v>
      </c>
      <c r="W123" s="239">
        <v>737</v>
      </c>
      <c r="X123" s="96"/>
      <c r="Y123" s="96"/>
      <c r="Z123" s="96"/>
      <c r="AA123" s="96"/>
      <c r="AB123" s="96"/>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row>
    <row r="124" spans="1:54" s="92" customFormat="1" ht="48.75" customHeight="1">
      <c r="C124" s="192">
        <v>117</v>
      </c>
      <c r="D124" s="193" t="s">
        <v>199</v>
      </c>
      <c r="E124" s="240" t="s">
        <v>196</v>
      </c>
      <c r="F124" s="195" t="s">
        <v>188</v>
      </c>
      <c r="G124" s="212" t="s">
        <v>49</v>
      </c>
      <c r="H124" s="197">
        <v>249616.04622799999</v>
      </c>
      <c r="I124" s="197">
        <v>224034.13380899999</v>
      </c>
      <c r="J124" s="198" t="s">
        <v>419</v>
      </c>
      <c r="K124" s="198">
        <v>5</v>
      </c>
      <c r="L124" s="197">
        <v>26590152</v>
      </c>
      <c r="M124" s="199">
        <v>50000000</v>
      </c>
      <c r="N124" s="200">
        <v>8313</v>
      </c>
      <c r="O124" s="201">
        <v>-0.11</v>
      </c>
      <c r="P124" s="270">
        <v>-4.43</v>
      </c>
      <c r="Q124" s="262" t="s">
        <v>49</v>
      </c>
      <c r="R124" s="201">
        <v>-16.62</v>
      </c>
      <c r="S124" s="228">
        <v>1003</v>
      </c>
      <c r="T124" s="202">
        <v>39</v>
      </c>
      <c r="U124" s="202">
        <v>24</v>
      </c>
      <c r="V124" s="202">
        <v>61</v>
      </c>
      <c r="W124" s="238">
        <v>1027</v>
      </c>
      <c r="X124" s="96"/>
      <c r="Y124" s="96"/>
      <c r="Z124" s="96"/>
      <c r="AA124" s="96"/>
      <c r="AB124" s="96"/>
    </row>
    <row r="125" spans="1:54" s="92" customFormat="1" ht="48.75" customHeight="1">
      <c r="C125" s="181">
        <v>118</v>
      </c>
      <c r="D125" s="182" t="s">
        <v>250</v>
      </c>
      <c r="E125" s="183" t="s">
        <v>299</v>
      </c>
      <c r="F125" s="184" t="s">
        <v>188</v>
      </c>
      <c r="G125" s="185" t="s">
        <v>49</v>
      </c>
      <c r="H125" s="186">
        <v>485640</v>
      </c>
      <c r="I125" s="186">
        <v>436043.083056</v>
      </c>
      <c r="J125" s="187" t="s">
        <v>420</v>
      </c>
      <c r="K125" s="187">
        <v>5</v>
      </c>
      <c r="L125" s="186">
        <v>45213924</v>
      </c>
      <c r="M125" s="188">
        <v>100000000</v>
      </c>
      <c r="N125" s="189">
        <v>9644</v>
      </c>
      <c r="O125" s="271">
        <v>-0.56999999999999995</v>
      </c>
      <c r="P125" s="272">
        <v>1.54</v>
      </c>
      <c r="Q125" s="261" t="s">
        <v>49</v>
      </c>
      <c r="R125" s="190">
        <v>-3.64</v>
      </c>
      <c r="S125" s="191">
        <v>3065</v>
      </c>
      <c r="T125" s="191">
        <v>64</v>
      </c>
      <c r="U125" s="191">
        <v>20</v>
      </c>
      <c r="V125" s="191">
        <v>36</v>
      </c>
      <c r="W125" s="239">
        <v>3085</v>
      </c>
      <c r="X125" s="96"/>
      <c r="Y125" s="96"/>
      <c r="Z125" s="96"/>
      <c r="AA125" s="96"/>
      <c r="AB125" s="96"/>
    </row>
    <row r="126" spans="1:54" s="92" customFormat="1" ht="48.75" customHeight="1">
      <c r="C126" s="192">
        <v>119</v>
      </c>
      <c r="D126" s="193" t="s">
        <v>291</v>
      </c>
      <c r="E126" s="194" t="s">
        <v>303</v>
      </c>
      <c r="F126" s="195" t="s">
        <v>186</v>
      </c>
      <c r="G126" s="212" t="s">
        <v>49</v>
      </c>
      <c r="H126" s="197">
        <v>740636.871591</v>
      </c>
      <c r="I126" s="197">
        <v>739446.82040199998</v>
      </c>
      <c r="J126" s="198" t="s">
        <v>343</v>
      </c>
      <c r="K126" s="198">
        <v>4</v>
      </c>
      <c r="L126" s="197">
        <v>68957539</v>
      </c>
      <c r="M126" s="199">
        <v>100000000</v>
      </c>
      <c r="N126" s="200">
        <v>10720</v>
      </c>
      <c r="O126" s="237">
        <v>1.29</v>
      </c>
      <c r="P126" s="201">
        <v>9.32</v>
      </c>
      <c r="Q126" s="262" t="s">
        <v>49</v>
      </c>
      <c r="R126" s="201">
        <v>6.11</v>
      </c>
      <c r="S126" s="202">
        <v>5367</v>
      </c>
      <c r="T126" s="202">
        <v>5</v>
      </c>
      <c r="U126" s="202">
        <v>24</v>
      </c>
      <c r="V126" s="202">
        <v>95</v>
      </c>
      <c r="W126" s="238">
        <v>5391</v>
      </c>
      <c r="X126" s="96"/>
      <c r="Y126" s="96"/>
      <c r="Z126" s="96"/>
      <c r="AA126" s="96"/>
      <c r="AB126" s="96"/>
    </row>
    <row r="127" spans="1:54" ht="48.75" customHeight="1">
      <c r="B127" s="92"/>
      <c r="C127" s="286" t="s">
        <v>181</v>
      </c>
      <c r="D127" s="286"/>
      <c r="E127" s="230" t="s">
        <v>49</v>
      </c>
      <c r="F127" s="231" t="s">
        <v>49</v>
      </c>
      <c r="G127" s="232" t="s">
        <v>49</v>
      </c>
      <c r="H127" s="233">
        <f>SUM(H122:H126)</f>
        <v>1987117.8991489997</v>
      </c>
      <c r="I127" s="233">
        <f>SUM(I122:I126)</f>
        <v>1895826.6579740001</v>
      </c>
      <c r="J127" s="234" t="s">
        <v>49</v>
      </c>
      <c r="K127" s="234"/>
      <c r="L127" s="233">
        <f>SUM(L122:L126)</f>
        <v>184749230</v>
      </c>
      <c r="M127" s="234" t="s">
        <v>49</v>
      </c>
      <c r="N127" s="277" t="s">
        <v>49</v>
      </c>
      <c r="O127" s="235">
        <f>AVERAGE(O122:O126)</f>
        <v>0.68200000000000005</v>
      </c>
      <c r="P127" s="235">
        <f>AVERAGE(P122:P126)</f>
        <v>0.65000000000000013</v>
      </c>
      <c r="Q127" s="235" t="s">
        <v>49</v>
      </c>
      <c r="R127" s="235">
        <f>AVERAGE(R122:R126)</f>
        <v>1.998</v>
      </c>
      <c r="S127" s="234">
        <f>SUM(S122:S126)</f>
        <v>10556</v>
      </c>
      <c r="T127" s="234">
        <v>36</v>
      </c>
      <c r="U127" s="234">
        <f>SUM(U122:U126)</f>
        <v>130</v>
      </c>
      <c r="V127" s="234">
        <f>100-T127</f>
        <v>64</v>
      </c>
      <c r="W127" s="241">
        <f>U127+S127</f>
        <v>10686</v>
      </c>
    </row>
    <row r="128" spans="1:54" ht="48.75" customHeight="1">
      <c r="B128" s="92"/>
      <c r="C128" s="286" t="s">
        <v>142</v>
      </c>
      <c r="D128" s="286"/>
      <c r="E128" s="230" t="s">
        <v>49</v>
      </c>
      <c r="F128" s="231" t="s">
        <v>49</v>
      </c>
      <c r="G128" s="232" t="s">
        <v>49</v>
      </c>
      <c r="H128" s="234">
        <f>H34+H45+H55+H57+H121+H127</f>
        <v>39732443.086626001</v>
      </c>
      <c r="I128" s="234">
        <f>I34+I45+I55+I57+I121+I127</f>
        <v>38708737.068488002</v>
      </c>
      <c r="J128" s="234" t="s">
        <v>49</v>
      </c>
      <c r="K128" s="234"/>
      <c r="L128" s="234">
        <f>L34+L45+L55+L57+L121+L127</f>
        <v>214890227</v>
      </c>
      <c r="M128" s="234" t="s">
        <v>49</v>
      </c>
      <c r="N128" s="234" t="s">
        <v>49</v>
      </c>
      <c r="O128" s="235" t="s">
        <v>49</v>
      </c>
      <c r="P128" s="235" t="s">
        <v>49</v>
      </c>
      <c r="Q128" s="273" t="s">
        <v>49</v>
      </c>
      <c r="R128" s="273" t="s">
        <v>49</v>
      </c>
      <c r="S128" s="236">
        <f>S127+S55+S34+S57+S45+S121</f>
        <v>100614</v>
      </c>
      <c r="T128" s="234">
        <v>69</v>
      </c>
      <c r="U128" s="236">
        <f>U127+U55+U34+U57+U45+U121</f>
        <v>1106</v>
      </c>
      <c r="V128" s="234">
        <f>100-T128</f>
        <v>31</v>
      </c>
      <c r="W128" s="241">
        <f>U128+S128</f>
        <v>101720</v>
      </c>
    </row>
    <row r="130" spans="9:14">
      <c r="I130" s="7"/>
    </row>
    <row r="132" spans="9:14">
      <c r="N132" s="113"/>
    </row>
  </sheetData>
  <sortState ref="C1:AB120">
    <sortCondition descending="1" ref="D54:D108"/>
  </sortState>
  <mergeCells count="8">
    <mergeCell ref="C127:D127"/>
    <mergeCell ref="C128:D128"/>
    <mergeCell ref="C1:W1"/>
    <mergeCell ref="C34:D34"/>
    <mergeCell ref="C45:D45"/>
    <mergeCell ref="C55:D55"/>
    <mergeCell ref="C57:D57"/>
    <mergeCell ref="C121:D121"/>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dimension ref="A1:BA134"/>
  <sheetViews>
    <sheetView rightToLeft="1" workbookViewId="0">
      <pane ySplit="1" topLeftCell="A2" activePane="bottomLeft" state="frozen"/>
      <selection pane="bottomLeft" activeCell="D39" sqref="D39"/>
    </sheetView>
  </sheetViews>
  <sheetFormatPr defaultRowHeight="18"/>
  <cols>
    <col min="1" max="1" width="3.140625" style="2" customWidth="1"/>
    <col min="2" max="2" width="6.42578125" style="1" customWidth="1"/>
    <col min="3" max="3" width="29" customWidth="1"/>
    <col min="4" max="4" width="15.5703125" style="20" customWidth="1"/>
    <col min="5" max="5" width="11.5703125" style="9" customWidth="1"/>
    <col min="6" max="6" width="13.140625" style="9" customWidth="1"/>
    <col min="7" max="7" width="12.140625" style="9" customWidth="1"/>
    <col min="8" max="8" width="10.42578125" style="10" customWidth="1"/>
    <col min="9" max="9" width="9" style="10" customWidth="1"/>
    <col min="10" max="10" width="11.140625" style="9" customWidth="1"/>
    <col min="11" max="53" width="9" style="2"/>
  </cols>
  <sheetData>
    <row r="1" spans="1:53" ht="18.75" thickBot="1">
      <c r="D1" s="8"/>
    </row>
    <row r="2" spans="1:53" ht="29.25" customHeight="1">
      <c r="B2" s="305" t="s">
        <v>424</v>
      </c>
      <c r="C2" s="306"/>
      <c r="D2" s="307"/>
      <c r="E2" s="306"/>
      <c r="F2" s="306"/>
      <c r="G2" s="306"/>
      <c r="H2" s="306"/>
      <c r="I2" s="306"/>
      <c r="J2" s="308"/>
    </row>
    <row r="3" spans="1:53" ht="21.75" customHeight="1">
      <c r="B3" s="299" t="s">
        <v>200</v>
      </c>
      <c r="C3" s="323" t="s">
        <v>201</v>
      </c>
      <c r="D3" s="321" t="s">
        <v>202</v>
      </c>
      <c r="E3" s="294" t="s">
        <v>203</v>
      </c>
      <c r="F3" s="294"/>
      <c r="G3" s="295"/>
      <c r="H3" s="294"/>
      <c r="I3" s="296"/>
      <c r="J3" s="315" t="s">
        <v>204</v>
      </c>
    </row>
    <row r="4" spans="1:53" ht="18" customHeight="1">
      <c r="B4" s="300"/>
      <c r="C4" s="324"/>
      <c r="D4" s="322"/>
      <c r="E4" s="309" t="s">
        <v>206</v>
      </c>
      <c r="F4" s="318" t="s">
        <v>207</v>
      </c>
      <c r="G4" s="26" t="s">
        <v>208</v>
      </c>
      <c r="H4" s="309" t="s">
        <v>209</v>
      </c>
      <c r="I4" s="312" t="s">
        <v>210</v>
      </c>
      <c r="J4" s="316"/>
    </row>
    <row r="5" spans="1:53" ht="21.75" customHeight="1">
      <c r="B5" s="300"/>
      <c r="C5" s="324"/>
      <c r="D5" s="322"/>
      <c r="E5" s="310"/>
      <c r="F5" s="319"/>
      <c r="G5" s="27" t="s">
        <v>220</v>
      </c>
      <c r="H5" s="310"/>
      <c r="I5" s="313"/>
      <c r="J5" s="316"/>
    </row>
    <row r="6" spans="1:53" ht="15" customHeight="1">
      <c r="B6" s="301"/>
      <c r="C6" s="325"/>
      <c r="D6" s="28" t="s">
        <v>205</v>
      </c>
      <c r="E6" s="311"/>
      <c r="F6" s="320"/>
      <c r="G6" s="29" t="s">
        <v>221</v>
      </c>
      <c r="H6" s="311"/>
      <c r="I6" s="314"/>
      <c r="J6" s="317"/>
    </row>
    <row r="7" spans="1:53" ht="26.25" customHeight="1">
      <c r="B7" s="88">
        <v>1</v>
      </c>
      <c r="C7" s="138" t="s">
        <v>159</v>
      </c>
      <c r="D7" s="134">
        <v>25760.960351999998</v>
      </c>
      <c r="E7" s="137">
        <v>41.54</v>
      </c>
      <c r="F7" s="137">
        <v>12.05</v>
      </c>
      <c r="G7" s="136">
        <v>42.57</v>
      </c>
      <c r="H7" s="137">
        <v>0</v>
      </c>
      <c r="I7" s="137">
        <v>3.8400000000000034</v>
      </c>
      <c r="J7" s="137">
        <v>4.1899999999999977</v>
      </c>
    </row>
    <row r="8" spans="1:53" ht="20.25">
      <c r="B8" s="23">
        <v>2</v>
      </c>
      <c r="C8" s="24" t="s">
        <v>43</v>
      </c>
      <c r="D8" s="117">
        <v>177523.43956200001</v>
      </c>
      <c r="E8" s="54">
        <v>31.259999999999998</v>
      </c>
      <c r="F8" s="54">
        <v>7.53</v>
      </c>
      <c r="G8" s="54">
        <v>49.86</v>
      </c>
      <c r="H8" s="54">
        <v>0</v>
      </c>
      <c r="I8" s="54">
        <v>11.349999999999994</v>
      </c>
      <c r="J8" s="59">
        <v>10.450000000000003</v>
      </c>
    </row>
    <row r="9" spans="1:53" ht="20.25">
      <c r="B9" s="88">
        <v>3</v>
      </c>
      <c r="C9" s="138" t="s">
        <v>435</v>
      </c>
      <c r="D9" s="134">
        <v>78775.823913999993</v>
      </c>
      <c r="E9" s="137">
        <v>30.39</v>
      </c>
      <c r="F9" s="137">
        <v>1.51</v>
      </c>
      <c r="G9" s="136">
        <v>64.91</v>
      </c>
      <c r="H9" s="137">
        <v>0</v>
      </c>
      <c r="I9" s="137">
        <v>3.1899999999999977</v>
      </c>
      <c r="J9" s="137">
        <v>1.9199999999999875</v>
      </c>
      <c r="Q9" s="62"/>
    </row>
    <row r="10" spans="1:53" s="22" customFormat="1" ht="20.25">
      <c r="A10" s="2"/>
      <c r="B10" s="23">
        <v>4</v>
      </c>
      <c r="C10" s="24" t="s">
        <v>176</v>
      </c>
      <c r="D10" s="117">
        <v>235197.117421</v>
      </c>
      <c r="E10" s="54">
        <v>25.56</v>
      </c>
      <c r="F10" s="54">
        <v>4.2300000000000004</v>
      </c>
      <c r="G10" s="54">
        <v>68.95</v>
      </c>
      <c r="H10" s="54">
        <v>0</v>
      </c>
      <c r="I10" s="54">
        <v>1.2599999999999909</v>
      </c>
      <c r="J10" s="59">
        <v>1.210000000000008</v>
      </c>
      <c r="K10" s="2"/>
      <c r="L10" s="2"/>
      <c r="M10" s="2"/>
      <c r="N10" s="2"/>
      <c r="O10" s="2"/>
      <c r="P10" s="2"/>
      <c r="Q10" s="6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spans="1:53" s="2" customFormat="1" ht="20.25">
      <c r="B11" s="88">
        <v>5</v>
      </c>
      <c r="C11" s="138" t="s">
        <v>165</v>
      </c>
      <c r="D11" s="134">
        <v>5104.0407740000001</v>
      </c>
      <c r="E11" s="137">
        <v>22.82</v>
      </c>
      <c r="F11" s="137">
        <v>73.89</v>
      </c>
      <c r="G11" s="136">
        <v>0</v>
      </c>
      <c r="H11" s="137">
        <v>0.72</v>
      </c>
      <c r="I11" s="137">
        <v>2.5699999999999932</v>
      </c>
      <c r="J11" s="137">
        <v>11.27000000000001</v>
      </c>
      <c r="Q11" s="62"/>
    </row>
    <row r="12" spans="1:53" s="22" customFormat="1" ht="20.25">
      <c r="A12" s="2"/>
      <c r="B12" s="23">
        <v>6</v>
      </c>
      <c r="C12" s="24" t="s">
        <v>65</v>
      </c>
      <c r="D12" s="117">
        <v>338303.69002500002</v>
      </c>
      <c r="E12" s="54">
        <v>22.13</v>
      </c>
      <c r="F12" s="54">
        <v>23.72</v>
      </c>
      <c r="G12" s="54">
        <v>52.800000000000004</v>
      </c>
      <c r="H12" s="54">
        <v>0</v>
      </c>
      <c r="I12" s="54">
        <v>1.3499999999999943</v>
      </c>
      <c r="J12" s="59">
        <v>0.12000000000000455</v>
      </c>
      <c r="K12" s="2"/>
      <c r="L12" s="2"/>
      <c r="M12" s="2"/>
      <c r="N12" s="2"/>
      <c r="O12" s="2"/>
      <c r="P12" s="2"/>
      <c r="Q12" s="6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s="2" customFormat="1" ht="20.25">
      <c r="B13" s="88">
        <v>7</v>
      </c>
      <c r="C13" s="138" t="s">
        <v>40</v>
      </c>
      <c r="D13" s="134">
        <v>648087.079165</v>
      </c>
      <c r="E13" s="137">
        <v>16.23</v>
      </c>
      <c r="F13" s="137">
        <v>22.03</v>
      </c>
      <c r="G13" s="136">
        <v>55.8</v>
      </c>
      <c r="H13" s="137">
        <v>0</v>
      </c>
      <c r="I13" s="137">
        <v>5.9399999999999977</v>
      </c>
      <c r="J13" s="137">
        <v>4.6400000000000006</v>
      </c>
      <c r="Q13" s="62"/>
    </row>
    <row r="14" spans="1:53" s="22" customFormat="1" ht="20.100000000000001" customHeight="1">
      <c r="A14" s="2"/>
      <c r="B14" s="23">
        <v>8</v>
      </c>
      <c r="C14" s="24" t="s">
        <v>292</v>
      </c>
      <c r="D14" s="117">
        <v>5375.0873949999996</v>
      </c>
      <c r="E14" s="54">
        <v>12.96</v>
      </c>
      <c r="F14" s="54">
        <v>14.42</v>
      </c>
      <c r="G14" s="54">
        <v>66.89</v>
      </c>
      <c r="H14" s="54">
        <v>0.5</v>
      </c>
      <c r="I14" s="54">
        <v>5.2299999999999898</v>
      </c>
      <c r="J14" s="59">
        <v>3.3399999999999892</v>
      </c>
      <c r="K14" s="2"/>
      <c r="L14" s="2"/>
      <c r="M14" s="2"/>
      <c r="N14" s="2"/>
      <c r="O14" s="2"/>
      <c r="P14" s="2"/>
      <c r="Q14" s="6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spans="1:53" s="2" customFormat="1" ht="20.100000000000001" customHeight="1">
      <c r="B15" s="88">
        <v>9</v>
      </c>
      <c r="C15" s="138" t="s">
        <v>41</v>
      </c>
      <c r="D15" s="134">
        <v>123388.261835</v>
      </c>
      <c r="E15" s="137">
        <v>12.540000000000001</v>
      </c>
      <c r="F15" s="137">
        <v>7.8100000000000005</v>
      </c>
      <c r="G15" s="136">
        <v>77.14</v>
      </c>
      <c r="H15" s="137">
        <v>0.04</v>
      </c>
      <c r="I15" s="137">
        <v>2.4699999999999847</v>
      </c>
      <c r="J15" s="137">
        <v>10.670000000000016</v>
      </c>
      <c r="Q15" s="62"/>
    </row>
    <row r="16" spans="1:53" s="22" customFormat="1" ht="20.100000000000001" customHeight="1">
      <c r="A16" s="2"/>
      <c r="B16" s="23">
        <v>10</v>
      </c>
      <c r="C16" s="24" t="s">
        <v>166</v>
      </c>
      <c r="D16" s="117">
        <v>95246.159012000004</v>
      </c>
      <c r="E16" s="54">
        <v>11.18</v>
      </c>
      <c r="F16" s="54">
        <v>72.42</v>
      </c>
      <c r="G16" s="54">
        <v>14.430000000000001</v>
      </c>
      <c r="H16" s="54">
        <v>0</v>
      </c>
      <c r="I16" s="54">
        <v>1.9699999999999989</v>
      </c>
      <c r="J16" s="59">
        <v>10.11999999999999</v>
      </c>
      <c r="K16" s="2"/>
      <c r="L16" s="2"/>
      <c r="M16" s="2"/>
      <c r="N16" s="2"/>
      <c r="O16" s="2"/>
      <c r="P16" s="2"/>
      <c r="Q16" s="6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spans="1:53" s="2" customFormat="1" ht="20.100000000000001" customHeight="1">
      <c r="B17" s="88">
        <v>11</v>
      </c>
      <c r="C17" s="138" t="s">
        <v>161</v>
      </c>
      <c r="D17" s="134">
        <v>49132.606092000002</v>
      </c>
      <c r="E17" s="137">
        <v>10.71</v>
      </c>
      <c r="F17" s="137">
        <v>74.180000000000007</v>
      </c>
      <c r="G17" s="136">
        <v>13.26</v>
      </c>
      <c r="H17" s="137">
        <v>0</v>
      </c>
      <c r="I17" s="137">
        <v>1.8499999999999801</v>
      </c>
      <c r="J17" s="137">
        <v>1.0699999999999932</v>
      </c>
      <c r="Q17" s="62"/>
    </row>
    <row r="18" spans="1:53" s="22" customFormat="1" ht="20.100000000000001" customHeight="1">
      <c r="A18" s="2"/>
      <c r="B18" s="23">
        <v>12</v>
      </c>
      <c r="C18" s="24" t="s">
        <v>50</v>
      </c>
      <c r="D18" s="117">
        <v>62703.986607999999</v>
      </c>
      <c r="E18" s="54">
        <v>9.84</v>
      </c>
      <c r="F18" s="54">
        <v>15.56</v>
      </c>
      <c r="G18" s="54">
        <v>72.06</v>
      </c>
      <c r="H18" s="54">
        <v>0</v>
      </c>
      <c r="I18" s="54">
        <v>2.539999999999992</v>
      </c>
      <c r="J18" s="59">
        <v>1.710000000000008</v>
      </c>
      <c r="K18" s="2"/>
      <c r="L18" s="2"/>
      <c r="M18" s="2"/>
      <c r="N18" s="2"/>
      <c r="O18" s="2"/>
      <c r="P18" s="2"/>
      <c r="Q18" s="6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spans="1:53" s="2" customFormat="1" ht="20.100000000000001" customHeight="1">
      <c r="B19" s="88">
        <v>13</v>
      </c>
      <c r="C19" s="138" t="s">
        <v>28</v>
      </c>
      <c r="D19" s="134">
        <v>16459596.135662001</v>
      </c>
      <c r="E19" s="137">
        <v>8.3000000000000007</v>
      </c>
      <c r="F19" s="137">
        <v>9.16</v>
      </c>
      <c r="G19" s="136">
        <v>80.84</v>
      </c>
      <c r="H19" s="137">
        <v>0.25</v>
      </c>
      <c r="I19" s="137">
        <v>1.4499999999999886</v>
      </c>
      <c r="J19" s="137">
        <v>1.0600000000000023</v>
      </c>
      <c r="Q19" s="62"/>
    </row>
    <row r="20" spans="1:53" s="22" customFormat="1" ht="20.100000000000001" customHeight="1">
      <c r="A20" s="2"/>
      <c r="B20" s="23">
        <v>14</v>
      </c>
      <c r="C20" s="24" t="s">
        <v>147</v>
      </c>
      <c r="D20" s="117">
        <v>216147.87321799999</v>
      </c>
      <c r="E20" s="54">
        <v>8.27</v>
      </c>
      <c r="F20" s="54">
        <v>20.68</v>
      </c>
      <c r="G20" s="54">
        <v>64.33</v>
      </c>
      <c r="H20" s="54">
        <v>0</v>
      </c>
      <c r="I20" s="54">
        <v>6.7199999999999989</v>
      </c>
      <c r="J20" s="59">
        <v>2.3700000000000045</v>
      </c>
      <c r="K20" s="2"/>
      <c r="L20" s="2"/>
      <c r="M20" s="2"/>
      <c r="N20" s="2"/>
      <c r="O20" s="2"/>
      <c r="P20" s="2"/>
      <c r="Q20" s="6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s="2" customFormat="1" ht="20.100000000000001" customHeight="1">
      <c r="B21" s="88">
        <v>15</v>
      </c>
      <c r="C21" s="138" t="s">
        <v>293</v>
      </c>
      <c r="D21" s="134">
        <v>167454.24872800001</v>
      </c>
      <c r="E21" s="137">
        <v>7.83</v>
      </c>
      <c r="F21" s="137">
        <v>29.92</v>
      </c>
      <c r="G21" s="136">
        <v>61.6</v>
      </c>
      <c r="H21" s="137">
        <v>0.02</v>
      </c>
      <c r="I21" s="137">
        <v>0.63000000000000966</v>
      </c>
      <c r="J21" s="137">
        <v>5.4599999999999937</v>
      </c>
      <c r="Q21" s="62"/>
    </row>
    <row r="22" spans="1:53" s="22" customFormat="1" ht="20.100000000000001" customHeight="1">
      <c r="A22" s="2"/>
      <c r="B22" s="23">
        <v>16</v>
      </c>
      <c r="C22" s="24" t="s">
        <v>35</v>
      </c>
      <c r="D22" s="117">
        <v>41389.912473999997</v>
      </c>
      <c r="E22" s="54">
        <v>7.73</v>
      </c>
      <c r="F22" s="54">
        <v>41.25</v>
      </c>
      <c r="G22" s="54">
        <v>49.76</v>
      </c>
      <c r="H22" s="54">
        <v>7.0000000000000007E-2</v>
      </c>
      <c r="I22" s="54">
        <v>1.1899999999999977</v>
      </c>
      <c r="J22" s="59">
        <v>12.400000000000006</v>
      </c>
      <c r="K22" s="2"/>
      <c r="L22" s="2"/>
      <c r="M22" s="2"/>
      <c r="N22" s="2"/>
      <c r="O22" s="2"/>
      <c r="P22" s="2"/>
      <c r="Q22" s="6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s="2" customFormat="1" ht="20.100000000000001" customHeight="1">
      <c r="B23" s="88">
        <v>17</v>
      </c>
      <c r="C23" s="138" t="s">
        <v>34</v>
      </c>
      <c r="D23" s="134">
        <v>60212.011115000001</v>
      </c>
      <c r="E23" s="137">
        <v>6.39</v>
      </c>
      <c r="F23" s="137">
        <v>6.63</v>
      </c>
      <c r="G23" s="136">
        <v>84.01</v>
      </c>
      <c r="H23" s="137">
        <v>0.08</v>
      </c>
      <c r="I23" s="137">
        <v>2.8900000000000006</v>
      </c>
      <c r="J23" s="137">
        <v>1.3700000000000045</v>
      </c>
      <c r="Q23" s="62"/>
    </row>
    <row r="24" spans="1:53" s="22" customFormat="1" ht="20.100000000000001" customHeight="1">
      <c r="A24" s="2"/>
      <c r="B24" s="23">
        <v>18</v>
      </c>
      <c r="C24" s="24" t="s">
        <v>39</v>
      </c>
      <c r="D24" s="117">
        <v>142713.363859</v>
      </c>
      <c r="E24" s="54">
        <v>5.18</v>
      </c>
      <c r="F24" s="54">
        <v>5.75</v>
      </c>
      <c r="G24" s="54">
        <v>87.14</v>
      </c>
      <c r="H24" s="54">
        <v>0.04</v>
      </c>
      <c r="I24" s="54">
        <v>1.8900000000000006</v>
      </c>
      <c r="J24" s="59">
        <v>2.5899999999999892</v>
      </c>
      <c r="K24" s="2"/>
      <c r="L24" s="2"/>
      <c r="M24" s="2"/>
      <c r="N24" s="2"/>
      <c r="O24" s="2"/>
      <c r="P24" s="2"/>
      <c r="Q24" s="6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s="2" customFormat="1" ht="20.100000000000001" customHeight="1">
      <c r="B25" s="88">
        <v>19</v>
      </c>
      <c r="C25" s="138" t="s">
        <v>27</v>
      </c>
      <c r="D25" s="134">
        <v>146556.66497000001</v>
      </c>
      <c r="E25" s="137">
        <v>3.4000000000000004</v>
      </c>
      <c r="F25" s="137">
        <v>84.009999999999991</v>
      </c>
      <c r="G25" s="136">
        <v>12.02</v>
      </c>
      <c r="H25" s="137">
        <v>0</v>
      </c>
      <c r="I25" s="137">
        <v>0.57000000000000739</v>
      </c>
      <c r="J25" s="137">
        <v>1.3200000000000074</v>
      </c>
      <c r="Q25" s="62"/>
    </row>
    <row r="26" spans="1:53" s="22" customFormat="1" ht="20.100000000000001" customHeight="1">
      <c r="A26" s="2"/>
      <c r="B26" s="23">
        <v>20</v>
      </c>
      <c r="C26" s="24" t="s">
        <v>36</v>
      </c>
      <c r="D26" s="117">
        <v>152928.676236</v>
      </c>
      <c r="E26" s="54">
        <v>3.16</v>
      </c>
      <c r="F26" s="54">
        <v>79.37</v>
      </c>
      <c r="G26" s="54">
        <v>15.07</v>
      </c>
      <c r="H26" s="54">
        <v>0.03</v>
      </c>
      <c r="I26" s="54">
        <v>2.3700000000000045</v>
      </c>
      <c r="J26" s="59">
        <v>2.2800000000000011</v>
      </c>
      <c r="K26" s="2"/>
      <c r="L26" s="2"/>
      <c r="M26" s="2"/>
      <c r="N26" s="2"/>
      <c r="O26" s="2"/>
      <c r="P26" s="2"/>
      <c r="Q26" s="6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s="2" customFormat="1" ht="20.100000000000001" customHeight="1">
      <c r="B27" s="88">
        <v>21</v>
      </c>
      <c r="C27" s="138" t="s">
        <v>26</v>
      </c>
      <c r="D27" s="134">
        <v>1029003.5227410001</v>
      </c>
      <c r="E27" s="137">
        <v>3.14</v>
      </c>
      <c r="F27" s="137">
        <v>62.02</v>
      </c>
      <c r="G27" s="136">
        <v>33.549999999999997</v>
      </c>
      <c r="H27" s="137">
        <v>0.01</v>
      </c>
      <c r="I27" s="137">
        <v>1.2800000000000011</v>
      </c>
      <c r="J27" s="137">
        <v>0.78999999999999204</v>
      </c>
      <c r="Q27" s="62"/>
    </row>
    <row r="28" spans="1:53" s="22" customFormat="1" ht="20.100000000000001" customHeight="1">
      <c r="A28" s="2"/>
      <c r="B28" s="23">
        <v>22</v>
      </c>
      <c r="C28" s="24" t="s">
        <v>24</v>
      </c>
      <c r="D28" s="117">
        <v>307481.76802199997</v>
      </c>
      <c r="E28" s="54">
        <v>2.2599999999999998</v>
      </c>
      <c r="F28" s="54">
        <v>71.150000000000006</v>
      </c>
      <c r="G28" s="54">
        <v>26.04</v>
      </c>
      <c r="H28" s="54">
        <v>0</v>
      </c>
      <c r="I28" s="54">
        <v>0.55000000000000004</v>
      </c>
      <c r="J28" s="59">
        <v>0.92000000000000171</v>
      </c>
      <c r="K28" s="2"/>
      <c r="L28" s="2"/>
      <c r="M28" s="2"/>
      <c r="N28" s="2"/>
      <c r="O28" s="2"/>
      <c r="P28" s="2"/>
      <c r="Q28" s="6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s="2" customFormat="1" ht="20.100000000000001" customHeight="1">
      <c r="B29" s="88">
        <v>23</v>
      </c>
      <c r="C29" s="138" t="s">
        <v>434</v>
      </c>
      <c r="D29" s="134">
        <v>850082.36692399997</v>
      </c>
      <c r="E29" s="137">
        <v>2.12</v>
      </c>
      <c r="F29" s="137">
        <v>35.17</v>
      </c>
      <c r="G29" s="136">
        <v>60.57</v>
      </c>
      <c r="H29" s="137">
        <v>0.15</v>
      </c>
      <c r="I29" s="137">
        <v>1.9899999999999949</v>
      </c>
      <c r="J29" s="137">
        <v>1.9599999999999937</v>
      </c>
      <c r="Q29" s="62"/>
    </row>
    <row r="30" spans="1:53" s="22" customFormat="1" ht="20.100000000000001" customHeight="1">
      <c r="A30" s="2"/>
      <c r="B30" s="23">
        <v>24</v>
      </c>
      <c r="C30" s="24" t="s">
        <v>37</v>
      </c>
      <c r="D30" s="117">
        <v>271123.62126300001</v>
      </c>
      <c r="E30" s="54">
        <v>1.91</v>
      </c>
      <c r="F30" s="54">
        <v>33</v>
      </c>
      <c r="G30" s="54">
        <v>63.4</v>
      </c>
      <c r="H30" s="54">
        <v>0.03</v>
      </c>
      <c r="I30" s="54">
        <v>1.6599999999999966</v>
      </c>
      <c r="J30" s="59">
        <v>1.75</v>
      </c>
      <c r="K30" s="2"/>
      <c r="L30" s="2"/>
      <c r="M30" s="2"/>
      <c r="N30" s="2"/>
      <c r="O30" s="2"/>
      <c r="P30" s="2"/>
      <c r="Q30" s="6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s="2" customFormat="1" ht="20.100000000000001" customHeight="1">
      <c r="B31" s="88">
        <v>25</v>
      </c>
      <c r="C31" s="138" t="s">
        <v>38</v>
      </c>
      <c r="D31" s="134">
        <v>78823.186541999996</v>
      </c>
      <c r="E31" s="137">
        <v>1.42</v>
      </c>
      <c r="F31" s="137">
        <v>0</v>
      </c>
      <c r="G31" s="136">
        <v>96.61</v>
      </c>
      <c r="H31" s="137">
        <v>0</v>
      </c>
      <c r="I31" s="137">
        <v>1.9699999999999989</v>
      </c>
      <c r="J31" s="137">
        <v>3.3100000000000023</v>
      </c>
      <c r="Q31" s="62"/>
    </row>
    <row r="32" spans="1:53" s="22" customFormat="1" ht="20.100000000000001" customHeight="1">
      <c r="A32" s="2"/>
      <c r="B32" s="23">
        <v>26</v>
      </c>
      <c r="C32" s="24" t="s">
        <v>148</v>
      </c>
      <c r="D32" s="117">
        <v>2260392.2987719998</v>
      </c>
      <c r="E32" s="54">
        <v>0.19</v>
      </c>
      <c r="F32" s="54">
        <v>35.67</v>
      </c>
      <c r="G32" s="54">
        <v>63.12</v>
      </c>
      <c r="H32" s="54">
        <v>0.05</v>
      </c>
      <c r="I32" s="54">
        <v>0.97000000000001307</v>
      </c>
      <c r="J32" s="59">
        <v>1.039999999999992</v>
      </c>
      <c r="K32" s="2"/>
      <c r="L32" s="2"/>
      <c r="M32" s="2"/>
      <c r="N32" s="2"/>
      <c r="O32" s="2"/>
      <c r="P32" s="2"/>
      <c r="Q32" s="6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s="2" customFormat="1" ht="20.100000000000001" customHeight="1">
      <c r="B33" s="88">
        <v>27</v>
      </c>
      <c r="C33" s="138" t="s">
        <v>18</v>
      </c>
      <c r="D33" s="134">
        <v>1971889.1886090001</v>
      </c>
      <c r="E33" s="137">
        <v>0</v>
      </c>
      <c r="F33" s="137">
        <v>35.56</v>
      </c>
      <c r="G33" s="136">
        <v>63.79</v>
      </c>
      <c r="H33" s="137">
        <v>0</v>
      </c>
      <c r="I33" s="137">
        <v>0.65000000000000568</v>
      </c>
      <c r="J33" s="137">
        <v>0.95000000000000284</v>
      </c>
      <c r="Q33" s="62"/>
    </row>
    <row r="34" spans="1:53" s="22" customFormat="1" ht="20.100000000000001" customHeight="1">
      <c r="A34" s="2"/>
      <c r="B34" s="23">
        <v>28</v>
      </c>
      <c r="C34" s="24" t="s">
        <v>30</v>
      </c>
      <c r="D34" s="117">
        <v>867039.61361</v>
      </c>
      <c r="E34" s="54">
        <v>0</v>
      </c>
      <c r="F34" s="54">
        <v>45.77</v>
      </c>
      <c r="G34" s="54">
        <v>53.72</v>
      </c>
      <c r="H34" s="54">
        <v>0</v>
      </c>
      <c r="I34" s="54">
        <v>0.50999999999999091</v>
      </c>
      <c r="J34" s="59">
        <v>0.43999999999999773</v>
      </c>
      <c r="K34" s="2"/>
      <c r="L34" s="2"/>
      <c r="M34" s="2"/>
      <c r="N34" s="2"/>
      <c r="O34" s="2"/>
      <c r="P34" s="2"/>
      <c r="Q34" s="6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s="2" customFormat="1" ht="20.100000000000001" customHeight="1">
      <c r="B35" s="88">
        <v>29</v>
      </c>
      <c r="C35" s="138" t="s">
        <v>45</v>
      </c>
      <c r="D35" s="134">
        <v>21849.449717</v>
      </c>
      <c r="E35" s="137">
        <v>0</v>
      </c>
      <c r="F35" s="137">
        <v>30.64</v>
      </c>
      <c r="G35" s="136">
        <v>67.7</v>
      </c>
      <c r="H35" s="137">
        <v>0.23</v>
      </c>
      <c r="I35" s="137">
        <v>1.4299999999999926</v>
      </c>
      <c r="J35" s="137">
        <v>1.9000000000000057</v>
      </c>
      <c r="Q35" s="62"/>
    </row>
    <row r="36" spans="1:53" s="2" customFormat="1" ht="20.100000000000001" customHeight="1">
      <c r="B36" s="23">
        <v>30</v>
      </c>
      <c r="C36" s="24" t="s">
        <v>309</v>
      </c>
      <c r="D36" s="117">
        <v>5432.043662</v>
      </c>
      <c r="E36" s="54">
        <v>0</v>
      </c>
      <c r="F36" s="54">
        <v>62.86</v>
      </c>
      <c r="G36" s="54">
        <v>0</v>
      </c>
      <c r="H36" s="54">
        <v>0.47</v>
      </c>
      <c r="I36" s="54">
        <v>36.67</v>
      </c>
      <c r="J36" s="59">
        <v>2.1200000000000045</v>
      </c>
      <c r="Q36" s="62"/>
    </row>
    <row r="37" spans="1:53" s="2" customFormat="1" ht="20.100000000000001" customHeight="1">
      <c r="B37" s="88">
        <v>31</v>
      </c>
      <c r="C37" s="138" t="s">
        <v>492</v>
      </c>
      <c r="D37" s="134">
        <v>5001</v>
      </c>
      <c r="E37" s="137">
        <v>0</v>
      </c>
      <c r="F37" s="137">
        <v>0</v>
      </c>
      <c r="G37" s="136">
        <v>0</v>
      </c>
      <c r="H37" s="137">
        <v>100</v>
      </c>
      <c r="I37" s="137">
        <v>0</v>
      </c>
      <c r="J37" s="137" t="s">
        <v>49</v>
      </c>
      <c r="Q37" s="62"/>
    </row>
    <row r="38" spans="1:53" ht="30.75" customHeight="1">
      <c r="B38" s="297" t="s">
        <v>211</v>
      </c>
      <c r="C38" s="298"/>
      <c r="D38" s="118">
        <f>SUM(D7:D37)</f>
        <v>26899715.198279001</v>
      </c>
      <c r="E38" s="58">
        <v>6.9120644966683873</v>
      </c>
      <c r="F38" s="58">
        <v>19.801043033288931</v>
      </c>
      <c r="G38" s="58">
        <v>70.926402830258297</v>
      </c>
      <c r="H38" s="58">
        <v>0.16402992077832768</v>
      </c>
      <c r="I38" s="58">
        <v>2.1964597190060511</v>
      </c>
      <c r="J38" s="58"/>
      <c r="K38" s="53"/>
      <c r="L38" s="53"/>
      <c r="M38" s="53"/>
      <c r="N38" s="53"/>
      <c r="O38" s="53"/>
    </row>
    <row r="39" spans="1:53" s="22" customFormat="1" ht="20.100000000000001" customHeight="1">
      <c r="A39" s="2"/>
      <c r="B39" s="132">
        <v>32</v>
      </c>
      <c r="C39" s="133" t="s">
        <v>438</v>
      </c>
      <c r="D39" s="134">
        <v>156249.999411</v>
      </c>
      <c r="E39" s="135">
        <v>65.84</v>
      </c>
      <c r="F39" s="136">
        <v>12.1</v>
      </c>
      <c r="G39" s="136">
        <v>18.420000000000002</v>
      </c>
      <c r="H39" s="135">
        <v>0</v>
      </c>
      <c r="I39" s="135">
        <v>3.6400000000000006</v>
      </c>
      <c r="J39" s="137">
        <v>2.960000000000008</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s="2" customFormat="1" ht="20.100000000000001" customHeight="1">
      <c r="B40" s="23">
        <v>33</v>
      </c>
      <c r="C40" s="24" t="s">
        <v>168</v>
      </c>
      <c r="D40" s="117">
        <v>12381.508400000001</v>
      </c>
      <c r="E40" s="54">
        <v>57.989999999999995</v>
      </c>
      <c r="F40" s="54">
        <v>2.87</v>
      </c>
      <c r="G40" s="54">
        <v>31.8</v>
      </c>
      <c r="H40" s="54">
        <v>0</v>
      </c>
      <c r="I40" s="54">
        <v>7.3400000000000034</v>
      </c>
      <c r="J40" s="54">
        <v>4.2000000000000028</v>
      </c>
    </row>
    <row r="41" spans="1:53" s="22" customFormat="1" ht="20.100000000000001" customHeight="1">
      <c r="A41" s="2"/>
      <c r="B41" s="88">
        <v>34</v>
      </c>
      <c r="C41" s="138" t="s">
        <v>150</v>
      </c>
      <c r="D41" s="134">
        <v>11237.88456</v>
      </c>
      <c r="E41" s="137">
        <v>54.81</v>
      </c>
      <c r="F41" s="137">
        <v>39.22</v>
      </c>
      <c r="G41" s="136">
        <v>2.78</v>
      </c>
      <c r="H41" s="137">
        <v>0</v>
      </c>
      <c r="I41" s="137">
        <v>3.1899999999999977</v>
      </c>
      <c r="J41" s="137">
        <v>2.7000000000000028</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s="2" customFormat="1" ht="20.100000000000001" customHeight="1">
      <c r="B42" s="23">
        <v>35</v>
      </c>
      <c r="C42" s="24" t="s">
        <v>158</v>
      </c>
      <c r="D42" s="115">
        <v>6789.9492149999996</v>
      </c>
      <c r="E42" s="54">
        <v>52.980000000000004</v>
      </c>
      <c r="F42" s="54">
        <v>40.26</v>
      </c>
      <c r="G42" s="55">
        <v>3.49</v>
      </c>
      <c r="H42" s="54">
        <v>0</v>
      </c>
      <c r="I42" s="54">
        <v>3.269999999999996</v>
      </c>
      <c r="J42" s="54">
        <v>1.1799999999999926</v>
      </c>
    </row>
    <row r="43" spans="1:53" s="22" customFormat="1" ht="20.100000000000001" customHeight="1">
      <c r="A43" s="2"/>
      <c r="B43" s="132">
        <v>36</v>
      </c>
      <c r="C43" s="133" t="s">
        <v>437</v>
      </c>
      <c r="D43" s="134">
        <v>63978.685169999997</v>
      </c>
      <c r="E43" s="135">
        <v>52.12</v>
      </c>
      <c r="F43" s="136">
        <v>44.440000000000005</v>
      </c>
      <c r="G43" s="136">
        <v>2.34</v>
      </c>
      <c r="H43" s="135">
        <v>0</v>
      </c>
      <c r="I43" s="135">
        <v>1.0999999999999943</v>
      </c>
      <c r="J43" s="137">
        <v>3.6800000000000068</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s="2" customFormat="1" ht="20.100000000000001" customHeight="1">
      <c r="B44" s="23">
        <v>37</v>
      </c>
      <c r="C44" s="24" t="s">
        <v>55</v>
      </c>
      <c r="D44" s="115">
        <v>9968.6453139999994</v>
      </c>
      <c r="E44" s="54">
        <v>49.71</v>
      </c>
      <c r="F44" s="54">
        <v>37.090000000000003</v>
      </c>
      <c r="G44" s="55">
        <v>9.73</v>
      </c>
      <c r="H44" s="54">
        <v>0</v>
      </c>
      <c r="I44" s="54">
        <v>3.4699999999999847</v>
      </c>
      <c r="J44" s="54">
        <v>2.9000000000000057</v>
      </c>
    </row>
    <row r="45" spans="1:53" s="22" customFormat="1" ht="20.100000000000001" customHeight="1">
      <c r="A45" s="2"/>
      <c r="B45" s="132">
        <v>38</v>
      </c>
      <c r="C45" s="133" t="s">
        <v>155</v>
      </c>
      <c r="D45" s="134">
        <v>19351.903890000001</v>
      </c>
      <c r="E45" s="135">
        <v>49.43</v>
      </c>
      <c r="F45" s="136">
        <v>43.61</v>
      </c>
      <c r="G45" s="136">
        <v>4.1900000000000004</v>
      </c>
      <c r="H45" s="135">
        <v>0</v>
      </c>
      <c r="I45" s="135">
        <v>2.7700000000000102</v>
      </c>
      <c r="J45" s="137">
        <v>6.5600000000000023</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s="2" customFormat="1" ht="20.100000000000001" customHeight="1">
      <c r="B46" s="23">
        <v>39</v>
      </c>
      <c r="C46" s="24" t="s">
        <v>191</v>
      </c>
      <c r="D46" s="117">
        <v>56845.135820000003</v>
      </c>
      <c r="E46" s="54">
        <v>49.34</v>
      </c>
      <c r="F46" s="54">
        <v>0</v>
      </c>
      <c r="G46" s="54">
        <v>45.26</v>
      </c>
      <c r="H46" s="54">
        <v>0</v>
      </c>
      <c r="I46" s="54">
        <v>5.4000000000000057</v>
      </c>
      <c r="J46" s="54">
        <v>3.3999999999999915</v>
      </c>
    </row>
    <row r="47" spans="1:53" s="22" customFormat="1" ht="20.100000000000001" customHeight="1">
      <c r="A47" s="2"/>
      <c r="B47" s="132">
        <v>40</v>
      </c>
      <c r="C47" s="133" t="s">
        <v>54</v>
      </c>
      <c r="D47" s="134">
        <v>19270.060293999999</v>
      </c>
      <c r="E47" s="135">
        <v>47.29</v>
      </c>
      <c r="F47" s="136">
        <v>46.63</v>
      </c>
      <c r="G47" s="136">
        <v>3.04</v>
      </c>
      <c r="H47" s="135">
        <v>0</v>
      </c>
      <c r="I47" s="135">
        <v>3.039999999999992</v>
      </c>
      <c r="J47" s="137">
        <v>2.4099999999999966</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s="2" customFormat="1" ht="20.100000000000001" customHeight="1">
      <c r="B48" s="23">
        <v>41</v>
      </c>
      <c r="C48" s="24" t="s">
        <v>436</v>
      </c>
      <c r="D48" s="117">
        <v>108446.29109</v>
      </c>
      <c r="E48" s="54">
        <v>36.450000000000003</v>
      </c>
      <c r="F48" s="54">
        <v>0</v>
      </c>
      <c r="G48" s="54">
        <v>54.23</v>
      </c>
      <c r="H48" s="54">
        <v>0.05</v>
      </c>
      <c r="I48" s="54">
        <v>9.269999999999996</v>
      </c>
      <c r="J48" s="59">
        <v>4.4700000000000131</v>
      </c>
    </row>
    <row r="49" spans="1:53" ht="20.100000000000001" customHeight="1">
      <c r="B49" s="326" t="s">
        <v>212</v>
      </c>
      <c r="C49" s="327"/>
      <c r="D49" s="118">
        <f>SUM(D39:D48)</f>
        <v>464520.06316400005</v>
      </c>
      <c r="E49" s="60">
        <v>52.606438419103725</v>
      </c>
      <c r="F49" s="60">
        <v>16.351763843926136</v>
      </c>
      <c r="G49" s="60">
        <v>26.192666105859786</v>
      </c>
      <c r="H49" s="60">
        <v>1.1672939415289879E-2</v>
      </c>
      <c r="I49" s="60">
        <v>4.8374586916950593</v>
      </c>
      <c r="J49" s="60"/>
      <c r="K49" s="53"/>
      <c r="L49" s="53"/>
      <c r="M49" s="53"/>
      <c r="N49" s="53"/>
      <c r="O49" s="53"/>
    </row>
    <row r="50" spans="1:53" s="22" customFormat="1" ht="20.100000000000001" customHeight="1">
      <c r="A50" s="2"/>
      <c r="B50" s="23">
        <v>42</v>
      </c>
      <c r="C50" s="24" t="s">
        <v>312</v>
      </c>
      <c r="D50" s="115">
        <v>240904.232407</v>
      </c>
      <c r="E50" s="54">
        <v>97.56</v>
      </c>
      <c r="F50" s="54">
        <v>0</v>
      </c>
      <c r="G50" s="55">
        <v>0.14000000000000001</v>
      </c>
      <c r="H50" s="54">
        <v>0</v>
      </c>
      <c r="I50" s="54">
        <v>2.2999999999999972</v>
      </c>
      <c r="J50" s="54">
        <v>1.7700000000000102</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s="2" customFormat="1" ht="20.100000000000001" customHeight="1">
      <c r="B51" s="139">
        <v>43</v>
      </c>
      <c r="C51" s="138" t="s">
        <v>440</v>
      </c>
      <c r="D51" s="134">
        <v>208919.170419</v>
      </c>
      <c r="E51" s="137">
        <v>97.29</v>
      </c>
      <c r="F51" s="137">
        <v>0</v>
      </c>
      <c r="G51" s="136">
        <v>0.15</v>
      </c>
      <c r="H51" s="137">
        <v>0</v>
      </c>
      <c r="I51" s="137">
        <v>2.5599999999999881</v>
      </c>
      <c r="J51" s="141">
        <v>2.0400000000000063</v>
      </c>
    </row>
    <row r="52" spans="1:53" s="22" customFormat="1" ht="20.100000000000001" customHeight="1">
      <c r="A52" s="2"/>
      <c r="B52" s="23">
        <v>44</v>
      </c>
      <c r="C52" s="24" t="s">
        <v>306</v>
      </c>
      <c r="D52" s="115">
        <v>66935.925334</v>
      </c>
      <c r="E52" s="54">
        <v>96.57</v>
      </c>
      <c r="F52" s="54">
        <v>0</v>
      </c>
      <c r="G52" s="55">
        <v>0</v>
      </c>
      <c r="H52" s="54">
        <v>1.42</v>
      </c>
      <c r="I52" s="54">
        <v>2.0100000000000051</v>
      </c>
      <c r="J52" s="54">
        <v>0.32999999999999829</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s="2" customFormat="1" ht="20.100000000000001" customHeight="1">
      <c r="B53" s="139">
        <v>45</v>
      </c>
      <c r="C53" s="138" t="s">
        <v>182</v>
      </c>
      <c r="D53" s="140">
        <v>137110.726826</v>
      </c>
      <c r="E53" s="137">
        <v>94.2</v>
      </c>
      <c r="F53" s="137">
        <v>0</v>
      </c>
      <c r="G53" s="137">
        <v>0.01</v>
      </c>
      <c r="H53" s="137">
        <v>0</v>
      </c>
      <c r="I53" s="135">
        <v>5.789999999999992</v>
      </c>
      <c r="J53" s="137">
        <v>3.1299999999999955</v>
      </c>
    </row>
    <row r="54" spans="1:53" s="22" customFormat="1" ht="20.100000000000001" customHeight="1">
      <c r="A54" s="2"/>
      <c r="B54" s="23">
        <v>46</v>
      </c>
      <c r="C54" s="24" t="s">
        <v>156</v>
      </c>
      <c r="D54" s="115">
        <v>1723569.582247</v>
      </c>
      <c r="E54" s="54">
        <v>94.06</v>
      </c>
      <c r="F54" s="54">
        <v>0</v>
      </c>
      <c r="G54" s="55">
        <v>4.25</v>
      </c>
      <c r="H54" s="54">
        <v>0</v>
      </c>
      <c r="I54" s="54">
        <v>1.6899999999999977</v>
      </c>
      <c r="J54" s="54">
        <v>3.6099999999999994</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s="2" customFormat="1" ht="20.100000000000001" customHeight="1">
      <c r="B55" s="139">
        <v>47</v>
      </c>
      <c r="C55" s="12" t="s">
        <v>58</v>
      </c>
      <c r="D55" s="114">
        <v>264534.22347999999</v>
      </c>
      <c r="E55" s="56">
        <v>93.09</v>
      </c>
      <c r="F55" s="56">
        <v>3.41</v>
      </c>
      <c r="G55" s="61">
        <v>0</v>
      </c>
      <c r="H55" s="56">
        <v>0</v>
      </c>
      <c r="I55" s="56">
        <v>3.5</v>
      </c>
      <c r="J55" s="56">
        <v>2.9699999999999989</v>
      </c>
    </row>
    <row r="56" spans="1:53" s="22" customFormat="1" ht="20.100000000000001" customHeight="1">
      <c r="A56" s="2"/>
      <c r="B56" s="23">
        <v>48</v>
      </c>
      <c r="C56" s="130" t="s">
        <v>60</v>
      </c>
      <c r="D56" s="115">
        <v>232248.375978</v>
      </c>
      <c r="E56" s="131">
        <v>88.429999999999993</v>
      </c>
      <c r="F56" s="55">
        <v>3.73</v>
      </c>
      <c r="G56" s="55">
        <v>2.2800000000000002</v>
      </c>
      <c r="H56" s="131">
        <v>0</v>
      </c>
      <c r="I56" s="131">
        <v>5.5600000000000023</v>
      </c>
      <c r="J56" s="54">
        <v>4.0000000000000142</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s="2" customFormat="1" ht="20.100000000000001" customHeight="1">
      <c r="B57" s="139">
        <v>49</v>
      </c>
      <c r="C57" s="12" t="s">
        <v>441</v>
      </c>
      <c r="D57" s="114">
        <v>102983.963766</v>
      </c>
      <c r="E57" s="56">
        <v>87.83</v>
      </c>
      <c r="F57" s="56">
        <v>3.84</v>
      </c>
      <c r="G57" s="61">
        <v>0.86</v>
      </c>
      <c r="H57" s="56">
        <v>0</v>
      </c>
      <c r="I57" s="56">
        <v>7.4699999999999989</v>
      </c>
      <c r="J57" s="56">
        <v>3.6400000000000006</v>
      </c>
    </row>
    <row r="58" spans="1:53" s="2" customFormat="1" ht="20.100000000000001" customHeight="1">
      <c r="B58" s="23">
        <v>50</v>
      </c>
      <c r="C58" s="24" t="s">
        <v>439</v>
      </c>
      <c r="D58" s="115">
        <v>286721.48438400001</v>
      </c>
      <c r="E58" s="54">
        <v>79.16</v>
      </c>
      <c r="F58" s="54">
        <v>9.1800000000000015</v>
      </c>
      <c r="G58" s="55">
        <v>0.71000000000000008</v>
      </c>
      <c r="H58" s="54">
        <v>3.45</v>
      </c>
      <c r="I58" s="54">
        <v>7.5</v>
      </c>
      <c r="J58" s="54">
        <v>3.980000000000004</v>
      </c>
    </row>
    <row r="59" spans="1:53" ht="20.100000000000001" customHeight="1">
      <c r="B59" s="289" t="s">
        <v>213</v>
      </c>
      <c r="C59" s="290"/>
      <c r="D59" s="118">
        <f>SUM(D50:D58)</f>
        <v>3263927.684841</v>
      </c>
      <c r="E59" s="58">
        <v>92.597737714269797</v>
      </c>
      <c r="F59" s="58">
        <v>1.4693676622326668</v>
      </c>
      <c r="G59" s="58">
        <v>2.5163765416877437</v>
      </c>
      <c r="H59" s="58">
        <v>0.33218816094937409</v>
      </c>
      <c r="I59" s="58">
        <v>3.08432992086041</v>
      </c>
      <c r="J59" s="58"/>
      <c r="K59" s="53"/>
      <c r="L59" s="53"/>
      <c r="M59" s="53"/>
      <c r="N59" s="53"/>
      <c r="O59" s="53"/>
    </row>
    <row r="60" spans="1:53" s="22" customFormat="1" ht="20.100000000000001" customHeight="1">
      <c r="A60" s="2"/>
      <c r="B60" s="11">
        <v>51</v>
      </c>
      <c r="C60" s="13" t="s">
        <v>442</v>
      </c>
      <c r="D60" s="116">
        <v>93908.003461999993</v>
      </c>
      <c r="E60" s="56">
        <v>93.92</v>
      </c>
      <c r="F60" s="56">
        <v>1.56</v>
      </c>
      <c r="G60" s="56">
        <v>2.09</v>
      </c>
      <c r="H60" s="56">
        <v>0</v>
      </c>
      <c r="I60" s="90">
        <v>2.4299999999999926</v>
      </c>
      <c r="J60" s="57">
        <v>2.1400000000000006</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ht="20.100000000000001" customHeight="1">
      <c r="B61" s="326" t="s">
        <v>214</v>
      </c>
      <c r="C61" s="327"/>
      <c r="D61" s="118">
        <f>SUM(D60)</f>
        <v>93908.003461999993</v>
      </c>
      <c r="E61" s="60">
        <v>93.92</v>
      </c>
      <c r="F61" s="60">
        <v>1.56</v>
      </c>
      <c r="G61" s="60">
        <v>2.09</v>
      </c>
      <c r="H61" s="60">
        <v>0</v>
      </c>
      <c r="I61" s="60">
        <v>2.4299999999999926</v>
      </c>
      <c r="J61" s="60"/>
      <c r="K61" s="53"/>
      <c r="L61" s="53"/>
      <c r="M61" s="53"/>
      <c r="N61" s="53"/>
      <c r="O61" s="53"/>
    </row>
    <row r="62" spans="1:53" s="22" customFormat="1" ht="20.100000000000001" customHeight="1">
      <c r="A62" s="2"/>
      <c r="B62" s="23">
        <v>52</v>
      </c>
      <c r="C62" s="24" t="s">
        <v>169</v>
      </c>
      <c r="D62" s="117">
        <v>8261.1480499999998</v>
      </c>
      <c r="E62" s="54">
        <v>98.52</v>
      </c>
      <c r="F62" s="54">
        <v>0</v>
      </c>
      <c r="G62" s="54">
        <v>0.05</v>
      </c>
      <c r="H62" s="54">
        <v>0</v>
      </c>
      <c r="I62" s="54">
        <v>1.4300000000000068</v>
      </c>
      <c r="J62" s="59">
        <v>10.530000000000001</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s="2" customFormat="1" ht="20.100000000000001" customHeight="1">
      <c r="B63" s="88">
        <v>53</v>
      </c>
      <c r="C63" s="133" t="s">
        <v>475</v>
      </c>
      <c r="D63" s="134">
        <v>10062.755916</v>
      </c>
      <c r="E63" s="135">
        <v>98.49</v>
      </c>
      <c r="F63" s="136">
        <v>0</v>
      </c>
      <c r="G63" s="136">
        <v>0</v>
      </c>
      <c r="H63" s="135">
        <v>0.01</v>
      </c>
      <c r="I63" s="135">
        <v>1.5</v>
      </c>
      <c r="J63" s="141">
        <v>0.88000000000000966</v>
      </c>
    </row>
    <row r="64" spans="1:53" s="22" customFormat="1" ht="20.100000000000001" customHeight="1">
      <c r="A64" s="2"/>
      <c r="B64" s="23">
        <v>54</v>
      </c>
      <c r="C64" s="24" t="s">
        <v>289</v>
      </c>
      <c r="D64" s="117">
        <v>38345.827838999998</v>
      </c>
      <c r="E64" s="54">
        <v>98.1</v>
      </c>
      <c r="F64" s="54">
        <v>0</v>
      </c>
      <c r="G64" s="54">
        <v>0.47</v>
      </c>
      <c r="H64" s="54">
        <v>0</v>
      </c>
      <c r="I64" s="54">
        <v>1.4300000000000068</v>
      </c>
      <c r="J64" s="59">
        <v>1.1799999999999926</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s="2" customFormat="1" ht="20.100000000000001" customHeight="1">
      <c r="B65" s="88">
        <v>55</v>
      </c>
      <c r="C65" s="133" t="s">
        <v>445</v>
      </c>
      <c r="D65" s="134">
        <v>14850.693873</v>
      </c>
      <c r="E65" s="135">
        <v>97.61</v>
      </c>
      <c r="F65" s="136">
        <v>0</v>
      </c>
      <c r="G65" s="136">
        <v>0.67999999999999994</v>
      </c>
      <c r="H65" s="135">
        <v>0</v>
      </c>
      <c r="I65" s="135">
        <v>1.7099999999999937</v>
      </c>
      <c r="J65" s="141">
        <v>3.7999999999999972</v>
      </c>
    </row>
    <row r="66" spans="1:53" s="22" customFormat="1" ht="20.100000000000001" customHeight="1">
      <c r="A66" s="21"/>
      <c r="B66" s="23">
        <v>56</v>
      </c>
      <c r="C66" s="24" t="s">
        <v>467</v>
      </c>
      <c r="D66" s="117">
        <v>167516.988724</v>
      </c>
      <c r="E66" s="54">
        <v>97.39</v>
      </c>
      <c r="F66" s="54">
        <v>0</v>
      </c>
      <c r="G66" s="54">
        <v>0.04</v>
      </c>
      <c r="H66" s="54">
        <v>0</v>
      </c>
      <c r="I66" s="54">
        <v>2.5699999999999932</v>
      </c>
      <c r="J66" s="59">
        <v>3.4199999999999875</v>
      </c>
      <c r="K66" s="2"/>
      <c r="L66" s="2"/>
      <c r="M66" s="2"/>
      <c r="N66" s="2"/>
      <c r="O66" s="2"/>
      <c r="P66" s="21"/>
      <c r="Q66" s="21"/>
      <c r="R66" s="21"/>
      <c r="S66" s="21"/>
      <c r="T66" s="21"/>
      <c r="U66" s="21"/>
      <c r="V66" s="21"/>
      <c r="W66" s="21"/>
      <c r="X66" s="21"/>
      <c r="Y66" s="21"/>
      <c r="Z66" s="21"/>
      <c r="AA66" s="21"/>
      <c r="AB66" s="21"/>
      <c r="AC66" s="21"/>
      <c r="AD66" s="21"/>
      <c r="AE66" s="21"/>
      <c r="AF66" s="21"/>
      <c r="AG66" s="2"/>
      <c r="AH66" s="2"/>
      <c r="AI66" s="2"/>
      <c r="AJ66" s="2"/>
      <c r="AK66" s="2"/>
      <c r="AL66" s="2"/>
      <c r="AM66" s="2"/>
      <c r="AN66" s="2"/>
      <c r="AO66" s="2"/>
      <c r="AP66" s="2"/>
      <c r="AQ66" s="2"/>
      <c r="AR66" s="2"/>
      <c r="AS66" s="2"/>
      <c r="AT66" s="2"/>
      <c r="AU66" s="2"/>
      <c r="AV66" s="2"/>
      <c r="AW66" s="2"/>
      <c r="AX66" s="2"/>
      <c r="AY66" s="2"/>
      <c r="AZ66" s="2"/>
      <c r="BA66" s="2"/>
    </row>
    <row r="67" spans="1:53" s="2" customFormat="1" ht="20.100000000000001" customHeight="1">
      <c r="B67" s="88">
        <v>57</v>
      </c>
      <c r="C67" s="133" t="s">
        <v>135</v>
      </c>
      <c r="D67" s="134">
        <v>155417.863469</v>
      </c>
      <c r="E67" s="135">
        <v>97.05</v>
      </c>
      <c r="F67" s="136">
        <v>0</v>
      </c>
      <c r="G67" s="136">
        <v>0</v>
      </c>
      <c r="H67" s="135">
        <v>0</v>
      </c>
      <c r="I67" s="135">
        <v>2.9500000000000028</v>
      </c>
      <c r="J67" s="141">
        <v>1.480000000000004</v>
      </c>
    </row>
    <row r="68" spans="1:53" s="22" customFormat="1" ht="20.100000000000001" customHeight="1">
      <c r="A68" s="2"/>
      <c r="B68" s="23">
        <v>58</v>
      </c>
      <c r="C68" s="24" t="s">
        <v>468</v>
      </c>
      <c r="D68" s="117">
        <v>11266.442958</v>
      </c>
      <c r="E68" s="54">
        <v>97.04</v>
      </c>
      <c r="F68" s="54">
        <v>0</v>
      </c>
      <c r="G68" s="54">
        <v>0</v>
      </c>
      <c r="H68" s="54">
        <v>0</v>
      </c>
      <c r="I68" s="54">
        <v>2.9599999999999937</v>
      </c>
      <c r="J68" s="59">
        <v>3.0799999999999983</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s="2" customFormat="1" ht="20.100000000000001" customHeight="1">
      <c r="B69" s="88">
        <v>59</v>
      </c>
      <c r="C69" s="133" t="s">
        <v>32</v>
      </c>
      <c r="D69" s="134">
        <v>39147.703667000002</v>
      </c>
      <c r="E69" s="135">
        <v>96.61</v>
      </c>
      <c r="F69" s="136">
        <v>0</v>
      </c>
      <c r="G69" s="136">
        <v>0</v>
      </c>
      <c r="H69" s="135">
        <v>0</v>
      </c>
      <c r="I69" s="135">
        <v>3.3900000000000006</v>
      </c>
      <c r="J69" s="141">
        <v>3.2399999999999949</v>
      </c>
    </row>
    <row r="70" spans="1:53" s="25" customFormat="1" ht="20.100000000000001" customHeight="1">
      <c r="A70" s="2"/>
      <c r="B70" s="23">
        <v>60</v>
      </c>
      <c r="C70" s="24" t="s">
        <v>443</v>
      </c>
      <c r="D70" s="117">
        <v>1321911.052898</v>
      </c>
      <c r="E70" s="54">
        <v>96.01</v>
      </c>
      <c r="F70" s="54">
        <v>0</v>
      </c>
      <c r="G70" s="54">
        <v>0</v>
      </c>
      <c r="H70" s="54">
        <v>0.1</v>
      </c>
      <c r="I70" s="54">
        <v>3.8900000000000006</v>
      </c>
      <c r="J70" s="59">
        <v>2.3200000000000074</v>
      </c>
      <c r="K70" s="2"/>
      <c r="L70" s="2"/>
      <c r="M70" s="2"/>
      <c r="N70" s="2"/>
      <c r="O70" s="2"/>
      <c r="P70" s="2"/>
      <c r="Q70" s="2"/>
      <c r="R70" s="2"/>
      <c r="S70" s="2"/>
      <c r="T70" s="2"/>
      <c r="U70" s="2"/>
      <c r="V70" s="2"/>
      <c r="W70" s="2"/>
      <c r="X70" s="2"/>
      <c r="Y70" s="2"/>
      <c r="Z70" s="2"/>
      <c r="AA70" s="2"/>
      <c r="AB70" s="2"/>
      <c r="AC70" s="2"/>
      <c r="AD70" s="2"/>
      <c r="AE70" s="2"/>
      <c r="AF70" s="2"/>
      <c r="AG70" s="21"/>
      <c r="AH70" s="21"/>
      <c r="AI70" s="21"/>
      <c r="AJ70" s="21"/>
      <c r="AK70" s="21"/>
      <c r="AL70" s="21"/>
      <c r="AM70" s="21"/>
      <c r="AN70" s="21"/>
      <c r="AO70" s="21"/>
      <c r="AP70" s="21"/>
      <c r="AQ70" s="21"/>
      <c r="AR70" s="21"/>
      <c r="AS70" s="21"/>
      <c r="AT70" s="21"/>
      <c r="AU70" s="21"/>
      <c r="AV70" s="21"/>
      <c r="AW70" s="21"/>
      <c r="AX70" s="21"/>
      <c r="AY70" s="21"/>
      <c r="AZ70" s="21"/>
      <c r="BA70" s="21"/>
    </row>
    <row r="71" spans="1:53" s="2" customFormat="1" ht="20.100000000000001" customHeight="1">
      <c r="B71" s="88">
        <v>61</v>
      </c>
      <c r="C71" s="133" t="s">
        <v>472</v>
      </c>
      <c r="D71" s="134">
        <v>22979.022555</v>
      </c>
      <c r="E71" s="135">
        <v>95.99</v>
      </c>
      <c r="F71" s="136">
        <v>0</v>
      </c>
      <c r="G71" s="136">
        <v>0</v>
      </c>
      <c r="H71" s="135">
        <v>0</v>
      </c>
      <c r="I71" s="135">
        <v>4.0100000000000051</v>
      </c>
      <c r="J71" s="141">
        <v>2.3299999999999983</v>
      </c>
    </row>
    <row r="72" spans="1:53" s="22" customFormat="1" ht="20.100000000000001" customHeight="1">
      <c r="A72" s="2"/>
      <c r="B72" s="23">
        <v>62</v>
      </c>
      <c r="C72" s="24" t="s">
        <v>460</v>
      </c>
      <c r="D72" s="117">
        <v>20568.366410999999</v>
      </c>
      <c r="E72" s="54">
        <v>95.88</v>
      </c>
      <c r="F72" s="54">
        <v>0</v>
      </c>
      <c r="G72" s="54">
        <v>0</v>
      </c>
      <c r="H72" s="54">
        <v>7.0000000000000007E-2</v>
      </c>
      <c r="I72" s="54">
        <v>4.0500000000000114</v>
      </c>
      <c r="J72" s="59">
        <v>3.2199999999999989</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s="2" customFormat="1" ht="20.100000000000001" customHeight="1">
      <c r="B73" s="88">
        <v>63</v>
      </c>
      <c r="C73" s="133" t="s">
        <v>455</v>
      </c>
      <c r="D73" s="134">
        <v>103850.66343499999</v>
      </c>
      <c r="E73" s="135">
        <v>95.43</v>
      </c>
      <c r="F73" s="136">
        <v>0</v>
      </c>
      <c r="G73" s="136">
        <v>0</v>
      </c>
      <c r="H73" s="135">
        <v>0</v>
      </c>
      <c r="I73" s="135">
        <v>4.5699999999999932</v>
      </c>
      <c r="J73" s="141">
        <v>3.5</v>
      </c>
    </row>
    <row r="74" spans="1:53" s="22" customFormat="1" ht="20.100000000000001" customHeight="1">
      <c r="A74" s="2"/>
      <c r="B74" s="23">
        <v>64</v>
      </c>
      <c r="C74" s="24" t="s">
        <v>124</v>
      </c>
      <c r="D74" s="117">
        <v>16527.141943999999</v>
      </c>
      <c r="E74" s="54">
        <v>95.32</v>
      </c>
      <c r="F74" s="54">
        <v>0</v>
      </c>
      <c r="G74" s="54">
        <v>0.95</v>
      </c>
      <c r="H74" s="54">
        <v>0</v>
      </c>
      <c r="I74" s="54">
        <v>3.730000000000004</v>
      </c>
      <c r="J74" s="59">
        <v>8.3200000000000074</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s="2" customFormat="1" ht="20.100000000000001" customHeight="1">
      <c r="B75" s="88">
        <v>65</v>
      </c>
      <c r="C75" s="133" t="s">
        <v>448</v>
      </c>
      <c r="D75" s="134">
        <v>212265.77798700001</v>
      </c>
      <c r="E75" s="135">
        <v>95.31</v>
      </c>
      <c r="F75" s="136">
        <v>0</v>
      </c>
      <c r="G75" s="136">
        <v>0</v>
      </c>
      <c r="H75" s="135">
        <v>0</v>
      </c>
      <c r="I75" s="135">
        <v>4.6899999999999977</v>
      </c>
      <c r="J75" s="141">
        <v>1.5100000000000051</v>
      </c>
    </row>
    <row r="76" spans="1:53" s="22" customFormat="1" ht="20.100000000000001" customHeight="1">
      <c r="A76" s="2"/>
      <c r="B76" s="23">
        <v>66</v>
      </c>
      <c r="C76" s="24" t="s">
        <v>462</v>
      </c>
      <c r="D76" s="117">
        <v>19981.474362000001</v>
      </c>
      <c r="E76" s="54">
        <v>95.02000000000001</v>
      </c>
      <c r="F76" s="54">
        <v>0</v>
      </c>
      <c r="G76" s="54">
        <v>0.04</v>
      </c>
      <c r="H76" s="54">
        <v>0</v>
      </c>
      <c r="I76" s="54">
        <v>4.9399999999999835</v>
      </c>
      <c r="J76" s="59">
        <v>2.0900000000000034</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s="2" customFormat="1" ht="20.100000000000001" customHeight="1">
      <c r="B77" s="88">
        <v>67</v>
      </c>
      <c r="C77" s="133" t="s">
        <v>122</v>
      </c>
      <c r="D77" s="134">
        <v>14594.017336000001</v>
      </c>
      <c r="E77" s="135">
        <v>94.76</v>
      </c>
      <c r="F77" s="136">
        <v>0</v>
      </c>
      <c r="G77" s="136">
        <v>0</v>
      </c>
      <c r="H77" s="135">
        <v>0.84</v>
      </c>
      <c r="I77" s="135">
        <v>4.3999999999999915</v>
      </c>
      <c r="J77" s="141">
        <v>5.8400000000000034</v>
      </c>
    </row>
    <row r="78" spans="1:53" s="22" customFormat="1" ht="20.100000000000001" customHeight="1">
      <c r="A78" s="2"/>
      <c r="B78" s="23">
        <v>68</v>
      </c>
      <c r="C78" s="24" t="s">
        <v>452</v>
      </c>
      <c r="D78" s="117">
        <v>31798.437430000002</v>
      </c>
      <c r="E78" s="54">
        <v>94.66</v>
      </c>
      <c r="F78" s="54">
        <v>0</v>
      </c>
      <c r="G78" s="54">
        <v>0</v>
      </c>
      <c r="H78" s="54">
        <v>0.05</v>
      </c>
      <c r="I78" s="54">
        <v>5.2900000000000063</v>
      </c>
      <c r="J78" s="59">
        <v>4.0799999999999983</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s="2" customFormat="1" ht="20.100000000000001" customHeight="1">
      <c r="B79" s="88">
        <v>69</v>
      </c>
      <c r="C79" s="133" t="s">
        <v>457</v>
      </c>
      <c r="D79" s="134">
        <v>72092.443620000005</v>
      </c>
      <c r="E79" s="135">
        <v>94.49</v>
      </c>
      <c r="F79" s="136">
        <v>2.0299999999999998</v>
      </c>
      <c r="G79" s="136">
        <v>0.37</v>
      </c>
      <c r="H79" s="135">
        <v>0</v>
      </c>
      <c r="I79" s="135">
        <v>3.1099999999999994</v>
      </c>
      <c r="J79" s="141">
        <v>4.7000000000000028</v>
      </c>
    </row>
    <row r="80" spans="1:53" s="22" customFormat="1" ht="20.100000000000001" customHeight="1">
      <c r="A80" s="2"/>
      <c r="B80" s="23">
        <v>70</v>
      </c>
      <c r="C80" s="24" t="s">
        <v>185</v>
      </c>
      <c r="D80" s="117">
        <v>107907.181369</v>
      </c>
      <c r="E80" s="54">
        <v>93.74</v>
      </c>
      <c r="F80" s="54">
        <v>0</v>
      </c>
      <c r="G80" s="54">
        <v>0</v>
      </c>
      <c r="H80" s="54">
        <v>0</v>
      </c>
      <c r="I80" s="54">
        <v>6.2600000000000051</v>
      </c>
      <c r="J80" s="59">
        <v>5.8799999999999955</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s="2" customFormat="1" ht="20.100000000000001" customHeight="1">
      <c r="B81" s="88">
        <v>71</v>
      </c>
      <c r="C81" s="133" t="s">
        <v>471</v>
      </c>
      <c r="D81" s="134">
        <v>12083.312845</v>
      </c>
      <c r="E81" s="135">
        <v>93.05</v>
      </c>
      <c r="F81" s="136">
        <v>0</v>
      </c>
      <c r="G81" s="136">
        <v>0</v>
      </c>
      <c r="H81" s="135">
        <v>0.14000000000000001</v>
      </c>
      <c r="I81" s="135">
        <v>6.8100000000000023</v>
      </c>
      <c r="J81" s="141">
        <v>5.6500000000000057</v>
      </c>
    </row>
    <row r="82" spans="1:53" s="22" customFormat="1" ht="20.100000000000001" customHeight="1">
      <c r="A82" s="2"/>
      <c r="B82" s="23">
        <v>72</v>
      </c>
      <c r="C82" s="24" t="s">
        <v>118</v>
      </c>
      <c r="D82" s="117">
        <v>20197.05804</v>
      </c>
      <c r="E82" s="54">
        <v>93.01</v>
      </c>
      <c r="F82" s="54">
        <v>1.77</v>
      </c>
      <c r="G82" s="54">
        <v>0.74</v>
      </c>
      <c r="H82" s="54">
        <v>0</v>
      </c>
      <c r="I82" s="54">
        <v>4.480000000000004</v>
      </c>
      <c r="J82" s="59">
        <v>15.22999999999999</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s="2" customFormat="1" ht="20.100000000000001" customHeight="1">
      <c r="B83" s="88">
        <v>73</v>
      </c>
      <c r="C83" s="133" t="s">
        <v>143</v>
      </c>
      <c r="D83" s="134">
        <v>119172.00711999999</v>
      </c>
      <c r="E83" s="135">
        <v>92.73</v>
      </c>
      <c r="F83" s="136">
        <v>0</v>
      </c>
      <c r="G83" s="136">
        <v>2.42</v>
      </c>
      <c r="H83" s="135">
        <v>0</v>
      </c>
      <c r="I83" s="135">
        <v>4.8499999999999943</v>
      </c>
      <c r="J83" s="141">
        <v>9.0100000000000051</v>
      </c>
    </row>
    <row r="84" spans="1:53" s="22" customFormat="1" ht="20.100000000000001" customHeight="1">
      <c r="A84" s="2"/>
      <c r="B84" s="23">
        <v>74</v>
      </c>
      <c r="C84" s="24" t="s">
        <v>453</v>
      </c>
      <c r="D84" s="117">
        <v>610650.20483900001</v>
      </c>
      <c r="E84" s="54">
        <v>92.72</v>
      </c>
      <c r="F84" s="54">
        <v>0.09</v>
      </c>
      <c r="G84" s="54">
        <v>0</v>
      </c>
      <c r="H84" s="54">
        <v>7.0000000000000007E-2</v>
      </c>
      <c r="I84" s="54">
        <v>7.1200000000000045</v>
      </c>
      <c r="J84" s="59">
        <v>4.4300000000000068</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s="2" customFormat="1" ht="20.100000000000001" customHeight="1">
      <c r="B85" s="88">
        <v>75</v>
      </c>
      <c r="C85" s="133" t="s">
        <v>446</v>
      </c>
      <c r="D85" s="134">
        <v>111328.10928600001</v>
      </c>
      <c r="E85" s="135">
        <v>92.5</v>
      </c>
      <c r="F85" s="136">
        <v>3.51</v>
      </c>
      <c r="G85" s="136">
        <v>0</v>
      </c>
      <c r="H85" s="135">
        <v>0</v>
      </c>
      <c r="I85" s="135">
        <v>3.9899999999999949</v>
      </c>
      <c r="J85" s="141">
        <v>3.7399999999999949</v>
      </c>
    </row>
    <row r="86" spans="1:53" s="22" customFormat="1" ht="20.100000000000001" customHeight="1">
      <c r="A86" s="2"/>
      <c r="B86" s="23">
        <v>76</v>
      </c>
      <c r="C86" s="24" t="s">
        <v>193</v>
      </c>
      <c r="D86" s="117">
        <v>4400.3832000000002</v>
      </c>
      <c r="E86" s="54">
        <v>92.44</v>
      </c>
      <c r="F86" s="54">
        <v>0</v>
      </c>
      <c r="G86" s="54">
        <v>0.84</v>
      </c>
      <c r="H86" s="54">
        <v>0</v>
      </c>
      <c r="I86" s="54">
        <v>6.7199999999999989</v>
      </c>
      <c r="J86" s="59">
        <v>2.730000000000004</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s="2" customFormat="1" ht="20.100000000000001" customHeight="1">
      <c r="B87" s="88">
        <v>77</v>
      </c>
      <c r="C87" s="133" t="s">
        <v>146</v>
      </c>
      <c r="D87" s="134">
        <v>124773.82517</v>
      </c>
      <c r="E87" s="135">
        <v>91.75</v>
      </c>
      <c r="F87" s="136">
        <v>0</v>
      </c>
      <c r="G87" s="136">
        <v>1.7399999999999998</v>
      </c>
      <c r="H87" s="135">
        <v>0</v>
      </c>
      <c r="I87" s="135">
        <v>6.5100000000000051</v>
      </c>
      <c r="J87" s="141">
        <v>4.5799999999999983</v>
      </c>
    </row>
    <row r="88" spans="1:53" s="22" customFormat="1" ht="20.100000000000001" customHeight="1">
      <c r="A88" s="2"/>
      <c r="B88" s="23">
        <v>78</v>
      </c>
      <c r="C88" s="24" t="s">
        <v>470</v>
      </c>
      <c r="D88" s="117">
        <v>58530.451521000003</v>
      </c>
      <c r="E88" s="54">
        <v>91.6</v>
      </c>
      <c r="F88" s="54">
        <v>0</v>
      </c>
      <c r="G88" s="54">
        <v>0</v>
      </c>
      <c r="H88" s="54">
        <v>0</v>
      </c>
      <c r="I88" s="54">
        <v>8.4000000000000057</v>
      </c>
      <c r="J88" s="59">
        <v>5.7099999999999937</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s="2" customFormat="1" ht="20.100000000000001" customHeight="1">
      <c r="B89" s="88">
        <v>79</v>
      </c>
      <c r="C89" s="133" t="s">
        <v>137</v>
      </c>
      <c r="D89" s="134">
        <v>59255.211823999998</v>
      </c>
      <c r="E89" s="135">
        <v>90.89</v>
      </c>
      <c r="F89" s="136">
        <v>5.31</v>
      </c>
      <c r="G89" s="136">
        <v>0</v>
      </c>
      <c r="H89" s="135">
        <v>0.14000000000000001</v>
      </c>
      <c r="I89" s="135">
        <v>3.6599999999999966</v>
      </c>
      <c r="J89" s="141">
        <v>3.5000000000000142</v>
      </c>
    </row>
    <row r="90" spans="1:53" s="22" customFormat="1" ht="20.100000000000001" customHeight="1">
      <c r="A90" s="2"/>
      <c r="B90" s="23">
        <v>80</v>
      </c>
      <c r="C90" s="24" t="s">
        <v>464</v>
      </c>
      <c r="D90" s="117">
        <v>23319.618073000001</v>
      </c>
      <c r="E90" s="54">
        <v>90.04</v>
      </c>
      <c r="F90" s="54">
        <v>0</v>
      </c>
      <c r="G90" s="54">
        <v>2.16</v>
      </c>
      <c r="H90" s="54">
        <v>0</v>
      </c>
      <c r="I90" s="54">
        <v>7.7999999999999972</v>
      </c>
      <c r="J90" s="59">
        <v>3.2999999999999972</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s="2" customFormat="1" ht="20.100000000000001" customHeight="1">
      <c r="B91" s="88">
        <v>81</v>
      </c>
      <c r="C91" s="133" t="s">
        <v>454</v>
      </c>
      <c r="D91" s="134">
        <v>585678.72549700004</v>
      </c>
      <c r="E91" s="135">
        <v>89.02</v>
      </c>
      <c r="F91" s="136">
        <v>0.82</v>
      </c>
      <c r="G91" s="136">
        <v>0.14000000000000001</v>
      </c>
      <c r="H91" s="135">
        <v>0</v>
      </c>
      <c r="I91" s="135">
        <v>10.02000000000001</v>
      </c>
      <c r="J91" s="141">
        <v>4.5900000000000034</v>
      </c>
    </row>
    <row r="92" spans="1:53" s="22" customFormat="1" ht="20.100000000000001" customHeight="1">
      <c r="A92" s="2"/>
      <c r="B92" s="23">
        <v>82</v>
      </c>
      <c r="C92" s="24" t="s">
        <v>459</v>
      </c>
      <c r="D92" s="117">
        <v>85893.334619000001</v>
      </c>
      <c r="E92" s="54">
        <v>88.29</v>
      </c>
      <c r="F92" s="54">
        <v>0</v>
      </c>
      <c r="G92" s="54">
        <v>1.86</v>
      </c>
      <c r="H92" s="54">
        <v>0.05</v>
      </c>
      <c r="I92" s="54">
        <v>9.7999999999999972</v>
      </c>
      <c r="J92" s="59">
        <v>1.980000000000004</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s="2" customFormat="1" ht="20.100000000000001" customHeight="1">
      <c r="B93" s="88">
        <v>83</v>
      </c>
      <c r="C93" s="133" t="s">
        <v>178</v>
      </c>
      <c r="D93" s="134">
        <v>42228.726908999997</v>
      </c>
      <c r="E93" s="135">
        <v>87.64</v>
      </c>
      <c r="F93" s="136">
        <v>0</v>
      </c>
      <c r="G93" s="136">
        <v>0.27</v>
      </c>
      <c r="H93" s="135">
        <v>0</v>
      </c>
      <c r="I93" s="135">
        <v>12.090000000000003</v>
      </c>
      <c r="J93" s="141">
        <v>12.780000000000001</v>
      </c>
    </row>
    <row r="94" spans="1:53" s="22" customFormat="1" ht="20.100000000000001" customHeight="1">
      <c r="A94" s="2"/>
      <c r="B94" s="23">
        <v>84</v>
      </c>
      <c r="C94" s="24" t="s">
        <v>444</v>
      </c>
      <c r="D94" s="117">
        <v>428134.83783600002</v>
      </c>
      <c r="E94" s="54">
        <v>87.47</v>
      </c>
      <c r="F94" s="54">
        <v>4.29</v>
      </c>
      <c r="G94" s="54">
        <v>0.86</v>
      </c>
      <c r="H94" s="54">
        <v>0</v>
      </c>
      <c r="I94" s="54">
        <v>7.3799999999999955</v>
      </c>
      <c r="J94" s="59">
        <v>5</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s="2" customFormat="1" ht="20.100000000000001" customHeight="1">
      <c r="B95" s="88">
        <v>85</v>
      </c>
      <c r="C95" s="133" t="s">
        <v>305</v>
      </c>
      <c r="D95" s="134">
        <v>6479.0211129999998</v>
      </c>
      <c r="E95" s="135">
        <v>87.4</v>
      </c>
      <c r="F95" s="136">
        <v>0</v>
      </c>
      <c r="G95" s="136">
        <v>10.53</v>
      </c>
      <c r="H95" s="135">
        <v>0.56000000000000005</v>
      </c>
      <c r="I95" s="135">
        <v>1.5099999999999909</v>
      </c>
      <c r="J95" s="141">
        <v>4.2600000000000051</v>
      </c>
    </row>
    <row r="96" spans="1:53" s="22" customFormat="1" ht="20.100000000000001" customHeight="1">
      <c r="A96" s="2"/>
      <c r="B96" s="23">
        <v>86</v>
      </c>
      <c r="C96" s="24" t="s">
        <v>450</v>
      </c>
      <c r="D96" s="117">
        <v>34536.123886000001</v>
      </c>
      <c r="E96" s="54">
        <v>86.65</v>
      </c>
      <c r="F96" s="54">
        <v>0</v>
      </c>
      <c r="G96" s="54">
        <v>3.36</v>
      </c>
      <c r="H96" s="54">
        <v>0</v>
      </c>
      <c r="I96" s="54">
        <v>9.9899999999999949</v>
      </c>
      <c r="J96" s="59">
        <v>9.2399999999999949</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s="2" customFormat="1" ht="20.100000000000001" customHeight="1">
      <c r="B97" s="88">
        <v>87</v>
      </c>
      <c r="C97" s="133" t="s">
        <v>463</v>
      </c>
      <c r="D97" s="134">
        <v>22208.713288999999</v>
      </c>
      <c r="E97" s="135">
        <v>85.79</v>
      </c>
      <c r="F97" s="136">
        <v>0</v>
      </c>
      <c r="G97" s="136">
        <v>2.25</v>
      </c>
      <c r="H97" s="135">
        <v>0.51</v>
      </c>
      <c r="I97" s="135">
        <v>11.449999999999989</v>
      </c>
      <c r="J97" s="141">
        <v>11.510000000000005</v>
      </c>
    </row>
    <row r="98" spans="1:53" s="22" customFormat="1" ht="20.100000000000001" customHeight="1">
      <c r="A98" s="2"/>
      <c r="B98" s="23">
        <v>88</v>
      </c>
      <c r="C98" s="24" t="s">
        <v>469</v>
      </c>
      <c r="D98" s="117">
        <v>17923.957340000001</v>
      </c>
      <c r="E98" s="54">
        <v>85.68</v>
      </c>
      <c r="F98" s="54">
        <v>0</v>
      </c>
      <c r="G98" s="54">
        <v>0.02</v>
      </c>
      <c r="H98" s="54">
        <v>1.01</v>
      </c>
      <c r="I98" s="54">
        <v>13.289999999999992</v>
      </c>
      <c r="J98" s="59">
        <v>1.2199999999999989</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s="2" customFormat="1" ht="20.100000000000001" customHeight="1">
      <c r="B99" s="88">
        <v>89</v>
      </c>
      <c r="C99" s="133" t="s">
        <v>152</v>
      </c>
      <c r="D99" s="134">
        <v>163698.83994199999</v>
      </c>
      <c r="E99" s="135">
        <v>85.48</v>
      </c>
      <c r="F99" s="136">
        <v>3.61</v>
      </c>
      <c r="G99" s="136">
        <v>4</v>
      </c>
      <c r="H99" s="135">
        <v>7.0000000000000007E-2</v>
      </c>
      <c r="I99" s="135">
        <v>6.8400000000000034</v>
      </c>
      <c r="J99" s="141">
        <v>7.5899999999999892</v>
      </c>
    </row>
    <row r="100" spans="1:53" s="22" customFormat="1" ht="20.100000000000001" customHeight="1">
      <c r="A100" s="2"/>
      <c r="B100" s="23">
        <v>90</v>
      </c>
      <c r="C100" s="24" t="s">
        <v>251</v>
      </c>
      <c r="D100" s="117">
        <v>103464.981352</v>
      </c>
      <c r="E100" s="54">
        <v>85.429999999999993</v>
      </c>
      <c r="F100" s="54">
        <v>7.32</v>
      </c>
      <c r="G100" s="54">
        <v>1.04</v>
      </c>
      <c r="H100" s="54">
        <v>0</v>
      </c>
      <c r="I100" s="54">
        <v>6.2099999999999937</v>
      </c>
      <c r="J100" s="59">
        <v>1.1099999999999994</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s="2" customFormat="1" ht="20.100000000000001" customHeight="1">
      <c r="B101" s="88">
        <v>91</v>
      </c>
      <c r="C101" s="133" t="s">
        <v>144</v>
      </c>
      <c r="D101" s="134">
        <v>60623.108366</v>
      </c>
      <c r="E101" s="135">
        <v>85.399999999999991</v>
      </c>
      <c r="F101" s="136">
        <v>10.489999999999998</v>
      </c>
      <c r="G101" s="136">
        <v>0.16999999999999998</v>
      </c>
      <c r="H101" s="135">
        <v>0</v>
      </c>
      <c r="I101" s="135">
        <v>3.9400000000000119</v>
      </c>
      <c r="J101" s="141">
        <v>1.9699999999999989</v>
      </c>
    </row>
    <row r="102" spans="1:53" s="22" customFormat="1" ht="20.100000000000001" customHeight="1">
      <c r="A102" s="2"/>
      <c r="B102" s="23">
        <v>92</v>
      </c>
      <c r="C102" s="24" t="s">
        <v>449</v>
      </c>
      <c r="D102" s="117">
        <v>50355.805551999998</v>
      </c>
      <c r="E102" s="54">
        <v>84.460000000000008</v>
      </c>
      <c r="F102" s="54">
        <v>8.66</v>
      </c>
      <c r="G102" s="54">
        <v>4.1000000000000005</v>
      </c>
      <c r="H102" s="54">
        <v>0</v>
      </c>
      <c r="I102" s="54">
        <v>2.7800000000000011</v>
      </c>
      <c r="J102" s="59">
        <v>9.3899999999999864</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s="2" customFormat="1" ht="20.100000000000001" customHeight="1">
      <c r="B103" s="88">
        <v>93</v>
      </c>
      <c r="C103" s="133" t="s">
        <v>157</v>
      </c>
      <c r="D103" s="134">
        <v>179884.316616</v>
      </c>
      <c r="E103" s="135">
        <v>84.45</v>
      </c>
      <c r="F103" s="136">
        <v>6.2600000000000007</v>
      </c>
      <c r="G103" s="136">
        <v>1.35</v>
      </c>
      <c r="H103" s="135">
        <v>0</v>
      </c>
      <c r="I103" s="135">
        <v>7.9399999999999977</v>
      </c>
      <c r="J103" s="141">
        <v>3.8600000000000136</v>
      </c>
    </row>
    <row r="104" spans="1:53" s="22" customFormat="1" ht="20.100000000000001" customHeight="1">
      <c r="A104" s="2"/>
      <c r="B104" s="23">
        <v>94</v>
      </c>
      <c r="C104" s="24" t="s">
        <v>140</v>
      </c>
      <c r="D104" s="117">
        <v>63575.412128000004</v>
      </c>
      <c r="E104" s="54">
        <v>82.31</v>
      </c>
      <c r="F104" s="54">
        <v>5.35</v>
      </c>
      <c r="G104" s="54">
        <v>1.9800000000000002</v>
      </c>
      <c r="H104" s="54">
        <v>0</v>
      </c>
      <c r="I104" s="54">
        <v>10.36</v>
      </c>
      <c r="J104" s="59">
        <v>1.6599999999999966</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s="2" customFormat="1" ht="20.100000000000001" customHeight="1">
      <c r="B105" s="88">
        <v>95</v>
      </c>
      <c r="C105" s="133" t="s">
        <v>465</v>
      </c>
      <c r="D105" s="134">
        <v>59646.607151999997</v>
      </c>
      <c r="E105" s="135">
        <v>81.150000000000006</v>
      </c>
      <c r="F105" s="136">
        <v>7.66</v>
      </c>
      <c r="G105" s="136">
        <v>8.4</v>
      </c>
      <c r="H105" s="135">
        <v>0</v>
      </c>
      <c r="I105" s="135">
        <v>2.789999999999992</v>
      </c>
      <c r="J105" s="141">
        <v>1.5100000000000051</v>
      </c>
    </row>
    <row r="106" spans="1:53" s="22" customFormat="1" ht="20.100000000000001" customHeight="1">
      <c r="A106" s="2"/>
      <c r="B106" s="23">
        <v>96</v>
      </c>
      <c r="C106" s="24" t="s">
        <v>162</v>
      </c>
      <c r="D106" s="117">
        <v>49813.802686000003</v>
      </c>
      <c r="E106" s="54">
        <v>80.44</v>
      </c>
      <c r="F106" s="54">
        <v>13.57</v>
      </c>
      <c r="G106" s="54">
        <v>0</v>
      </c>
      <c r="H106" s="54">
        <v>0.5</v>
      </c>
      <c r="I106" s="54">
        <v>5.4900000000000091</v>
      </c>
      <c r="J106" s="59">
        <v>2.4699999999999989</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s="2" customFormat="1" ht="20.100000000000001" customHeight="1">
      <c r="B107" s="88">
        <v>97</v>
      </c>
      <c r="C107" s="133" t="s">
        <v>461</v>
      </c>
      <c r="D107" s="134">
        <v>105010.997604</v>
      </c>
      <c r="E107" s="135">
        <v>80.289999999999992</v>
      </c>
      <c r="F107" s="136">
        <v>13.170000000000002</v>
      </c>
      <c r="G107" s="136">
        <v>0.6</v>
      </c>
      <c r="H107" s="135">
        <v>0.52</v>
      </c>
      <c r="I107" s="135">
        <v>5.4200000000000159</v>
      </c>
      <c r="J107" s="141">
        <v>2.1299999999999955</v>
      </c>
    </row>
    <row r="108" spans="1:53" s="22" customFormat="1" ht="20.100000000000001" customHeight="1">
      <c r="A108" s="2"/>
      <c r="B108" s="23">
        <v>98</v>
      </c>
      <c r="C108" s="24" t="s">
        <v>447</v>
      </c>
      <c r="D108" s="117">
        <v>9047.7044979999991</v>
      </c>
      <c r="E108" s="54">
        <v>80.28</v>
      </c>
      <c r="F108" s="54">
        <v>14.89</v>
      </c>
      <c r="G108" s="54">
        <v>0</v>
      </c>
      <c r="H108" s="54">
        <v>0</v>
      </c>
      <c r="I108" s="54">
        <v>4.8299999999999983</v>
      </c>
      <c r="J108" s="59">
        <v>5.3200000000000074</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s="2" customFormat="1" ht="20.100000000000001" customHeight="1">
      <c r="B109" s="88">
        <v>99</v>
      </c>
      <c r="C109" s="133" t="s">
        <v>154</v>
      </c>
      <c r="D109" s="134">
        <v>10216.98504</v>
      </c>
      <c r="E109" s="135">
        <v>80.150000000000006</v>
      </c>
      <c r="F109" s="136">
        <v>0</v>
      </c>
      <c r="G109" s="136">
        <v>14.28</v>
      </c>
      <c r="H109" s="135">
        <v>0.44</v>
      </c>
      <c r="I109" s="135">
        <v>5.1299999999999955</v>
      </c>
      <c r="J109" s="141">
        <v>6.8400000000000034</v>
      </c>
    </row>
    <row r="110" spans="1:53" s="22" customFormat="1" ht="20.100000000000001" customHeight="1">
      <c r="A110" s="2"/>
      <c r="B110" s="23">
        <v>100</v>
      </c>
      <c r="C110" s="24" t="s">
        <v>473</v>
      </c>
      <c r="D110" s="117">
        <v>21894.377273999999</v>
      </c>
      <c r="E110" s="54">
        <v>79.44</v>
      </c>
      <c r="F110" s="54">
        <v>12.030000000000001</v>
      </c>
      <c r="G110" s="54">
        <v>4.46</v>
      </c>
      <c r="H110" s="54">
        <v>0</v>
      </c>
      <c r="I110" s="54">
        <v>4.0700000000000074</v>
      </c>
      <c r="J110" s="59">
        <v>17.980000000000004</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s="2" customFormat="1" ht="20.100000000000001" customHeight="1">
      <c r="B111" s="88">
        <v>101</v>
      </c>
      <c r="C111" s="133" t="s">
        <v>456</v>
      </c>
      <c r="D111" s="134">
        <v>180517.703874</v>
      </c>
      <c r="E111" s="135">
        <v>79.209999999999994</v>
      </c>
      <c r="F111" s="136">
        <v>0</v>
      </c>
      <c r="G111" s="136">
        <v>14.44</v>
      </c>
      <c r="H111" s="135">
        <v>2.04</v>
      </c>
      <c r="I111" s="135">
        <v>4.3100000000000023</v>
      </c>
      <c r="J111" s="141">
        <v>3.6899999999999977</v>
      </c>
    </row>
    <row r="112" spans="1:53" s="22" customFormat="1" ht="20.100000000000001" customHeight="1">
      <c r="A112" s="2"/>
      <c r="B112" s="23">
        <v>102</v>
      </c>
      <c r="C112" s="24" t="s">
        <v>451</v>
      </c>
      <c r="D112" s="117">
        <v>37991.277203999998</v>
      </c>
      <c r="E112" s="54">
        <v>78.81</v>
      </c>
      <c r="F112" s="54">
        <v>0</v>
      </c>
      <c r="G112" s="54">
        <v>4.24</v>
      </c>
      <c r="H112" s="54">
        <v>0</v>
      </c>
      <c r="I112" s="54">
        <v>16.950000000000003</v>
      </c>
      <c r="J112" s="59">
        <v>2.4200000000000017</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s="2" customFormat="1" ht="20.100000000000001" customHeight="1">
      <c r="B113" s="88">
        <v>103</v>
      </c>
      <c r="C113" s="133" t="s">
        <v>307</v>
      </c>
      <c r="D113" s="134">
        <v>21826</v>
      </c>
      <c r="E113" s="135">
        <v>77.95</v>
      </c>
      <c r="F113" s="136">
        <v>0</v>
      </c>
      <c r="G113" s="136">
        <v>18.600000000000001</v>
      </c>
      <c r="H113" s="135">
        <v>3.36</v>
      </c>
      <c r="I113" s="135">
        <v>0.09</v>
      </c>
      <c r="J113" s="141">
        <v>20.179999999999993</v>
      </c>
    </row>
    <row r="114" spans="1:53" s="22" customFormat="1" ht="20.100000000000001" customHeight="1">
      <c r="A114" s="2"/>
      <c r="B114" s="23">
        <v>104</v>
      </c>
      <c r="C114" s="24" t="s">
        <v>163</v>
      </c>
      <c r="D114" s="117">
        <v>18149.557787999998</v>
      </c>
      <c r="E114" s="54">
        <v>77.039999999999992</v>
      </c>
      <c r="F114" s="54">
        <v>7.6899999999999995</v>
      </c>
      <c r="G114" s="54">
        <v>11.29</v>
      </c>
      <c r="H114" s="54">
        <v>0</v>
      </c>
      <c r="I114" s="54">
        <v>3.9800000000000182</v>
      </c>
      <c r="J114" s="59">
        <v>6.5899999999999892</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s="2" customFormat="1" ht="20.100000000000001" customHeight="1">
      <c r="B115" s="88">
        <v>105</v>
      </c>
      <c r="C115" s="133" t="s">
        <v>139</v>
      </c>
      <c r="D115" s="134">
        <v>25575.163944</v>
      </c>
      <c r="E115" s="135">
        <v>76.2</v>
      </c>
      <c r="F115" s="136">
        <v>8.66</v>
      </c>
      <c r="G115" s="136">
        <v>0.16</v>
      </c>
      <c r="H115" s="135">
        <v>0</v>
      </c>
      <c r="I115" s="135">
        <v>14.980000000000004</v>
      </c>
      <c r="J115" s="141">
        <v>4.9899999999999949</v>
      </c>
    </row>
    <row r="116" spans="1:53" s="22" customFormat="1" ht="20.100000000000001" customHeight="1">
      <c r="A116" s="2"/>
      <c r="B116" s="23">
        <v>106</v>
      </c>
      <c r="C116" s="24" t="s">
        <v>476</v>
      </c>
      <c r="D116" s="117">
        <v>19107.159467000001</v>
      </c>
      <c r="E116" s="54">
        <v>66.87</v>
      </c>
      <c r="F116" s="54">
        <v>0</v>
      </c>
      <c r="G116" s="54">
        <v>22.6</v>
      </c>
      <c r="H116" s="54">
        <v>0.26</v>
      </c>
      <c r="I116" s="54">
        <v>10.269999999999996</v>
      </c>
      <c r="J116" s="59">
        <v>5.4799999999999898</v>
      </c>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s="2" customFormat="1" ht="20.100000000000001" customHeight="1">
      <c r="B117" s="88">
        <v>107</v>
      </c>
      <c r="C117" s="133" t="s">
        <v>474</v>
      </c>
      <c r="D117" s="134">
        <v>43778.895794999997</v>
      </c>
      <c r="E117" s="135">
        <v>65.12</v>
      </c>
      <c r="F117" s="136">
        <v>4.63</v>
      </c>
      <c r="G117" s="136">
        <v>1.7999999999999998</v>
      </c>
      <c r="H117" s="135">
        <v>0</v>
      </c>
      <c r="I117" s="135">
        <v>28.450000000000003</v>
      </c>
      <c r="J117" s="141">
        <v>5.0000000000000142</v>
      </c>
    </row>
    <row r="118" spans="1:53" s="22" customFormat="1" ht="20.100000000000001" customHeight="1">
      <c r="A118" s="2"/>
      <c r="B118" s="23">
        <v>108</v>
      </c>
      <c r="C118" s="24" t="s">
        <v>466</v>
      </c>
      <c r="D118" s="117">
        <v>40456</v>
      </c>
      <c r="E118" s="54">
        <v>62.26</v>
      </c>
      <c r="F118" s="54">
        <v>9.15</v>
      </c>
      <c r="G118" s="54">
        <v>12.76</v>
      </c>
      <c r="H118" s="54">
        <v>0.22</v>
      </c>
      <c r="I118" s="54">
        <v>15.61</v>
      </c>
      <c r="J118" s="59">
        <v>5.4200000000000017</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s="2" customFormat="1" ht="20.100000000000001" customHeight="1">
      <c r="B119" s="88">
        <v>109</v>
      </c>
      <c r="C119" s="133" t="s">
        <v>458</v>
      </c>
      <c r="D119" s="134">
        <v>13251.121245</v>
      </c>
      <c r="E119" s="135">
        <v>55.9</v>
      </c>
      <c r="F119" s="136">
        <v>30.53</v>
      </c>
      <c r="G119" s="136">
        <v>1.1599999999999999</v>
      </c>
      <c r="H119" s="135">
        <v>0.26</v>
      </c>
      <c r="I119" s="135">
        <v>12.149999999999991</v>
      </c>
      <c r="J119" s="141">
        <v>12.349999999999994</v>
      </c>
    </row>
    <row r="120" spans="1:53" s="2" customFormat="1" ht="20.100000000000001" customHeight="1">
      <c r="B120" s="23">
        <v>110</v>
      </c>
      <c r="C120" s="24" t="s">
        <v>433</v>
      </c>
      <c r="D120" s="117">
        <v>23259.089115999999</v>
      </c>
      <c r="E120" s="54">
        <v>51.7</v>
      </c>
      <c r="F120" s="54">
        <v>36.94</v>
      </c>
      <c r="G120" s="54">
        <v>9.44</v>
      </c>
      <c r="H120" s="54">
        <v>0</v>
      </c>
      <c r="I120" s="54">
        <v>1.92</v>
      </c>
      <c r="J120" s="59">
        <v>0</v>
      </c>
    </row>
    <row r="121" spans="1:53" s="2" customFormat="1" ht="20.100000000000001" customHeight="1">
      <c r="B121" s="88">
        <v>111</v>
      </c>
      <c r="C121" s="133" t="s">
        <v>167</v>
      </c>
      <c r="D121" s="134">
        <v>5019.0433540000004</v>
      </c>
      <c r="E121" s="135">
        <v>48.66</v>
      </c>
      <c r="F121" s="136">
        <v>0</v>
      </c>
      <c r="G121" s="136">
        <v>46.14</v>
      </c>
      <c r="H121" s="135">
        <v>0.05</v>
      </c>
      <c r="I121" s="135">
        <v>5.1500000000000057</v>
      </c>
      <c r="J121" s="141">
        <v>5.1600000000000108</v>
      </c>
    </row>
    <row r="122" spans="1:53" s="2" customFormat="1" ht="20.100000000000001" customHeight="1">
      <c r="B122" s="23">
        <v>112</v>
      </c>
      <c r="C122" s="24" t="s">
        <v>310</v>
      </c>
      <c r="D122" s="117">
        <v>17828.606508000001</v>
      </c>
      <c r="E122" s="54">
        <v>22.87</v>
      </c>
      <c r="F122" s="54">
        <v>70.11</v>
      </c>
      <c r="G122" s="54">
        <v>2.56</v>
      </c>
      <c r="H122" s="54">
        <v>0</v>
      </c>
      <c r="I122" s="54">
        <v>4.4599999999999937</v>
      </c>
      <c r="J122" s="59">
        <v>5.5799999999999983</v>
      </c>
    </row>
    <row r="123" spans="1:53" s="2" customFormat="1" ht="20.100000000000001" customHeight="1">
      <c r="B123" s="88">
        <v>113</v>
      </c>
      <c r="C123" s="133" t="s">
        <v>197</v>
      </c>
      <c r="D123" s="134">
        <v>5369.1871929999998</v>
      </c>
      <c r="E123" s="135">
        <v>11.73</v>
      </c>
      <c r="F123" s="136">
        <v>60.62</v>
      </c>
      <c r="G123" s="136">
        <v>26.32</v>
      </c>
      <c r="H123" s="135">
        <v>0</v>
      </c>
      <c r="I123" s="135">
        <v>1.3300000000000125</v>
      </c>
      <c r="J123" s="141">
        <v>2.8199999999999932</v>
      </c>
    </row>
    <row r="124" spans="1:53" s="2" customFormat="1" ht="20.100000000000001" customHeight="1">
      <c r="B124" s="23">
        <v>114</v>
      </c>
      <c r="C124" s="24" t="s">
        <v>290</v>
      </c>
      <c r="D124" s="117">
        <v>5339.0908200000003</v>
      </c>
      <c r="E124" s="54">
        <v>0</v>
      </c>
      <c r="F124" s="54">
        <v>0</v>
      </c>
      <c r="G124" s="54">
        <v>0</v>
      </c>
      <c r="H124" s="54">
        <v>0</v>
      </c>
      <c r="I124" s="54">
        <v>0</v>
      </c>
      <c r="J124" s="59">
        <v>6.3900000000000148</v>
      </c>
    </row>
    <row r="125" spans="1:53" ht="20.100000000000001" customHeight="1">
      <c r="B125" s="328" t="s">
        <v>215</v>
      </c>
      <c r="C125" s="329"/>
      <c r="D125" s="119">
        <f>SUM(D62:D124)</f>
        <v>6090839.4607680002</v>
      </c>
      <c r="E125" s="58">
        <v>89.73</v>
      </c>
      <c r="F125" s="58">
        <v>2.2000000000000002</v>
      </c>
      <c r="G125" s="58">
        <v>1.69</v>
      </c>
      <c r="H125" s="58">
        <v>0.24</v>
      </c>
      <c r="I125" s="58">
        <v>6.14</v>
      </c>
      <c r="J125" s="58"/>
      <c r="K125" s="53"/>
      <c r="L125" s="53"/>
      <c r="M125" s="53"/>
      <c r="N125" s="53"/>
      <c r="O125" s="53"/>
    </row>
    <row r="126" spans="1:53" s="2" customFormat="1" ht="20.100000000000001" customHeight="1">
      <c r="B126" s="23">
        <v>115</v>
      </c>
      <c r="C126" s="24" t="s">
        <v>199</v>
      </c>
      <c r="D126" s="115">
        <v>224034.13380899999</v>
      </c>
      <c r="E126" s="54">
        <v>96.61</v>
      </c>
      <c r="F126" s="54">
        <v>0</v>
      </c>
      <c r="G126" s="55">
        <v>1.1200000000000001</v>
      </c>
      <c r="H126" s="54">
        <v>0</v>
      </c>
      <c r="I126" s="54">
        <v>2.269999999999996</v>
      </c>
      <c r="J126" s="59">
        <v>3.1599999999999966</v>
      </c>
    </row>
    <row r="127" spans="1:53" s="22" customFormat="1" ht="20.100000000000001" customHeight="1">
      <c r="A127" s="2"/>
      <c r="B127" s="88">
        <v>116</v>
      </c>
      <c r="C127" s="89" t="s">
        <v>187</v>
      </c>
      <c r="D127" s="114">
        <v>249875.72751699999</v>
      </c>
      <c r="E127" s="90">
        <v>85.18</v>
      </c>
      <c r="F127" s="61">
        <v>6.18</v>
      </c>
      <c r="G127" s="61">
        <v>0.56000000000000005</v>
      </c>
      <c r="H127" s="90">
        <v>0.01</v>
      </c>
      <c r="I127" s="90">
        <v>8.069999999999979</v>
      </c>
      <c r="J127" s="56">
        <v>6.5300000000000011</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s="2" customFormat="1" ht="20.100000000000001" customHeight="1">
      <c r="B128" s="23">
        <v>117</v>
      </c>
      <c r="C128" s="24" t="s">
        <v>250</v>
      </c>
      <c r="D128" s="117">
        <v>436043.083056</v>
      </c>
      <c r="E128" s="54">
        <v>80.959999999999994</v>
      </c>
      <c r="F128" s="54">
        <v>10.64</v>
      </c>
      <c r="G128" s="54">
        <v>3</v>
      </c>
      <c r="H128" s="54">
        <v>0</v>
      </c>
      <c r="I128" s="54">
        <v>5.4000000000000057</v>
      </c>
      <c r="J128" s="59">
        <v>4.3600000000000136</v>
      </c>
    </row>
    <row r="129" spans="1:53" s="2" customFormat="1" ht="20.100000000000001" customHeight="1">
      <c r="B129" s="88">
        <v>118</v>
      </c>
      <c r="C129" s="89" t="s">
        <v>180</v>
      </c>
      <c r="D129" s="114">
        <v>246426.89319</v>
      </c>
      <c r="E129" s="90">
        <v>51.59</v>
      </c>
      <c r="F129" s="61">
        <v>27.72</v>
      </c>
      <c r="G129" s="61">
        <v>18</v>
      </c>
      <c r="H129" s="90">
        <v>0.19</v>
      </c>
      <c r="I129" s="90">
        <v>2.5</v>
      </c>
      <c r="J129" s="56">
        <v>9.5299999999999869</v>
      </c>
    </row>
    <row r="130" spans="1:53" s="2" customFormat="1" ht="20.100000000000001" customHeight="1">
      <c r="B130" s="86">
        <v>119</v>
      </c>
      <c r="C130" s="24" t="s">
        <v>291</v>
      </c>
      <c r="D130" s="117">
        <v>739446.82040199998</v>
      </c>
      <c r="E130" s="54">
        <v>21.33</v>
      </c>
      <c r="F130" s="54">
        <v>13.96</v>
      </c>
      <c r="G130" s="54">
        <v>62.46</v>
      </c>
      <c r="H130" s="54">
        <v>0.01</v>
      </c>
      <c r="I130" s="54">
        <v>2.2399999999999949</v>
      </c>
      <c r="J130" s="59">
        <v>1.7499999999999858</v>
      </c>
    </row>
    <row r="131" spans="1:53" s="2" customFormat="1" ht="20.100000000000001" customHeight="1">
      <c r="B131" s="289" t="s">
        <v>304</v>
      </c>
      <c r="C131" s="290"/>
      <c r="D131" s="119">
        <f>SUM(D126:D130)</f>
        <v>1895826.6579740001</v>
      </c>
      <c r="E131" s="58">
        <v>56.289937580205496</v>
      </c>
      <c r="F131" s="58">
        <v>12.30986039448849</v>
      </c>
      <c r="G131" s="58">
        <v>27.597729014996293</v>
      </c>
      <c r="H131" s="58">
        <v>2.9915359058142226E-2</v>
      </c>
      <c r="I131" s="58">
        <v>3.7725576512515619</v>
      </c>
      <c r="J131" s="58"/>
      <c r="K131" s="53"/>
      <c r="L131" s="53"/>
      <c r="M131" s="53"/>
      <c r="N131" s="53"/>
      <c r="O131" s="53"/>
    </row>
    <row r="132" spans="1:53" ht="20.100000000000001" customHeight="1">
      <c r="B132" s="289" t="s">
        <v>217</v>
      </c>
      <c r="C132" s="290"/>
      <c r="D132" s="119">
        <f>D38+D49+D59+D61+D125+D131</f>
        <v>38708737.068488002</v>
      </c>
      <c r="E132" s="58">
        <v>30.35</v>
      </c>
      <c r="F132" s="58">
        <v>15.08</v>
      </c>
      <c r="G132" s="58">
        <v>51.387155958916573</v>
      </c>
      <c r="H132" s="58">
        <v>0.18271528325525874</v>
      </c>
      <c r="I132" s="58">
        <v>3.0029342671499926</v>
      </c>
      <c r="J132" s="58"/>
      <c r="K132" s="53"/>
      <c r="L132" s="53"/>
      <c r="M132" s="53"/>
      <c r="N132" s="53"/>
      <c r="O132" s="53"/>
    </row>
    <row r="133" spans="1:53" s="15" customFormat="1" ht="19.5" customHeight="1">
      <c r="A133" s="30"/>
      <c r="B133" s="16"/>
      <c r="C133" s="291" t="s">
        <v>218</v>
      </c>
      <c r="D133" s="292"/>
      <c r="E133" s="292"/>
      <c r="F133" s="292"/>
      <c r="G133" s="292"/>
      <c r="H133" s="292"/>
      <c r="I133" s="293"/>
      <c r="J133" s="17"/>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row>
    <row r="134" spans="1:53" s="15" customFormat="1" ht="50.25" customHeight="1" thickBot="1">
      <c r="A134" s="30"/>
      <c r="B134" s="18"/>
      <c r="C134" s="302" t="s">
        <v>219</v>
      </c>
      <c r="D134" s="303"/>
      <c r="E134" s="303"/>
      <c r="F134" s="303"/>
      <c r="G134" s="303"/>
      <c r="H134" s="303"/>
      <c r="I134" s="304"/>
      <c r="J134" s="19"/>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row>
  </sheetData>
  <sortState ref="C127:J131">
    <sortCondition descending="1" ref="E127:E131"/>
  </sortState>
  <mergeCells count="19">
    <mergeCell ref="C134:I134"/>
    <mergeCell ref="B2:J2"/>
    <mergeCell ref="H4:H6"/>
    <mergeCell ref="I4:I6"/>
    <mergeCell ref="J3:J6"/>
    <mergeCell ref="F4:F6"/>
    <mergeCell ref="E4:E6"/>
    <mergeCell ref="D3:D5"/>
    <mergeCell ref="C3:C6"/>
    <mergeCell ref="B49:C49"/>
    <mergeCell ref="B59:C59"/>
    <mergeCell ref="B61:C61"/>
    <mergeCell ref="B125:C125"/>
    <mergeCell ref="B132:C132"/>
    <mergeCell ref="C133:I133"/>
    <mergeCell ref="E3:I3"/>
    <mergeCell ref="B131:C131"/>
    <mergeCell ref="B38:C38"/>
    <mergeCell ref="B3:B6"/>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32"/>
  <sheetViews>
    <sheetView rightToLeft="1" topLeftCell="A111" workbookViewId="0">
      <selection activeCell="G1" sqref="G1:G1048576"/>
    </sheetView>
  </sheetViews>
  <sheetFormatPr defaultRowHeight="18"/>
  <cols>
    <col min="1" max="1" width="4.140625" style="32" customWidth="1"/>
    <col min="2" max="2" width="4.5703125" style="43" customWidth="1"/>
    <col min="3" max="3" width="26" style="33" customWidth="1"/>
    <col min="4" max="5" width="11.85546875" style="33" bestFit="1" customWidth="1"/>
    <col min="6" max="6" width="10.42578125" style="33" customWidth="1"/>
    <col min="7" max="7" width="11.85546875" style="280" bestFit="1" customWidth="1"/>
    <col min="8" max="8" width="10.5703125" style="33" bestFit="1" customWidth="1"/>
    <col min="9" max="9" width="10.7109375" style="33" bestFit="1" customWidth="1"/>
    <col min="10" max="10" width="11.7109375" style="33" customWidth="1"/>
    <col min="11" max="11" width="10.85546875" style="33" bestFit="1" customWidth="1"/>
    <col min="12" max="13" width="11.85546875" style="33" bestFit="1" customWidth="1"/>
    <col min="14" max="14" width="13" style="33" bestFit="1" customWidth="1"/>
    <col min="15" max="16" width="10.7109375" style="33" bestFit="1" customWidth="1"/>
    <col min="17" max="17" width="13" style="33" bestFit="1" customWidth="1"/>
    <col min="18" max="18" width="9" style="31"/>
    <col min="19" max="50" width="9" style="32"/>
    <col min="51" max="257" width="9" style="33"/>
    <col min="258" max="258" width="4.5703125" style="33" customWidth="1"/>
    <col min="259" max="259" width="27.42578125" style="33" bestFit="1" customWidth="1"/>
    <col min="260" max="260" width="10.28515625" style="33" bestFit="1" customWidth="1"/>
    <col min="261" max="261" width="10.7109375" style="33" customWidth="1"/>
    <col min="262" max="262" width="11.7109375" style="33" customWidth="1"/>
    <col min="263" max="263" width="10" style="33" bestFit="1" customWidth="1"/>
    <col min="264" max="264" width="9" style="33" customWidth="1"/>
    <col min="265" max="265" width="9.28515625" style="33" customWidth="1"/>
    <col min="266" max="266" width="11.7109375" style="33" customWidth="1"/>
    <col min="267" max="267" width="10.85546875" style="33" bestFit="1" customWidth="1"/>
    <col min="268" max="269" width="10.42578125" style="33" bestFit="1" customWidth="1"/>
    <col min="270" max="270" width="11.7109375" style="33" customWidth="1"/>
    <col min="271" max="271" width="10.42578125" style="33" bestFit="1" customWidth="1"/>
    <col min="272" max="272" width="10.28515625" style="33" bestFit="1" customWidth="1"/>
    <col min="273" max="273" width="11.7109375" style="33" customWidth="1"/>
    <col min="274" max="513" width="9" style="33"/>
    <col min="514" max="514" width="4.5703125" style="33" customWidth="1"/>
    <col min="515" max="515" width="27.42578125" style="33" bestFit="1" customWidth="1"/>
    <col min="516" max="516" width="10.28515625" style="33" bestFit="1" customWidth="1"/>
    <col min="517" max="517" width="10.7109375" style="33" customWidth="1"/>
    <col min="518" max="518" width="11.7109375" style="33" customWidth="1"/>
    <col min="519" max="519" width="10" style="33" bestFit="1" customWidth="1"/>
    <col min="520" max="520" width="9" style="33" customWidth="1"/>
    <col min="521" max="521" width="9.28515625" style="33" customWidth="1"/>
    <col min="522" max="522" width="11.7109375" style="33" customWidth="1"/>
    <col min="523" max="523" width="10.85546875" style="33" bestFit="1" customWidth="1"/>
    <col min="524" max="525" width="10.42578125" style="33" bestFit="1" customWidth="1"/>
    <col min="526" max="526" width="11.7109375" style="33" customWidth="1"/>
    <col min="527" max="527" width="10.42578125" style="33" bestFit="1" customWidth="1"/>
    <col min="528" max="528" width="10.28515625" style="33" bestFit="1" customWidth="1"/>
    <col min="529" max="529" width="11.7109375" style="33" customWidth="1"/>
    <col min="530" max="769" width="9" style="33"/>
    <col min="770" max="770" width="4.5703125" style="33" customWidth="1"/>
    <col min="771" max="771" width="27.42578125" style="33" bestFit="1" customWidth="1"/>
    <col min="772" max="772" width="10.28515625" style="33" bestFit="1" customWidth="1"/>
    <col min="773" max="773" width="10.7109375" style="33" customWidth="1"/>
    <col min="774" max="774" width="11.7109375" style="33" customWidth="1"/>
    <col min="775" max="775" width="10" style="33" bestFit="1" customWidth="1"/>
    <col min="776" max="776" width="9" style="33" customWidth="1"/>
    <col min="777" max="777" width="9.28515625" style="33" customWidth="1"/>
    <col min="778" max="778" width="11.7109375" style="33" customWidth="1"/>
    <col min="779" max="779" width="10.85546875" style="33" bestFit="1" customWidth="1"/>
    <col min="780" max="781" width="10.42578125" style="33" bestFit="1" customWidth="1"/>
    <col min="782" max="782" width="11.7109375" style="33" customWidth="1"/>
    <col min="783" max="783" width="10.42578125" style="33" bestFit="1" customWidth="1"/>
    <col min="784" max="784" width="10.28515625" style="33" bestFit="1" customWidth="1"/>
    <col min="785" max="785" width="11.7109375" style="33" customWidth="1"/>
    <col min="786" max="1025" width="9" style="33"/>
    <col min="1026" max="1026" width="4.5703125" style="33" customWidth="1"/>
    <col min="1027" max="1027" width="27.42578125" style="33" bestFit="1" customWidth="1"/>
    <col min="1028" max="1028" width="10.28515625" style="33" bestFit="1" customWidth="1"/>
    <col min="1029" max="1029" width="10.7109375" style="33" customWidth="1"/>
    <col min="1030" max="1030" width="11.7109375" style="33" customWidth="1"/>
    <col min="1031" max="1031" width="10" style="33" bestFit="1" customWidth="1"/>
    <col min="1032" max="1032" width="9" style="33" customWidth="1"/>
    <col min="1033" max="1033" width="9.28515625" style="33" customWidth="1"/>
    <col min="1034" max="1034" width="11.7109375" style="33" customWidth="1"/>
    <col min="1035" max="1035" width="10.85546875" style="33" bestFit="1" customWidth="1"/>
    <col min="1036" max="1037" width="10.42578125" style="33" bestFit="1" customWidth="1"/>
    <col min="1038" max="1038" width="11.7109375" style="33" customWidth="1"/>
    <col min="1039" max="1039" width="10.42578125" style="33" bestFit="1" customWidth="1"/>
    <col min="1040" max="1040" width="10.28515625" style="33" bestFit="1" customWidth="1"/>
    <col min="1041" max="1041" width="11.7109375" style="33" customWidth="1"/>
    <col min="1042" max="1281" width="9" style="33"/>
    <col min="1282" max="1282" width="4.5703125" style="33" customWidth="1"/>
    <col min="1283" max="1283" width="27.42578125" style="33" bestFit="1" customWidth="1"/>
    <col min="1284" max="1284" width="10.28515625" style="33" bestFit="1" customWidth="1"/>
    <col min="1285" max="1285" width="10.7109375" style="33" customWidth="1"/>
    <col min="1286" max="1286" width="11.7109375" style="33" customWidth="1"/>
    <col min="1287" max="1287" width="10" style="33" bestFit="1" customWidth="1"/>
    <col min="1288" max="1288" width="9" style="33" customWidth="1"/>
    <col min="1289" max="1289" width="9.28515625" style="33" customWidth="1"/>
    <col min="1290" max="1290" width="11.7109375" style="33" customWidth="1"/>
    <col min="1291" max="1291" width="10.85546875" style="33" bestFit="1" customWidth="1"/>
    <col min="1292" max="1293" width="10.42578125" style="33" bestFit="1" customWidth="1"/>
    <col min="1294" max="1294" width="11.7109375" style="33" customWidth="1"/>
    <col min="1295" max="1295" width="10.42578125" style="33" bestFit="1" customWidth="1"/>
    <col min="1296" max="1296" width="10.28515625" style="33" bestFit="1" customWidth="1"/>
    <col min="1297" max="1297" width="11.7109375" style="33" customWidth="1"/>
    <col min="1298" max="1537" width="9" style="33"/>
    <col min="1538" max="1538" width="4.5703125" style="33" customWidth="1"/>
    <col min="1539" max="1539" width="27.42578125" style="33" bestFit="1" customWidth="1"/>
    <col min="1540" max="1540" width="10.28515625" style="33" bestFit="1" customWidth="1"/>
    <col min="1541" max="1541" width="10.7109375" style="33" customWidth="1"/>
    <col min="1542" max="1542" width="11.7109375" style="33" customWidth="1"/>
    <col min="1543" max="1543" width="10" style="33" bestFit="1" customWidth="1"/>
    <col min="1544" max="1544" width="9" style="33" customWidth="1"/>
    <col min="1545" max="1545" width="9.28515625" style="33" customWidth="1"/>
    <col min="1546" max="1546" width="11.7109375" style="33" customWidth="1"/>
    <col min="1547" max="1547" width="10.85546875" style="33" bestFit="1" customWidth="1"/>
    <col min="1548" max="1549" width="10.42578125" style="33" bestFit="1" customWidth="1"/>
    <col min="1550" max="1550" width="11.7109375" style="33" customWidth="1"/>
    <col min="1551" max="1551" width="10.42578125" style="33" bestFit="1" customWidth="1"/>
    <col min="1552" max="1552" width="10.28515625" style="33" bestFit="1" customWidth="1"/>
    <col min="1553" max="1553" width="11.7109375" style="33" customWidth="1"/>
    <col min="1554" max="1793" width="9" style="33"/>
    <col min="1794" max="1794" width="4.5703125" style="33" customWidth="1"/>
    <col min="1795" max="1795" width="27.42578125" style="33" bestFit="1" customWidth="1"/>
    <col min="1796" max="1796" width="10.28515625" style="33" bestFit="1" customWidth="1"/>
    <col min="1797" max="1797" width="10.7109375" style="33" customWidth="1"/>
    <col min="1798" max="1798" width="11.7109375" style="33" customWidth="1"/>
    <col min="1799" max="1799" width="10" style="33" bestFit="1" customWidth="1"/>
    <col min="1800" max="1800" width="9" style="33" customWidth="1"/>
    <col min="1801" max="1801" width="9.28515625" style="33" customWidth="1"/>
    <col min="1802" max="1802" width="11.7109375" style="33" customWidth="1"/>
    <col min="1803" max="1803" width="10.85546875" style="33" bestFit="1" customWidth="1"/>
    <col min="1804" max="1805" width="10.42578125" style="33" bestFit="1" customWidth="1"/>
    <col min="1806" max="1806" width="11.7109375" style="33" customWidth="1"/>
    <col min="1807" max="1807" width="10.42578125" style="33" bestFit="1" customWidth="1"/>
    <col min="1808" max="1808" width="10.28515625" style="33" bestFit="1" customWidth="1"/>
    <col min="1809" max="1809" width="11.7109375" style="33" customWidth="1"/>
    <col min="1810" max="2049" width="9" style="33"/>
    <col min="2050" max="2050" width="4.5703125" style="33" customWidth="1"/>
    <col min="2051" max="2051" width="27.42578125" style="33" bestFit="1" customWidth="1"/>
    <col min="2052" max="2052" width="10.28515625" style="33" bestFit="1" customWidth="1"/>
    <col min="2053" max="2053" width="10.7109375" style="33" customWidth="1"/>
    <col min="2054" max="2054" width="11.7109375" style="33" customWidth="1"/>
    <col min="2055" max="2055" width="10" style="33" bestFit="1" customWidth="1"/>
    <col min="2056" max="2056" width="9" style="33" customWidth="1"/>
    <col min="2057" max="2057" width="9.28515625" style="33" customWidth="1"/>
    <col min="2058" max="2058" width="11.7109375" style="33" customWidth="1"/>
    <col min="2059" max="2059" width="10.85546875" style="33" bestFit="1" customWidth="1"/>
    <col min="2060" max="2061" width="10.42578125" style="33" bestFit="1" customWidth="1"/>
    <col min="2062" max="2062" width="11.7109375" style="33" customWidth="1"/>
    <col min="2063" max="2063" width="10.42578125" style="33" bestFit="1" customWidth="1"/>
    <col min="2064" max="2064" width="10.28515625" style="33" bestFit="1" customWidth="1"/>
    <col min="2065" max="2065" width="11.7109375" style="33" customWidth="1"/>
    <col min="2066" max="2305" width="9" style="33"/>
    <col min="2306" max="2306" width="4.5703125" style="33" customWidth="1"/>
    <col min="2307" max="2307" width="27.42578125" style="33" bestFit="1" customWidth="1"/>
    <col min="2308" max="2308" width="10.28515625" style="33" bestFit="1" customWidth="1"/>
    <col min="2309" max="2309" width="10.7109375" style="33" customWidth="1"/>
    <col min="2310" max="2310" width="11.7109375" style="33" customWidth="1"/>
    <col min="2311" max="2311" width="10" style="33" bestFit="1" customWidth="1"/>
    <col min="2312" max="2312" width="9" style="33" customWidth="1"/>
    <col min="2313" max="2313" width="9.28515625" style="33" customWidth="1"/>
    <col min="2314" max="2314" width="11.7109375" style="33" customWidth="1"/>
    <col min="2315" max="2315" width="10.85546875" style="33" bestFit="1" customWidth="1"/>
    <col min="2316" max="2317" width="10.42578125" style="33" bestFit="1" customWidth="1"/>
    <col min="2318" max="2318" width="11.7109375" style="33" customWidth="1"/>
    <col min="2319" max="2319" width="10.42578125" style="33" bestFit="1" customWidth="1"/>
    <col min="2320" max="2320" width="10.28515625" style="33" bestFit="1" customWidth="1"/>
    <col min="2321" max="2321" width="11.7109375" style="33" customWidth="1"/>
    <col min="2322" max="2561" width="9" style="33"/>
    <col min="2562" max="2562" width="4.5703125" style="33" customWidth="1"/>
    <col min="2563" max="2563" width="27.42578125" style="33" bestFit="1" customWidth="1"/>
    <col min="2564" max="2564" width="10.28515625" style="33" bestFit="1" customWidth="1"/>
    <col min="2565" max="2565" width="10.7109375" style="33" customWidth="1"/>
    <col min="2566" max="2566" width="11.7109375" style="33" customWidth="1"/>
    <col min="2567" max="2567" width="10" style="33" bestFit="1" customWidth="1"/>
    <col min="2568" max="2568" width="9" style="33" customWidth="1"/>
    <col min="2569" max="2569" width="9.28515625" style="33" customWidth="1"/>
    <col min="2570" max="2570" width="11.7109375" style="33" customWidth="1"/>
    <col min="2571" max="2571" width="10.85546875" style="33" bestFit="1" customWidth="1"/>
    <col min="2572" max="2573" width="10.42578125" style="33" bestFit="1" customWidth="1"/>
    <col min="2574" max="2574" width="11.7109375" style="33" customWidth="1"/>
    <col min="2575" max="2575" width="10.42578125" style="33" bestFit="1" customWidth="1"/>
    <col min="2576" max="2576" width="10.28515625" style="33" bestFit="1" customWidth="1"/>
    <col min="2577" max="2577" width="11.7109375" style="33" customWidth="1"/>
    <col min="2578" max="2817" width="9" style="33"/>
    <col min="2818" max="2818" width="4.5703125" style="33" customWidth="1"/>
    <col min="2819" max="2819" width="27.42578125" style="33" bestFit="1" customWidth="1"/>
    <col min="2820" max="2820" width="10.28515625" style="33" bestFit="1" customWidth="1"/>
    <col min="2821" max="2821" width="10.7109375" style="33" customWidth="1"/>
    <col min="2822" max="2822" width="11.7109375" style="33" customWidth="1"/>
    <col min="2823" max="2823" width="10" style="33" bestFit="1" customWidth="1"/>
    <col min="2824" max="2824" width="9" style="33" customWidth="1"/>
    <col min="2825" max="2825" width="9.28515625" style="33" customWidth="1"/>
    <col min="2826" max="2826" width="11.7109375" style="33" customWidth="1"/>
    <col min="2827" max="2827" width="10.85546875" style="33" bestFit="1" customWidth="1"/>
    <col min="2828" max="2829" width="10.42578125" style="33" bestFit="1" customWidth="1"/>
    <col min="2830" max="2830" width="11.7109375" style="33" customWidth="1"/>
    <col min="2831" max="2831" width="10.42578125" style="33" bestFit="1" customWidth="1"/>
    <col min="2832" max="2832" width="10.28515625" style="33" bestFit="1" customWidth="1"/>
    <col min="2833" max="2833" width="11.7109375" style="33" customWidth="1"/>
    <col min="2834" max="3073" width="9" style="33"/>
    <col min="3074" max="3074" width="4.5703125" style="33" customWidth="1"/>
    <col min="3075" max="3075" width="27.42578125" style="33" bestFit="1" customWidth="1"/>
    <col min="3076" max="3076" width="10.28515625" style="33" bestFit="1" customWidth="1"/>
    <col min="3077" max="3077" width="10.7109375" style="33" customWidth="1"/>
    <col min="3078" max="3078" width="11.7109375" style="33" customWidth="1"/>
    <col min="3079" max="3079" width="10" style="33" bestFit="1" customWidth="1"/>
    <col min="3080" max="3080" width="9" style="33" customWidth="1"/>
    <col min="3081" max="3081" width="9.28515625" style="33" customWidth="1"/>
    <col min="3082" max="3082" width="11.7109375" style="33" customWidth="1"/>
    <col min="3083" max="3083" width="10.85546875" style="33" bestFit="1" customWidth="1"/>
    <col min="3084" max="3085" width="10.42578125" style="33" bestFit="1" customWidth="1"/>
    <col min="3086" max="3086" width="11.7109375" style="33" customWidth="1"/>
    <col min="3087" max="3087" width="10.42578125" style="33" bestFit="1" customWidth="1"/>
    <col min="3088" max="3088" width="10.28515625" style="33" bestFit="1" customWidth="1"/>
    <col min="3089" max="3089" width="11.7109375" style="33" customWidth="1"/>
    <col min="3090" max="3329" width="9" style="33"/>
    <col min="3330" max="3330" width="4.5703125" style="33" customWidth="1"/>
    <col min="3331" max="3331" width="27.42578125" style="33" bestFit="1" customWidth="1"/>
    <col min="3332" max="3332" width="10.28515625" style="33" bestFit="1" customWidth="1"/>
    <col min="3333" max="3333" width="10.7109375" style="33" customWidth="1"/>
    <col min="3334" max="3334" width="11.7109375" style="33" customWidth="1"/>
    <col min="3335" max="3335" width="10" style="33" bestFit="1" customWidth="1"/>
    <col min="3336" max="3336" width="9" style="33" customWidth="1"/>
    <col min="3337" max="3337" width="9.28515625" style="33" customWidth="1"/>
    <col min="3338" max="3338" width="11.7109375" style="33" customWidth="1"/>
    <col min="3339" max="3339" width="10.85546875" style="33" bestFit="1" customWidth="1"/>
    <col min="3340" max="3341" width="10.42578125" style="33" bestFit="1" customWidth="1"/>
    <col min="3342" max="3342" width="11.7109375" style="33" customWidth="1"/>
    <col min="3343" max="3343" width="10.42578125" style="33" bestFit="1" customWidth="1"/>
    <col min="3344" max="3344" width="10.28515625" style="33" bestFit="1" customWidth="1"/>
    <col min="3345" max="3345" width="11.7109375" style="33" customWidth="1"/>
    <col min="3346" max="3585" width="9" style="33"/>
    <col min="3586" max="3586" width="4.5703125" style="33" customWidth="1"/>
    <col min="3587" max="3587" width="27.42578125" style="33" bestFit="1" customWidth="1"/>
    <col min="3588" max="3588" width="10.28515625" style="33" bestFit="1" customWidth="1"/>
    <col min="3589" max="3589" width="10.7109375" style="33" customWidth="1"/>
    <col min="3590" max="3590" width="11.7109375" style="33" customWidth="1"/>
    <col min="3591" max="3591" width="10" style="33" bestFit="1" customWidth="1"/>
    <col min="3592" max="3592" width="9" style="33" customWidth="1"/>
    <col min="3593" max="3593" width="9.28515625" style="33" customWidth="1"/>
    <col min="3594" max="3594" width="11.7109375" style="33" customWidth="1"/>
    <col min="3595" max="3595" width="10.85546875" style="33" bestFit="1" customWidth="1"/>
    <col min="3596" max="3597" width="10.42578125" style="33" bestFit="1" customWidth="1"/>
    <col min="3598" max="3598" width="11.7109375" style="33" customWidth="1"/>
    <col min="3599" max="3599" width="10.42578125" style="33" bestFit="1" customWidth="1"/>
    <col min="3600" max="3600" width="10.28515625" style="33" bestFit="1" customWidth="1"/>
    <col min="3601" max="3601" width="11.7109375" style="33" customWidth="1"/>
    <col min="3602" max="3841" width="9" style="33"/>
    <col min="3842" max="3842" width="4.5703125" style="33" customWidth="1"/>
    <col min="3843" max="3843" width="27.42578125" style="33" bestFit="1" customWidth="1"/>
    <col min="3844" max="3844" width="10.28515625" style="33" bestFit="1" customWidth="1"/>
    <col min="3845" max="3845" width="10.7109375" style="33" customWidth="1"/>
    <col min="3846" max="3846" width="11.7109375" style="33" customWidth="1"/>
    <col min="3847" max="3847" width="10" style="33" bestFit="1" customWidth="1"/>
    <col min="3848" max="3848" width="9" style="33" customWidth="1"/>
    <col min="3849" max="3849" width="9.28515625" style="33" customWidth="1"/>
    <col min="3850" max="3850" width="11.7109375" style="33" customWidth="1"/>
    <col min="3851" max="3851" width="10.85546875" style="33" bestFit="1" customWidth="1"/>
    <col min="3852" max="3853" width="10.42578125" style="33" bestFit="1" customWidth="1"/>
    <col min="3854" max="3854" width="11.7109375" style="33" customWidth="1"/>
    <col min="3855" max="3855" width="10.42578125" style="33" bestFit="1" customWidth="1"/>
    <col min="3856" max="3856" width="10.28515625" style="33" bestFit="1" customWidth="1"/>
    <col min="3857" max="3857" width="11.7109375" style="33" customWidth="1"/>
    <col min="3858" max="4097" width="9" style="33"/>
    <col min="4098" max="4098" width="4.5703125" style="33" customWidth="1"/>
    <col min="4099" max="4099" width="27.42578125" style="33" bestFit="1" customWidth="1"/>
    <col min="4100" max="4100" width="10.28515625" style="33" bestFit="1" customWidth="1"/>
    <col min="4101" max="4101" width="10.7109375" style="33" customWidth="1"/>
    <col min="4102" max="4102" width="11.7109375" style="33" customWidth="1"/>
    <col min="4103" max="4103" width="10" style="33" bestFit="1" customWidth="1"/>
    <col min="4104" max="4104" width="9" style="33" customWidth="1"/>
    <col min="4105" max="4105" width="9.28515625" style="33" customWidth="1"/>
    <col min="4106" max="4106" width="11.7109375" style="33" customWidth="1"/>
    <col min="4107" max="4107" width="10.85546875" style="33" bestFit="1" customWidth="1"/>
    <col min="4108" max="4109" width="10.42578125" style="33" bestFit="1" customWidth="1"/>
    <col min="4110" max="4110" width="11.7109375" style="33" customWidth="1"/>
    <col min="4111" max="4111" width="10.42578125" style="33" bestFit="1" customWidth="1"/>
    <col min="4112" max="4112" width="10.28515625" style="33" bestFit="1" customWidth="1"/>
    <col min="4113" max="4113" width="11.7109375" style="33" customWidth="1"/>
    <col min="4114" max="4353" width="9" style="33"/>
    <col min="4354" max="4354" width="4.5703125" style="33" customWidth="1"/>
    <col min="4355" max="4355" width="27.42578125" style="33" bestFit="1" customWidth="1"/>
    <col min="4356" max="4356" width="10.28515625" style="33" bestFit="1" customWidth="1"/>
    <col min="4357" max="4357" width="10.7109375" style="33" customWidth="1"/>
    <col min="4358" max="4358" width="11.7109375" style="33" customWidth="1"/>
    <col min="4359" max="4359" width="10" style="33" bestFit="1" customWidth="1"/>
    <col min="4360" max="4360" width="9" style="33" customWidth="1"/>
    <col min="4361" max="4361" width="9.28515625" style="33" customWidth="1"/>
    <col min="4362" max="4362" width="11.7109375" style="33" customWidth="1"/>
    <col min="4363" max="4363" width="10.85546875" style="33" bestFit="1" customWidth="1"/>
    <col min="4364" max="4365" width="10.42578125" style="33" bestFit="1" customWidth="1"/>
    <col min="4366" max="4366" width="11.7109375" style="33" customWidth="1"/>
    <col min="4367" max="4367" width="10.42578125" style="33" bestFit="1" customWidth="1"/>
    <col min="4368" max="4368" width="10.28515625" style="33" bestFit="1" customWidth="1"/>
    <col min="4369" max="4369" width="11.7109375" style="33" customWidth="1"/>
    <col min="4370" max="4609" width="9" style="33"/>
    <col min="4610" max="4610" width="4.5703125" style="33" customWidth="1"/>
    <col min="4611" max="4611" width="27.42578125" style="33" bestFit="1" customWidth="1"/>
    <col min="4612" max="4612" width="10.28515625" style="33" bestFit="1" customWidth="1"/>
    <col min="4613" max="4613" width="10.7109375" style="33" customWidth="1"/>
    <col min="4614" max="4614" width="11.7109375" style="33" customWidth="1"/>
    <col min="4615" max="4615" width="10" style="33" bestFit="1" customWidth="1"/>
    <col min="4616" max="4616" width="9" style="33" customWidth="1"/>
    <col min="4617" max="4617" width="9.28515625" style="33" customWidth="1"/>
    <col min="4618" max="4618" width="11.7109375" style="33" customWidth="1"/>
    <col min="4619" max="4619" width="10.85546875" style="33" bestFit="1" customWidth="1"/>
    <col min="4620" max="4621" width="10.42578125" style="33" bestFit="1" customWidth="1"/>
    <col min="4622" max="4622" width="11.7109375" style="33" customWidth="1"/>
    <col min="4623" max="4623" width="10.42578125" style="33" bestFit="1" customWidth="1"/>
    <col min="4624" max="4624" width="10.28515625" style="33" bestFit="1" customWidth="1"/>
    <col min="4625" max="4625" width="11.7109375" style="33" customWidth="1"/>
    <col min="4626" max="4865" width="9" style="33"/>
    <col min="4866" max="4866" width="4.5703125" style="33" customWidth="1"/>
    <col min="4867" max="4867" width="27.42578125" style="33" bestFit="1" customWidth="1"/>
    <col min="4868" max="4868" width="10.28515625" style="33" bestFit="1" customWidth="1"/>
    <col min="4869" max="4869" width="10.7109375" style="33" customWidth="1"/>
    <col min="4870" max="4870" width="11.7109375" style="33" customWidth="1"/>
    <col min="4871" max="4871" width="10" style="33" bestFit="1" customWidth="1"/>
    <col min="4872" max="4872" width="9" style="33" customWidth="1"/>
    <col min="4873" max="4873" width="9.28515625" style="33" customWidth="1"/>
    <col min="4874" max="4874" width="11.7109375" style="33" customWidth="1"/>
    <col min="4875" max="4875" width="10.85546875" style="33" bestFit="1" customWidth="1"/>
    <col min="4876" max="4877" width="10.42578125" style="33" bestFit="1" customWidth="1"/>
    <col min="4878" max="4878" width="11.7109375" style="33" customWidth="1"/>
    <col min="4879" max="4879" width="10.42578125" style="33" bestFit="1" customWidth="1"/>
    <col min="4880" max="4880" width="10.28515625" style="33" bestFit="1" customWidth="1"/>
    <col min="4881" max="4881" width="11.7109375" style="33" customWidth="1"/>
    <col min="4882" max="5121" width="9" style="33"/>
    <col min="5122" max="5122" width="4.5703125" style="33" customWidth="1"/>
    <col min="5123" max="5123" width="27.42578125" style="33" bestFit="1" customWidth="1"/>
    <col min="5124" max="5124" width="10.28515625" style="33" bestFit="1" customWidth="1"/>
    <col min="5125" max="5125" width="10.7109375" style="33" customWidth="1"/>
    <col min="5126" max="5126" width="11.7109375" style="33" customWidth="1"/>
    <col min="5127" max="5127" width="10" style="33" bestFit="1" customWidth="1"/>
    <col min="5128" max="5128" width="9" style="33" customWidth="1"/>
    <col min="5129" max="5129" width="9.28515625" style="33" customWidth="1"/>
    <col min="5130" max="5130" width="11.7109375" style="33" customWidth="1"/>
    <col min="5131" max="5131" width="10.85546875" style="33" bestFit="1" customWidth="1"/>
    <col min="5132" max="5133" width="10.42578125" style="33" bestFit="1" customWidth="1"/>
    <col min="5134" max="5134" width="11.7109375" style="33" customWidth="1"/>
    <col min="5135" max="5135" width="10.42578125" style="33" bestFit="1" customWidth="1"/>
    <col min="5136" max="5136" width="10.28515625" style="33" bestFit="1" customWidth="1"/>
    <col min="5137" max="5137" width="11.7109375" style="33" customWidth="1"/>
    <col min="5138" max="5377" width="9" style="33"/>
    <col min="5378" max="5378" width="4.5703125" style="33" customWidth="1"/>
    <col min="5379" max="5379" width="27.42578125" style="33" bestFit="1" customWidth="1"/>
    <col min="5380" max="5380" width="10.28515625" style="33" bestFit="1" customWidth="1"/>
    <col min="5381" max="5381" width="10.7109375" style="33" customWidth="1"/>
    <col min="5382" max="5382" width="11.7109375" style="33" customWidth="1"/>
    <col min="5383" max="5383" width="10" style="33" bestFit="1" customWidth="1"/>
    <col min="5384" max="5384" width="9" style="33" customWidth="1"/>
    <col min="5385" max="5385" width="9.28515625" style="33" customWidth="1"/>
    <col min="5386" max="5386" width="11.7109375" style="33" customWidth="1"/>
    <col min="5387" max="5387" width="10.85546875" style="33" bestFit="1" customWidth="1"/>
    <col min="5388" max="5389" width="10.42578125" style="33" bestFit="1" customWidth="1"/>
    <col min="5390" max="5390" width="11.7109375" style="33" customWidth="1"/>
    <col min="5391" max="5391" width="10.42578125" style="33" bestFit="1" customWidth="1"/>
    <col min="5392" max="5392" width="10.28515625" style="33" bestFit="1" customWidth="1"/>
    <col min="5393" max="5393" width="11.7109375" style="33" customWidth="1"/>
    <col min="5394" max="5633" width="9" style="33"/>
    <col min="5634" max="5634" width="4.5703125" style="33" customWidth="1"/>
    <col min="5635" max="5635" width="27.42578125" style="33" bestFit="1" customWidth="1"/>
    <col min="5636" max="5636" width="10.28515625" style="33" bestFit="1" customWidth="1"/>
    <col min="5637" max="5637" width="10.7109375" style="33" customWidth="1"/>
    <col min="5638" max="5638" width="11.7109375" style="33" customWidth="1"/>
    <col min="5639" max="5639" width="10" style="33" bestFit="1" customWidth="1"/>
    <col min="5640" max="5640" width="9" style="33" customWidth="1"/>
    <col min="5641" max="5641" width="9.28515625" style="33" customWidth="1"/>
    <col min="5642" max="5642" width="11.7109375" style="33" customWidth="1"/>
    <col min="5643" max="5643" width="10.85546875" style="33" bestFit="1" customWidth="1"/>
    <col min="5644" max="5645" width="10.42578125" style="33" bestFit="1" customWidth="1"/>
    <col min="5646" max="5646" width="11.7109375" style="33" customWidth="1"/>
    <col min="5647" max="5647" width="10.42578125" style="33" bestFit="1" customWidth="1"/>
    <col min="5648" max="5648" width="10.28515625" style="33" bestFit="1" customWidth="1"/>
    <col min="5649" max="5649" width="11.7109375" style="33" customWidth="1"/>
    <col min="5650" max="5889" width="9" style="33"/>
    <col min="5890" max="5890" width="4.5703125" style="33" customWidth="1"/>
    <col min="5891" max="5891" width="27.42578125" style="33" bestFit="1" customWidth="1"/>
    <col min="5892" max="5892" width="10.28515625" style="33" bestFit="1" customWidth="1"/>
    <col min="5893" max="5893" width="10.7109375" style="33" customWidth="1"/>
    <col min="5894" max="5894" width="11.7109375" style="33" customWidth="1"/>
    <col min="5895" max="5895" width="10" style="33" bestFit="1" customWidth="1"/>
    <col min="5896" max="5896" width="9" style="33" customWidth="1"/>
    <col min="5897" max="5897" width="9.28515625" style="33" customWidth="1"/>
    <col min="5898" max="5898" width="11.7109375" style="33" customWidth="1"/>
    <col min="5899" max="5899" width="10.85546875" style="33" bestFit="1" customWidth="1"/>
    <col min="5900" max="5901" width="10.42578125" style="33" bestFit="1" customWidth="1"/>
    <col min="5902" max="5902" width="11.7109375" style="33" customWidth="1"/>
    <col min="5903" max="5903" width="10.42578125" style="33" bestFit="1" customWidth="1"/>
    <col min="5904" max="5904" width="10.28515625" style="33" bestFit="1" customWidth="1"/>
    <col min="5905" max="5905" width="11.7109375" style="33" customWidth="1"/>
    <col min="5906" max="6145" width="9" style="33"/>
    <col min="6146" max="6146" width="4.5703125" style="33" customWidth="1"/>
    <col min="6147" max="6147" width="27.42578125" style="33" bestFit="1" customWidth="1"/>
    <col min="6148" max="6148" width="10.28515625" style="33" bestFit="1" customWidth="1"/>
    <col min="6149" max="6149" width="10.7109375" style="33" customWidth="1"/>
    <col min="6150" max="6150" width="11.7109375" style="33" customWidth="1"/>
    <col min="6151" max="6151" width="10" style="33" bestFit="1" customWidth="1"/>
    <col min="6152" max="6152" width="9" style="33" customWidth="1"/>
    <col min="6153" max="6153" width="9.28515625" style="33" customWidth="1"/>
    <col min="6154" max="6154" width="11.7109375" style="33" customWidth="1"/>
    <col min="6155" max="6155" width="10.85546875" style="33" bestFit="1" customWidth="1"/>
    <col min="6156" max="6157" width="10.42578125" style="33" bestFit="1" customWidth="1"/>
    <col min="6158" max="6158" width="11.7109375" style="33" customWidth="1"/>
    <col min="6159" max="6159" width="10.42578125" style="33" bestFit="1" customWidth="1"/>
    <col min="6160" max="6160" width="10.28515625" style="33" bestFit="1" customWidth="1"/>
    <col min="6161" max="6161" width="11.7109375" style="33" customWidth="1"/>
    <col min="6162" max="6401" width="9" style="33"/>
    <col min="6402" max="6402" width="4.5703125" style="33" customWidth="1"/>
    <col min="6403" max="6403" width="27.42578125" style="33" bestFit="1" customWidth="1"/>
    <col min="6404" max="6404" width="10.28515625" style="33" bestFit="1" customWidth="1"/>
    <col min="6405" max="6405" width="10.7109375" style="33" customWidth="1"/>
    <col min="6406" max="6406" width="11.7109375" style="33" customWidth="1"/>
    <col min="6407" max="6407" width="10" style="33" bestFit="1" customWidth="1"/>
    <col min="6408" max="6408" width="9" style="33" customWidth="1"/>
    <col min="6409" max="6409" width="9.28515625" style="33" customWidth="1"/>
    <col min="6410" max="6410" width="11.7109375" style="33" customWidth="1"/>
    <col min="6411" max="6411" width="10.85546875" style="33" bestFit="1" customWidth="1"/>
    <col min="6412" max="6413" width="10.42578125" style="33" bestFit="1" customWidth="1"/>
    <col min="6414" max="6414" width="11.7109375" style="33" customWidth="1"/>
    <col min="6415" max="6415" width="10.42578125" style="33" bestFit="1" customWidth="1"/>
    <col min="6416" max="6416" width="10.28515625" style="33" bestFit="1" customWidth="1"/>
    <col min="6417" max="6417" width="11.7109375" style="33" customWidth="1"/>
    <col min="6418" max="6657" width="9" style="33"/>
    <col min="6658" max="6658" width="4.5703125" style="33" customWidth="1"/>
    <col min="6659" max="6659" width="27.42578125" style="33" bestFit="1" customWidth="1"/>
    <col min="6660" max="6660" width="10.28515625" style="33" bestFit="1" customWidth="1"/>
    <col min="6661" max="6661" width="10.7109375" style="33" customWidth="1"/>
    <col min="6662" max="6662" width="11.7109375" style="33" customWidth="1"/>
    <col min="6663" max="6663" width="10" style="33" bestFit="1" customWidth="1"/>
    <col min="6664" max="6664" width="9" style="33" customWidth="1"/>
    <col min="6665" max="6665" width="9.28515625" style="33" customWidth="1"/>
    <col min="6666" max="6666" width="11.7109375" style="33" customWidth="1"/>
    <col min="6667" max="6667" width="10.85546875" style="33" bestFit="1" customWidth="1"/>
    <col min="6668" max="6669" width="10.42578125" style="33" bestFit="1" customWidth="1"/>
    <col min="6670" max="6670" width="11.7109375" style="33" customWidth="1"/>
    <col min="6671" max="6671" width="10.42578125" style="33" bestFit="1" customWidth="1"/>
    <col min="6672" max="6672" width="10.28515625" style="33" bestFit="1" customWidth="1"/>
    <col min="6673" max="6673" width="11.7109375" style="33" customWidth="1"/>
    <col min="6674" max="6913" width="9" style="33"/>
    <col min="6914" max="6914" width="4.5703125" style="33" customWidth="1"/>
    <col min="6915" max="6915" width="27.42578125" style="33" bestFit="1" customWidth="1"/>
    <col min="6916" max="6916" width="10.28515625" style="33" bestFit="1" customWidth="1"/>
    <col min="6917" max="6917" width="10.7109375" style="33" customWidth="1"/>
    <col min="6918" max="6918" width="11.7109375" style="33" customWidth="1"/>
    <col min="6919" max="6919" width="10" style="33" bestFit="1" customWidth="1"/>
    <col min="6920" max="6920" width="9" style="33" customWidth="1"/>
    <col min="6921" max="6921" width="9.28515625" style="33" customWidth="1"/>
    <col min="6922" max="6922" width="11.7109375" style="33" customWidth="1"/>
    <col min="6923" max="6923" width="10.85546875" style="33" bestFit="1" customWidth="1"/>
    <col min="6924" max="6925" width="10.42578125" style="33" bestFit="1" customWidth="1"/>
    <col min="6926" max="6926" width="11.7109375" style="33" customWidth="1"/>
    <col min="6927" max="6927" width="10.42578125" style="33" bestFit="1" customWidth="1"/>
    <col min="6928" max="6928" width="10.28515625" style="33" bestFit="1" customWidth="1"/>
    <col min="6929" max="6929" width="11.7109375" style="33" customWidth="1"/>
    <col min="6930" max="7169" width="9" style="33"/>
    <col min="7170" max="7170" width="4.5703125" style="33" customWidth="1"/>
    <col min="7171" max="7171" width="27.42578125" style="33" bestFit="1" customWidth="1"/>
    <col min="7172" max="7172" width="10.28515625" style="33" bestFit="1" customWidth="1"/>
    <col min="7173" max="7173" width="10.7109375" style="33" customWidth="1"/>
    <col min="7174" max="7174" width="11.7109375" style="33" customWidth="1"/>
    <col min="7175" max="7175" width="10" style="33" bestFit="1" customWidth="1"/>
    <col min="7176" max="7176" width="9" style="33" customWidth="1"/>
    <col min="7177" max="7177" width="9.28515625" style="33" customWidth="1"/>
    <col min="7178" max="7178" width="11.7109375" style="33" customWidth="1"/>
    <col min="7179" max="7179" width="10.85546875" style="33" bestFit="1" customWidth="1"/>
    <col min="7180" max="7181" width="10.42578125" style="33" bestFit="1" customWidth="1"/>
    <col min="7182" max="7182" width="11.7109375" style="33" customWidth="1"/>
    <col min="7183" max="7183" width="10.42578125" style="33" bestFit="1" customWidth="1"/>
    <col min="7184" max="7184" width="10.28515625" style="33" bestFit="1" customWidth="1"/>
    <col min="7185" max="7185" width="11.7109375" style="33" customWidth="1"/>
    <col min="7186" max="7425" width="9" style="33"/>
    <col min="7426" max="7426" width="4.5703125" style="33" customWidth="1"/>
    <col min="7427" max="7427" width="27.42578125" style="33" bestFit="1" customWidth="1"/>
    <col min="7428" max="7428" width="10.28515625" style="33" bestFit="1" customWidth="1"/>
    <col min="7429" max="7429" width="10.7109375" style="33" customWidth="1"/>
    <col min="7430" max="7430" width="11.7109375" style="33" customWidth="1"/>
    <col min="7431" max="7431" width="10" style="33" bestFit="1" customWidth="1"/>
    <col min="7432" max="7432" width="9" style="33" customWidth="1"/>
    <col min="7433" max="7433" width="9.28515625" style="33" customWidth="1"/>
    <col min="7434" max="7434" width="11.7109375" style="33" customWidth="1"/>
    <col min="7435" max="7435" width="10.85546875" style="33" bestFit="1" customWidth="1"/>
    <col min="7436" max="7437" width="10.42578125" style="33" bestFit="1" customWidth="1"/>
    <col min="7438" max="7438" width="11.7109375" style="33" customWidth="1"/>
    <col min="7439" max="7439" width="10.42578125" style="33" bestFit="1" customWidth="1"/>
    <col min="7440" max="7440" width="10.28515625" style="33" bestFit="1" customWidth="1"/>
    <col min="7441" max="7441" width="11.7109375" style="33" customWidth="1"/>
    <col min="7442" max="7681" width="9" style="33"/>
    <col min="7682" max="7682" width="4.5703125" style="33" customWidth="1"/>
    <col min="7683" max="7683" width="27.42578125" style="33" bestFit="1" customWidth="1"/>
    <col min="7684" max="7684" width="10.28515625" style="33" bestFit="1" customWidth="1"/>
    <col min="7685" max="7685" width="10.7109375" style="33" customWidth="1"/>
    <col min="7686" max="7686" width="11.7109375" style="33" customWidth="1"/>
    <col min="7687" max="7687" width="10" style="33" bestFit="1" customWidth="1"/>
    <col min="7688" max="7688" width="9" style="33" customWidth="1"/>
    <col min="7689" max="7689" width="9.28515625" style="33" customWidth="1"/>
    <col min="7690" max="7690" width="11.7109375" style="33" customWidth="1"/>
    <col min="7691" max="7691" width="10.85546875" style="33" bestFit="1" customWidth="1"/>
    <col min="7692" max="7693" width="10.42578125" style="33" bestFit="1" customWidth="1"/>
    <col min="7694" max="7694" width="11.7109375" style="33" customWidth="1"/>
    <col min="7695" max="7695" width="10.42578125" style="33" bestFit="1" customWidth="1"/>
    <col min="7696" max="7696" width="10.28515625" style="33" bestFit="1" customWidth="1"/>
    <col min="7697" max="7697" width="11.7109375" style="33" customWidth="1"/>
    <col min="7698" max="7937" width="9" style="33"/>
    <col min="7938" max="7938" width="4.5703125" style="33" customWidth="1"/>
    <col min="7939" max="7939" width="27.42578125" style="33" bestFit="1" customWidth="1"/>
    <col min="7940" max="7940" width="10.28515625" style="33" bestFit="1" customWidth="1"/>
    <col min="7941" max="7941" width="10.7109375" style="33" customWidth="1"/>
    <col min="7942" max="7942" width="11.7109375" style="33" customWidth="1"/>
    <col min="7943" max="7943" width="10" style="33" bestFit="1" customWidth="1"/>
    <col min="7944" max="7944" width="9" style="33" customWidth="1"/>
    <col min="7945" max="7945" width="9.28515625" style="33" customWidth="1"/>
    <col min="7946" max="7946" width="11.7109375" style="33" customWidth="1"/>
    <col min="7947" max="7947" width="10.85546875" style="33" bestFit="1" customWidth="1"/>
    <col min="7948" max="7949" width="10.42578125" style="33" bestFit="1" customWidth="1"/>
    <col min="7950" max="7950" width="11.7109375" style="33" customWidth="1"/>
    <col min="7951" max="7951" width="10.42578125" style="33" bestFit="1" customWidth="1"/>
    <col min="7952" max="7952" width="10.28515625" style="33" bestFit="1" customWidth="1"/>
    <col min="7953" max="7953" width="11.7109375" style="33" customWidth="1"/>
    <col min="7954" max="8193" width="9" style="33"/>
    <col min="8194" max="8194" width="4.5703125" style="33" customWidth="1"/>
    <col min="8195" max="8195" width="27.42578125" style="33" bestFit="1" customWidth="1"/>
    <col min="8196" max="8196" width="10.28515625" style="33" bestFit="1" customWidth="1"/>
    <col min="8197" max="8197" width="10.7109375" style="33" customWidth="1"/>
    <col min="8198" max="8198" width="11.7109375" style="33" customWidth="1"/>
    <col min="8199" max="8199" width="10" style="33" bestFit="1" customWidth="1"/>
    <col min="8200" max="8200" width="9" style="33" customWidth="1"/>
    <col min="8201" max="8201" width="9.28515625" style="33" customWidth="1"/>
    <col min="8202" max="8202" width="11.7109375" style="33" customWidth="1"/>
    <col min="8203" max="8203" width="10.85546875" style="33" bestFit="1" customWidth="1"/>
    <col min="8204" max="8205" width="10.42578125" style="33" bestFit="1" customWidth="1"/>
    <col min="8206" max="8206" width="11.7109375" style="33" customWidth="1"/>
    <col min="8207" max="8207" width="10.42578125" style="33" bestFit="1" customWidth="1"/>
    <col min="8208" max="8208" width="10.28515625" style="33" bestFit="1" customWidth="1"/>
    <col min="8209" max="8209" width="11.7109375" style="33" customWidth="1"/>
    <col min="8210" max="8449" width="9" style="33"/>
    <col min="8450" max="8450" width="4.5703125" style="33" customWidth="1"/>
    <col min="8451" max="8451" width="27.42578125" style="33" bestFit="1" customWidth="1"/>
    <col min="8452" max="8452" width="10.28515625" style="33" bestFit="1" customWidth="1"/>
    <col min="8453" max="8453" width="10.7109375" style="33" customWidth="1"/>
    <col min="8454" max="8454" width="11.7109375" style="33" customWidth="1"/>
    <col min="8455" max="8455" width="10" style="33" bestFit="1" customWidth="1"/>
    <col min="8456" max="8456" width="9" style="33" customWidth="1"/>
    <col min="8457" max="8457" width="9.28515625" style="33" customWidth="1"/>
    <col min="8458" max="8458" width="11.7109375" style="33" customWidth="1"/>
    <col min="8459" max="8459" width="10.85546875" style="33" bestFit="1" customWidth="1"/>
    <col min="8460" max="8461" width="10.42578125" style="33" bestFit="1" customWidth="1"/>
    <col min="8462" max="8462" width="11.7109375" style="33" customWidth="1"/>
    <col min="8463" max="8463" width="10.42578125" style="33" bestFit="1" customWidth="1"/>
    <col min="8464" max="8464" width="10.28515625" style="33" bestFit="1" customWidth="1"/>
    <col min="8465" max="8465" width="11.7109375" style="33" customWidth="1"/>
    <col min="8466" max="8705" width="9" style="33"/>
    <col min="8706" max="8706" width="4.5703125" style="33" customWidth="1"/>
    <col min="8707" max="8707" width="27.42578125" style="33" bestFit="1" customWidth="1"/>
    <col min="8708" max="8708" width="10.28515625" style="33" bestFit="1" customWidth="1"/>
    <col min="8709" max="8709" width="10.7109375" style="33" customWidth="1"/>
    <col min="8710" max="8710" width="11.7109375" style="33" customWidth="1"/>
    <col min="8711" max="8711" width="10" style="33" bestFit="1" customWidth="1"/>
    <col min="8712" max="8712" width="9" style="33" customWidth="1"/>
    <col min="8713" max="8713" width="9.28515625" style="33" customWidth="1"/>
    <col min="8714" max="8714" width="11.7109375" style="33" customWidth="1"/>
    <col min="8715" max="8715" width="10.85546875" style="33" bestFit="1" customWidth="1"/>
    <col min="8716" max="8717" width="10.42578125" style="33" bestFit="1" customWidth="1"/>
    <col min="8718" max="8718" width="11.7109375" style="33" customWidth="1"/>
    <col min="8719" max="8719" width="10.42578125" style="33" bestFit="1" customWidth="1"/>
    <col min="8720" max="8720" width="10.28515625" style="33" bestFit="1" customWidth="1"/>
    <col min="8721" max="8721" width="11.7109375" style="33" customWidth="1"/>
    <col min="8722" max="8961" width="9" style="33"/>
    <col min="8962" max="8962" width="4.5703125" style="33" customWidth="1"/>
    <col min="8963" max="8963" width="27.42578125" style="33" bestFit="1" customWidth="1"/>
    <col min="8964" max="8964" width="10.28515625" style="33" bestFit="1" customWidth="1"/>
    <col min="8965" max="8965" width="10.7109375" style="33" customWidth="1"/>
    <col min="8966" max="8966" width="11.7109375" style="33" customWidth="1"/>
    <col min="8967" max="8967" width="10" style="33" bestFit="1" customWidth="1"/>
    <col min="8968" max="8968" width="9" style="33" customWidth="1"/>
    <col min="8969" max="8969" width="9.28515625" style="33" customWidth="1"/>
    <col min="8970" max="8970" width="11.7109375" style="33" customWidth="1"/>
    <col min="8971" max="8971" width="10.85546875" style="33" bestFit="1" customWidth="1"/>
    <col min="8972" max="8973" width="10.42578125" style="33" bestFit="1" customWidth="1"/>
    <col min="8974" max="8974" width="11.7109375" style="33" customWidth="1"/>
    <col min="8975" max="8975" width="10.42578125" style="33" bestFit="1" customWidth="1"/>
    <col min="8976" max="8976" width="10.28515625" style="33" bestFit="1" customWidth="1"/>
    <col min="8977" max="8977" width="11.7109375" style="33" customWidth="1"/>
    <col min="8978" max="9217" width="9" style="33"/>
    <col min="9218" max="9218" width="4.5703125" style="33" customWidth="1"/>
    <col min="9219" max="9219" width="27.42578125" style="33" bestFit="1" customWidth="1"/>
    <col min="9220" max="9220" width="10.28515625" style="33" bestFit="1" customWidth="1"/>
    <col min="9221" max="9221" width="10.7109375" style="33" customWidth="1"/>
    <col min="9222" max="9222" width="11.7109375" style="33" customWidth="1"/>
    <col min="9223" max="9223" width="10" style="33" bestFit="1" customWidth="1"/>
    <col min="9224" max="9224" width="9" style="33" customWidth="1"/>
    <col min="9225" max="9225" width="9.28515625" style="33" customWidth="1"/>
    <col min="9226" max="9226" width="11.7109375" style="33" customWidth="1"/>
    <col min="9227" max="9227" width="10.85546875" style="33" bestFit="1" customWidth="1"/>
    <col min="9228" max="9229" width="10.42578125" style="33" bestFit="1" customWidth="1"/>
    <col min="9230" max="9230" width="11.7109375" style="33" customWidth="1"/>
    <col min="9231" max="9231" width="10.42578125" style="33" bestFit="1" customWidth="1"/>
    <col min="9232" max="9232" width="10.28515625" style="33" bestFit="1" customWidth="1"/>
    <col min="9233" max="9233" width="11.7109375" style="33" customWidth="1"/>
    <col min="9234" max="9473" width="9" style="33"/>
    <col min="9474" max="9474" width="4.5703125" style="33" customWidth="1"/>
    <col min="9475" max="9475" width="27.42578125" style="33" bestFit="1" customWidth="1"/>
    <col min="9476" max="9476" width="10.28515625" style="33" bestFit="1" customWidth="1"/>
    <col min="9477" max="9477" width="10.7109375" style="33" customWidth="1"/>
    <col min="9478" max="9478" width="11.7109375" style="33" customWidth="1"/>
    <col min="9479" max="9479" width="10" style="33" bestFit="1" customWidth="1"/>
    <col min="9480" max="9480" width="9" style="33" customWidth="1"/>
    <col min="9481" max="9481" width="9.28515625" style="33" customWidth="1"/>
    <col min="9482" max="9482" width="11.7109375" style="33" customWidth="1"/>
    <col min="9483" max="9483" width="10.85546875" style="33" bestFit="1" customWidth="1"/>
    <col min="9484" max="9485" width="10.42578125" style="33" bestFit="1" customWidth="1"/>
    <col min="9486" max="9486" width="11.7109375" style="33" customWidth="1"/>
    <col min="9487" max="9487" width="10.42578125" style="33" bestFit="1" customWidth="1"/>
    <col min="9488" max="9488" width="10.28515625" style="33" bestFit="1" customWidth="1"/>
    <col min="9489" max="9489" width="11.7109375" style="33" customWidth="1"/>
    <col min="9490" max="9729" width="9" style="33"/>
    <col min="9730" max="9730" width="4.5703125" style="33" customWidth="1"/>
    <col min="9731" max="9731" width="27.42578125" style="33" bestFit="1" customWidth="1"/>
    <col min="9732" max="9732" width="10.28515625" style="33" bestFit="1" customWidth="1"/>
    <col min="9733" max="9733" width="10.7109375" style="33" customWidth="1"/>
    <col min="9734" max="9734" width="11.7109375" style="33" customWidth="1"/>
    <col min="9735" max="9735" width="10" style="33" bestFit="1" customWidth="1"/>
    <col min="9736" max="9736" width="9" style="33" customWidth="1"/>
    <col min="9737" max="9737" width="9.28515625" style="33" customWidth="1"/>
    <col min="9738" max="9738" width="11.7109375" style="33" customWidth="1"/>
    <col min="9739" max="9739" width="10.85546875" style="33" bestFit="1" customWidth="1"/>
    <col min="9740" max="9741" width="10.42578125" style="33" bestFit="1" customWidth="1"/>
    <col min="9742" max="9742" width="11.7109375" style="33" customWidth="1"/>
    <col min="9743" max="9743" width="10.42578125" style="33" bestFit="1" customWidth="1"/>
    <col min="9744" max="9744" width="10.28515625" style="33" bestFit="1" customWidth="1"/>
    <col min="9745" max="9745" width="11.7109375" style="33" customWidth="1"/>
    <col min="9746" max="9985" width="9" style="33"/>
    <col min="9986" max="9986" width="4.5703125" style="33" customWidth="1"/>
    <col min="9987" max="9987" width="27.42578125" style="33" bestFit="1" customWidth="1"/>
    <col min="9988" max="9988" width="10.28515625" style="33" bestFit="1" customWidth="1"/>
    <col min="9989" max="9989" width="10.7109375" style="33" customWidth="1"/>
    <col min="9990" max="9990" width="11.7109375" style="33" customWidth="1"/>
    <col min="9991" max="9991" width="10" style="33" bestFit="1" customWidth="1"/>
    <col min="9992" max="9992" width="9" style="33" customWidth="1"/>
    <col min="9993" max="9993" width="9.28515625" style="33" customWidth="1"/>
    <col min="9994" max="9994" width="11.7109375" style="33" customWidth="1"/>
    <col min="9995" max="9995" width="10.85546875" style="33" bestFit="1" customWidth="1"/>
    <col min="9996" max="9997" width="10.42578125" style="33" bestFit="1" customWidth="1"/>
    <col min="9998" max="9998" width="11.7109375" style="33" customWidth="1"/>
    <col min="9999" max="9999" width="10.42578125" style="33" bestFit="1" customWidth="1"/>
    <col min="10000" max="10000" width="10.28515625" style="33" bestFit="1" customWidth="1"/>
    <col min="10001" max="10001" width="11.7109375" style="33" customWidth="1"/>
    <col min="10002" max="10241" width="9" style="33"/>
    <col min="10242" max="10242" width="4.5703125" style="33" customWidth="1"/>
    <col min="10243" max="10243" width="27.42578125" style="33" bestFit="1" customWidth="1"/>
    <col min="10244" max="10244" width="10.28515625" style="33" bestFit="1" customWidth="1"/>
    <col min="10245" max="10245" width="10.7109375" style="33" customWidth="1"/>
    <col min="10246" max="10246" width="11.7109375" style="33" customWidth="1"/>
    <col min="10247" max="10247" width="10" style="33" bestFit="1" customWidth="1"/>
    <col min="10248" max="10248" width="9" style="33" customWidth="1"/>
    <col min="10249" max="10249" width="9.28515625" style="33" customWidth="1"/>
    <col min="10250" max="10250" width="11.7109375" style="33" customWidth="1"/>
    <col min="10251" max="10251" width="10.85546875" style="33" bestFit="1" customWidth="1"/>
    <col min="10252" max="10253" width="10.42578125" style="33" bestFit="1" customWidth="1"/>
    <col min="10254" max="10254" width="11.7109375" style="33" customWidth="1"/>
    <col min="10255" max="10255" width="10.42578125" style="33" bestFit="1" customWidth="1"/>
    <col min="10256" max="10256" width="10.28515625" style="33" bestFit="1" customWidth="1"/>
    <col min="10257" max="10257" width="11.7109375" style="33" customWidth="1"/>
    <col min="10258" max="10497" width="9" style="33"/>
    <col min="10498" max="10498" width="4.5703125" style="33" customWidth="1"/>
    <col min="10499" max="10499" width="27.42578125" style="33" bestFit="1" customWidth="1"/>
    <col min="10500" max="10500" width="10.28515625" style="33" bestFit="1" customWidth="1"/>
    <col min="10501" max="10501" width="10.7109375" style="33" customWidth="1"/>
    <col min="10502" max="10502" width="11.7109375" style="33" customWidth="1"/>
    <col min="10503" max="10503" width="10" style="33" bestFit="1" customWidth="1"/>
    <col min="10504" max="10504" width="9" style="33" customWidth="1"/>
    <col min="10505" max="10505" width="9.28515625" style="33" customWidth="1"/>
    <col min="10506" max="10506" width="11.7109375" style="33" customWidth="1"/>
    <col min="10507" max="10507" width="10.85546875" style="33" bestFit="1" customWidth="1"/>
    <col min="10508" max="10509" width="10.42578125" style="33" bestFit="1" customWidth="1"/>
    <col min="10510" max="10510" width="11.7109375" style="33" customWidth="1"/>
    <col min="10511" max="10511" width="10.42578125" style="33" bestFit="1" customWidth="1"/>
    <col min="10512" max="10512" width="10.28515625" style="33" bestFit="1" customWidth="1"/>
    <col min="10513" max="10513" width="11.7109375" style="33" customWidth="1"/>
    <col min="10514" max="10753" width="9" style="33"/>
    <col min="10754" max="10754" width="4.5703125" style="33" customWidth="1"/>
    <col min="10755" max="10755" width="27.42578125" style="33" bestFit="1" customWidth="1"/>
    <col min="10756" max="10756" width="10.28515625" style="33" bestFit="1" customWidth="1"/>
    <col min="10757" max="10757" width="10.7109375" style="33" customWidth="1"/>
    <col min="10758" max="10758" width="11.7109375" style="33" customWidth="1"/>
    <col min="10759" max="10759" width="10" style="33" bestFit="1" customWidth="1"/>
    <col min="10760" max="10760" width="9" style="33" customWidth="1"/>
    <col min="10761" max="10761" width="9.28515625" style="33" customWidth="1"/>
    <col min="10762" max="10762" width="11.7109375" style="33" customWidth="1"/>
    <col min="10763" max="10763" width="10.85546875" style="33" bestFit="1" customWidth="1"/>
    <col min="10764" max="10765" width="10.42578125" style="33" bestFit="1" customWidth="1"/>
    <col min="10766" max="10766" width="11.7109375" style="33" customWidth="1"/>
    <col min="10767" max="10767" width="10.42578125" style="33" bestFit="1" customWidth="1"/>
    <col min="10768" max="10768" width="10.28515625" style="33" bestFit="1" customWidth="1"/>
    <col min="10769" max="10769" width="11.7109375" style="33" customWidth="1"/>
    <col min="10770" max="11009" width="9" style="33"/>
    <col min="11010" max="11010" width="4.5703125" style="33" customWidth="1"/>
    <col min="11011" max="11011" width="27.42578125" style="33" bestFit="1" customWidth="1"/>
    <col min="11012" max="11012" width="10.28515625" style="33" bestFit="1" customWidth="1"/>
    <col min="11013" max="11013" width="10.7109375" style="33" customWidth="1"/>
    <col min="11014" max="11014" width="11.7109375" style="33" customWidth="1"/>
    <col min="11015" max="11015" width="10" style="33" bestFit="1" customWidth="1"/>
    <col min="11016" max="11016" width="9" style="33" customWidth="1"/>
    <col min="11017" max="11017" width="9.28515625" style="33" customWidth="1"/>
    <col min="11018" max="11018" width="11.7109375" style="33" customWidth="1"/>
    <col min="11019" max="11019" width="10.85546875" style="33" bestFit="1" customWidth="1"/>
    <col min="11020" max="11021" width="10.42578125" style="33" bestFit="1" customWidth="1"/>
    <col min="11022" max="11022" width="11.7109375" style="33" customWidth="1"/>
    <col min="11023" max="11023" width="10.42578125" style="33" bestFit="1" customWidth="1"/>
    <col min="11024" max="11024" width="10.28515625" style="33" bestFit="1" customWidth="1"/>
    <col min="11025" max="11025" width="11.7109375" style="33" customWidth="1"/>
    <col min="11026" max="11265" width="9" style="33"/>
    <col min="11266" max="11266" width="4.5703125" style="33" customWidth="1"/>
    <col min="11267" max="11267" width="27.42578125" style="33" bestFit="1" customWidth="1"/>
    <col min="11268" max="11268" width="10.28515625" style="33" bestFit="1" customWidth="1"/>
    <col min="11269" max="11269" width="10.7109375" style="33" customWidth="1"/>
    <col min="11270" max="11270" width="11.7109375" style="33" customWidth="1"/>
    <col min="11271" max="11271" width="10" style="33" bestFit="1" customWidth="1"/>
    <col min="11272" max="11272" width="9" style="33" customWidth="1"/>
    <col min="11273" max="11273" width="9.28515625" style="33" customWidth="1"/>
    <col min="11274" max="11274" width="11.7109375" style="33" customWidth="1"/>
    <col min="11275" max="11275" width="10.85546875" style="33" bestFit="1" customWidth="1"/>
    <col min="11276" max="11277" width="10.42578125" style="33" bestFit="1" customWidth="1"/>
    <col min="11278" max="11278" width="11.7109375" style="33" customWidth="1"/>
    <col min="11279" max="11279" width="10.42578125" style="33" bestFit="1" customWidth="1"/>
    <col min="11280" max="11280" width="10.28515625" style="33" bestFit="1" customWidth="1"/>
    <col min="11281" max="11281" width="11.7109375" style="33" customWidth="1"/>
    <col min="11282" max="11521" width="9" style="33"/>
    <col min="11522" max="11522" width="4.5703125" style="33" customWidth="1"/>
    <col min="11523" max="11523" width="27.42578125" style="33" bestFit="1" customWidth="1"/>
    <col min="11524" max="11524" width="10.28515625" style="33" bestFit="1" customWidth="1"/>
    <col min="11525" max="11525" width="10.7109375" style="33" customWidth="1"/>
    <col min="11526" max="11526" width="11.7109375" style="33" customWidth="1"/>
    <col min="11527" max="11527" width="10" style="33" bestFit="1" customWidth="1"/>
    <col min="11528" max="11528" width="9" style="33" customWidth="1"/>
    <col min="11529" max="11529" width="9.28515625" style="33" customWidth="1"/>
    <col min="11530" max="11530" width="11.7109375" style="33" customWidth="1"/>
    <col min="11531" max="11531" width="10.85546875" style="33" bestFit="1" customWidth="1"/>
    <col min="11532" max="11533" width="10.42578125" style="33" bestFit="1" customWidth="1"/>
    <col min="11534" max="11534" width="11.7109375" style="33" customWidth="1"/>
    <col min="11535" max="11535" width="10.42578125" style="33" bestFit="1" customWidth="1"/>
    <col min="11536" max="11536" width="10.28515625" style="33" bestFit="1" customWidth="1"/>
    <col min="11537" max="11537" width="11.7109375" style="33" customWidth="1"/>
    <col min="11538" max="11777" width="9" style="33"/>
    <col min="11778" max="11778" width="4.5703125" style="33" customWidth="1"/>
    <col min="11779" max="11779" width="27.42578125" style="33" bestFit="1" customWidth="1"/>
    <col min="11780" max="11780" width="10.28515625" style="33" bestFit="1" customWidth="1"/>
    <col min="11781" max="11781" width="10.7109375" style="33" customWidth="1"/>
    <col min="11782" max="11782" width="11.7109375" style="33" customWidth="1"/>
    <col min="11783" max="11783" width="10" style="33" bestFit="1" customWidth="1"/>
    <col min="11784" max="11784" width="9" style="33" customWidth="1"/>
    <col min="11785" max="11785" width="9.28515625" style="33" customWidth="1"/>
    <col min="11786" max="11786" width="11.7109375" style="33" customWidth="1"/>
    <col min="11787" max="11787" width="10.85546875" style="33" bestFit="1" customWidth="1"/>
    <col min="11788" max="11789" width="10.42578125" style="33" bestFit="1" customWidth="1"/>
    <col min="11790" max="11790" width="11.7109375" style="33" customWidth="1"/>
    <col min="11791" max="11791" width="10.42578125" style="33" bestFit="1" customWidth="1"/>
    <col min="11792" max="11792" width="10.28515625" style="33" bestFit="1" customWidth="1"/>
    <col min="11793" max="11793" width="11.7109375" style="33" customWidth="1"/>
    <col min="11794" max="12033" width="9" style="33"/>
    <col min="12034" max="12034" width="4.5703125" style="33" customWidth="1"/>
    <col min="12035" max="12035" width="27.42578125" style="33" bestFit="1" customWidth="1"/>
    <col min="12036" max="12036" width="10.28515625" style="33" bestFit="1" customWidth="1"/>
    <col min="12037" max="12037" width="10.7109375" style="33" customWidth="1"/>
    <col min="12038" max="12038" width="11.7109375" style="33" customWidth="1"/>
    <col min="12039" max="12039" width="10" style="33" bestFit="1" customWidth="1"/>
    <col min="12040" max="12040" width="9" style="33" customWidth="1"/>
    <col min="12041" max="12041" width="9.28515625" style="33" customWidth="1"/>
    <col min="12042" max="12042" width="11.7109375" style="33" customWidth="1"/>
    <col min="12043" max="12043" width="10.85546875" style="33" bestFit="1" customWidth="1"/>
    <col min="12044" max="12045" width="10.42578125" style="33" bestFit="1" customWidth="1"/>
    <col min="12046" max="12046" width="11.7109375" style="33" customWidth="1"/>
    <col min="12047" max="12047" width="10.42578125" style="33" bestFit="1" customWidth="1"/>
    <col min="12048" max="12048" width="10.28515625" style="33" bestFit="1" customWidth="1"/>
    <col min="12049" max="12049" width="11.7109375" style="33" customWidth="1"/>
    <col min="12050" max="12289" width="9" style="33"/>
    <col min="12290" max="12290" width="4.5703125" style="33" customWidth="1"/>
    <col min="12291" max="12291" width="27.42578125" style="33" bestFit="1" customWidth="1"/>
    <col min="12292" max="12292" width="10.28515625" style="33" bestFit="1" customWidth="1"/>
    <col min="12293" max="12293" width="10.7109375" style="33" customWidth="1"/>
    <col min="12294" max="12294" width="11.7109375" style="33" customWidth="1"/>
    <col min="12295" max="12295" width="10" style="33" bestFit="1" customWidth="1"/>
    <col min="12296" max="12296" width="9" style="33" customWidth="1"/>
    <col min="12297" max="12297" width="9.28515625" style="33" customWidth="1"/>
    <col min="12298" max="12298" width="11.7109375" style="33" customWidth="1"/>
    <col min="12299" max="12299" width="10.85546875" style="33" bestFit="1" customWidth="1"/>
    <col min="12300" max="12301" width="10.42578125" style="33" bestFit="1" customWidth="1"/>
    <col min="12302" max="12302" width="11.7109375" style="33" customWidth="1"/>
    <col min="12303" max="12303" width="10.42578125" style="33" bestFit="1" customWidth="1"/>
    <col min="12304" max="12304" width="10.28515625" style="33" bestFit="1" customWidth="1"/>
    <col min="12305" max="12305" width="11.7109375" style="33" customWidth="1"/>
    <col min="12306" max="12545" width="9" style="33"/>
    <col min="12546" max="12546" width="4.5703125" style="33" customWidth="1"/>
    <col min="12547" max="12547" width="27.42578125" style="33" bestFit="1" customWidth="1"/>
    <col min="12548" max="12548" width="10.28515625" style="33" bestFit="1" customWidth="1"/>
    <col min="12549" max="12549" width="10.7109375" style="33" customWidth="1"/>
    <col min="12550" max="12550" width="11.7109375" style="33" customWidth="1"/>
    <col min="12551" max="12551" width="10" style="33" bestFit="1" customWidth="1"/>
    <col min="12552" max="12552" width="9" style="33" customWidth="1"/>
    <col min="12553" max="12553" width="9.28515625" style="33" customWidth="1"/>
    <col min="12554" max="12554" width="11.7109375" style="33" customWidth="1"/>
    <col min="12555" max="12555" width="10.85546875" style="33" bestFit="1" customWidth="1"/>
    <col min="12556" max="12557" width="10.42578125" style="33" bestFit="1" customWidth="1"/>
    <col min="12558" max="12558" width="11.7109375" style="33" customWidth="1"/>
    <col min="12559" max="12559" width="10.42578125" style="33" bestFit="1" customWidth="1"/>
    <col min="12560" max="12560" width="10.28515625" style="33" bestFit="1" customWidth="1"/>
    <col min="12561" max="12561" width="11.7109375" style="33" customWidth="1"/>
    <col min="12562" max="12801" width="9" style="33"/>
    <col min="12802" max="12802" width="4.5703125" style="33" customWidth="1"/>
    <col min="12803" max="12803" width="27.42578125" style="33" bestFit="1" customWidth="1"/>
    <col min="12804" max="12804" width="10.28515625" style="33" bestFit="1" customWidth="1"/>
    <col min="12805" max="12805" width="10.7109375" style="33" customWidth="1"/>
    <col min="12806" max="12806" width="11.7109375" style="33" customWidth="1"/>
    <col min="12807" max="12807" width="10" style="33" bestFit="1" customWidth="1"/>
    <col min="12808" max="12808" width="9" style="33" customWidth="1"/>
    <col min="12809" max="12809" width="9.28515625" style="33" customWidth="1"/>
    <col min="12810" max="12810" width="11.7109375" style="33" customWidth="1"/>
    <col min="12811" max="12811" width="10.85546875" style="33" bestFit="1" customWidth="1"/>
    <col min="12812" max="12813" width="10.42578125" style="33" bestFit="1" customWidth="1"/>
    <col min="12814" max="12814" width="11.7109375" style="33" customWidth="1"/>
    <col min="12815" max="12815" width="10.42578125" style="33" bestFit="1" customWidth="1"/>
    <col min="12816" max="12816" width="10.28515625" style="33" bestFit="1" customWidth="1"/>
    <col min="12817" max="12817" width="11.7109375" style="33" customWidth="1"/>
    <col min="12818" max="13057" width="9" style="33"/>
    <col min="13058" max="13058" width="4.5703125" style="33" customWidth="1"/>
    <col min="13059" max="13059" width="27.42578125" style="33" bestFit="1" customWidth="1"/>
    <col min="13060" max="13060" width="10.28515625" style="33" bestFit="1" customWidth="1"/>
    <col min="13061" max="13061" width="10.7109375" style="33" customWidth="1"/>
    <col min="13062" max="13062" width="11.7109375" style="33" customWidth="1"/>
    <col min="13063" max="13063" width="10" style="33" bestFit="1" customWidth="1"/>
    <col min="13064" max="13064" width="9" style="33" customWidth="1"/>
    <col min="13065" max="13065" width="9.28515625" style="33" customWidth="1"/>
    <col min="13066" max="13066" width="11.7109375" style="33" customWidth="1"/>
    <col min="13067" max="13067" width="10.85546875" style="33" bestFit="1" customWidth="1"/>
    <col min="13068" max="13069" width="10.42578125" style="33" bestFit="1" customWidth="1"/>
    <col min="13070" max="13070" width="11.7109375" style="33" customWidth="1"/>
    <col min="13071" max="13071" width="10.42578125" style="33" bestFit="1" customWidth="1"/>
    <col min="13072" max="13072" width="10.28515625" style="33" bestFit="1" customWidth="1"/>
    <col min="13073" max="13073" width="11.7109375" style="33" customWidth="1"/>
    <col min="13074" max="13313" width="9" style="33"/>
    <col min="13314" max="13314" width="4.5703125" style="33" customWidth="1"/>
    <col min="13315" max="13315" width="27.42578125" style="33" bestFit="1" customWidth="1"/>
    <col min="13316" max="13316" width="10.28515625" style="33" bestFit="1" customWidth="1"/>
    <col min="13317" max="13317" width="10.7109375" style="33" customWidth="1"/>
    <col min="13318" max="13318" width="11.7109375" style="33" customWidth="1"/>
    <col min="13319" max="13319" width="10" style="33" bestFit="1" customWidth="1"/>
    <col min="13320" max="13320" width="9" style="33" customWidth="1"/>
    <col min="13321" max="13321" width="9.28515625" style="33" customWidth="1"/>
    <col min="13322" max="13322" width="11.7109375" style="33" customWidth="1"/>
    <col min="13323" max="13323" width="10.85546875" style="33" bestFit="1" customWidth="1"/>
    <col min="13324" max="13325" width="10.42578125" style="33" bestFit="1" customWidth="1"/>
    <col min="13326" max="13326" width="11.7109375" style="33" customWidth="1"/>
    <col min="13327" max="13327" width="10.42578125" style="33" bestFit="1" customWidth="1"/>
    <col min="13328" max="13328" width="10.28515625" style="33" bestFit="1" customWidth="1"/>
    <col min="13329" max="13329" width="11.7109375" style="33" customWidth="1"/>
    <col min="13330" max="13569" width="9" style="33"/>
    <col min="13570" max="13570" width="4.5703125" style="33" customWidth="1"/>
    <col min="13571" max="13571" width="27.42578125" style="33" bestFit="1" customWidth="1"/>
    <col min="13572" max="13572" width="10.28515625" style="33" bestFit="1" customWidth="1"/>
    <col min="13573" max="13573" width="10.7109375" style="33" customWidth="1"/>
    <col min="13574" max="13574" width="11.7109375" style="33" customWidth="1"/>
    <col min="13575" max="13575" width="10" style="33" bestFit="1" customWidth="1"/>
    <col min="13576" max="13576" width="9" style="33" customWidth="1"/>
    <col min="13577" max="13577" width="9.28515625" style="33" customWidth="1"/>
    <col min="13578" max="13578" width="11.7109375" style="33" customWidth="1"/>
    <col min="13579" max="13579" width="10.85546875" style="33" bestFit="1" customWidth="1"/>
    <col min="13580" max="13581" width="10.42578125" style="33" bestFit="1" customWidth="1"/>
    <col min="13582" max="13582" width="11.7109375" style="33" customWidth="1"/>
    <col min="13583" max="13583" width="10.42578125" style="33" bestFit="1" customWidth="1"/>
    <col min="13584" max="13584" width="10.28515625" style="33" bestFit="1" customWidth="1"/>
    <col min="13585" max="13585" width="11.7109375" style="33" customWidth="1"/>
    <col min="13586" max="13825" width="9" style="33"/>
    <col min="13826" max="13826" width="4.5703125" style="33" customWidth="1"/>
    <col min="13827" max="13827" width="27.42578125" style="33" bestFit="1" customWidth="1"/>
    <col min="13828" max="13828" width="10.28515625" style="33" bestFit="1" customWidth="1"/>
    <col min="13829" max="13829" width="10.7109375" style="33" customWidth="1"/>
    <col min="13830" max="13830" width="11.7109375" style="33" customWidth="1"/>
    <col min="13831" max="13831" width="10" style="33" bestFit="1" customWidth="1"/>
    <col min="13832" max="13832" width="9" style="33" customWidth="1"/>
    <col min="13833" max="13833" width="9.28515625" style="33" customWidth="1"/>
    <col min="13834" max="13834" width="11.7109375" style="33" customWidth="1"/>
    <col min="13835" max="13835" width="10.85546875" style="33" bestFit="1" customWidth="1"/>
    <col min="13836" max="13837" width="10.42578125" style="33" bestFit="1" customWidth="1"/>
    <col min="13838" max="13838" width="11.7109375" style="33" customWidth="1"/>
    <col min="13839" max="13839" width="10.42578125" style="33" bestFit="1" customWidth="1"/>
    <col min="13840" max="13840" width="10.28515625" style="33" bestFit="1" customWidth="1"/>
    <col min="13841" max="13841" width="11.7109375" style="33" customWidth="1"/>
    <col min="13842" max="14081" width="9" style="33"/>
    <col min="14082" max="14082" width="4.5703125" style="33" customWidth="1"/>
    <col min="14083" max="14083" width="27.42578125" style="33" bestFit="1" customWidth="1"/>
    <col min="14084" max="14084" width="10.28515625" style="33" bestFit="1" customWidth="1"/>
    <col min="14085" max="14085" width="10.7109375" style="33" customWidth="1"/>
    <col min="14086" max="14086" width="11.7109375" style="33" customWidth="1"/>
    <col min="14087" max="14087" width="10" style="33" bestFit="1" customWidth="1"/>
    <col min="14088" max="14088" width="9" style="33" customWidth="1"/>
    <col min="14089" max="14089" width="9.28515625" style="33" customWidth="1"/>
    <col min="14090" max="14090" width="11.7109375" style="33" customWidth="1"/>
    <col min="14091" max="14091" width="10.85546875" style="33" bestFit="1" customWidth="1"/>
    <col min="14092" max="14093" width="10.42578125" style="33" bestFit="1" customWidth="1"/>
    <col min="14094" max="14094" width="11.7109375" style="33" customWidth="1"/>
    <col min="14095" max="14095" width="10.42578125" style="33" bestFit="1" customWidth="1"/>
    <col min="14096" max="14096" width="10.28515625" style="33" bestFit="1" customWidth="1"/>
    <col min="14097" max="14097" width="11.7109375" style="33" customWidth="1"/>
    <col min="14098" max="14337" width="9" style="33"/>
    <col min="14338" max="14338" width="4.5703125" style="33" customWidth="1"/>
    <col min="14339" max="14339" width="27.42578125" style="33" bestFit="1" customWidth="1"/>
    <col min="14340" max="14340" width="10.28515625" style="33" bestFit="1" customWidth="1"/>
    <col min="14341" max="14341" width="10.7109375" style="33" customWidth="1"/>
    <col min="14342" max="14342" width="11.7109375" style="33" customWidth="1"/>
    <col min="14343" max="14343" width="10" style="33" bestFit="1" customWidth="1"/>
    <col min="14344" max="14344" width="9" style="33" customWidth="1"/>
    <col min="14345" max="14345" width="9.28515625" style="33" customWidth="1"/>
    <col min="14346" max="14346" width="11.7109375" style="33" customWidth="1"/>
    <col min="14347" max="14347" width="10.85546875" style="33" bestFit="1" customWidth="1"/>
    <col min="14348" max="14349" width="10.42578125" style="33" bestFit="1" customWidth="1"/>
    <col min="14350" max="14350" width="11.7109375" style="33" customWidth="1"/>
    <col min="14351" max="14351" width="10.42578125" style="33" bestFit="1" customWidth="1"/>
    <col min="14352" max="14352" width="10.28515625" style="33" bestFit="1" customWidth="1"/>
    <col min="14353" max="14353" width="11.7109375" style="33" customWidth="1"/>
    <col min="14354" max="14593" width="9" style="33"/>
    <col min="14594" max="14594" width="4.5703125" style="33" customWidth="1"/>
    <col min="14595" max="14595" width="27.42578125" style="33" bestFit="1" customWidth="1"/>
    <col min="14596" max="14596" width="10.28515625" style="33" bestFit="1" customWidth="1"/>
    <col min="14597" max="14597" width="10.7109375" style="33" customWidth="1"/>
    <col min="14598" max="14598" width="11.7109375" style="33" customWidth="1"/>
    <col min="14599" max="14599" width="10" style="33" bestFit="1" customWidth="1"/>
    <col min="14600" max="14600" width="9" style="33" customWidth="1"/>
    <col min="14601" max="14601" width="9.28515625" style="33" customWidth="1"/>
    <col min="14602" max="14602" width="11.7109375" style="33" customWidth="1"/>
    <col min="14603" max="14603" width="10.85546875" style="33" bestFit="1" customWidth="1"/>
    <col min="14604" max="14605" width="10.42578125" style="33" bestFit="1" customWidth="1"/>
    <col min="14606" max="14606" width="11.7109375" style="33" customWidth="1"/>
    <col min="14607" max="14607" width="10.42578125" style="33" bestFit="1" customWidth="1"/>
    <col min="14608" max="14608" width="10.28515625" style="33" bestFit="1" customWidth="1"/>
    <col min="14609" max="14609" width="11.7109375" style="33" customWidth="1"/>
    <col min="14610" max="14849" width="9" style="33"/>
    <col min="14850" max="14850" width="4.5703125" style="33" customWidth="1"/>
    <col min="14851" max="14851" width="27.42578125" style="33" bestFit="1" customWidth="1"/>
    <col min="14852" max="14852" width="10.28515625" style="33" bestFit="1" customWidth="1"/>
    <col min="14853" max="14853" width="10.7109375" style="33" customWidth="1"/>
    <col min="14854" max="14854" width="11.7109375" style="33" customWidth="1"/>
    <col min="14855" max="14855" width="10" style="33" bestFit="1" customWidth="1"/>
    <col min="14856" max="14856" width="9" style="33" customWidth="1"/>
    <col min="14857" max="14857" width="9.28515625" style="33" customWidth="1"/>
    <col min="14858" max="14858" width="11.7109375" style="33" customWidth="1"/>
    <col min="14859" max="14859" width="10.85546875" style="33" bestFit="1" customWidth="1"/>
    <col min="14860" max="14861" width="10.42578125" style="33" bestFit="1" customWidth="1"/>
    <col min="14862" max="14862" width="11.7109375" style="33" customWidth="1"/>
    <col min="14863" max="14863" width="10.42578125" style="33" bestFit="1" customWidth="1"/>
    <col min="14864" max="14864" width="10.28515625" style="33" bestFit="1" customWidth="1"/>
    <col min="14865" max="14865" width="11.7109375" style="33" customWidth="1"/>
    <col min="14866" max="15105" width="9" style="33"/>
    <col min="15106" max="15106" width="4.5703125" style="33" customWidth="1"/>
    <col min="15107" max="15107" width="27.42578125" style="33" bestFit="1" customWidth="1"/>
    <col min="15108" max="15108" width="10.28515625" style="33" bestFit="1" customWidth="1"/>
    <col min="15109" max="15109" width="10.7109375" style="33" customWidth="1"/>
    <col min="15110" max="15110" width="11.7109375" style="33" customWidth="1"/>
    <col min="15111" max="15111" width="10" style="33" bestFit="1" customWidth="1"/>
    <col min="15112" max="15112" width="9" style="33" customWidth="1"/>
    <col min="15113" max="15113" width="9.28515625" style="33" customWidth="1"/>
    <col min="15114" max="15114" width="11.7109375" style="33" customWidth="1"/>
    <col min="15115" max="15115" width="10.85546875" style="33" bestFit="1" customWidth="1"/>
    <col min="15116" max="15117" width="10.42578125" style="33" bestFit="1" customWidth="1"/>
    <col min="15118" max="15118" width="11.7109375" style="33" customWidth="1"/>
    <col min="15119" max="15119" width="10.42578125" style="33" bestFit="1" customWidth="1"/>
    <col min="15120" max="15120" width="10.28515625" style="33" bestFit="1" customWidth="1"/>
    <col min="15121" max="15121" width="11.7109375" style="33" customWidth="1"/>
    <col min="15122" max="15361" width="9" style="33"/>
    <col min="15362" max="15362" width="4.5703125" style="33" customWidth="1"/>
    <col min="15363" max="15363" width="27.42578125" style="33" bestFit="1" customWidth="1"/>
    <col min="15364" max="15364" width="10.28515625" style="33" bestFit="1" customWidth="1"/>
    <col min="15365" max="15365" width="10.7109375" style="33" customWidth="1"/>
    <col min="15366" max="15366" width="11.7109375" style="33" customWidth="1"/>
    <col min="15367" max="15367" width="10" style="33" bestFit="1" customWidth="1"/>
    <col min="15368" max="15368" width="9" style="33" customWidth="1"/>
    <col min="15369" max="15369" width="9.28515625" style="33" customWidth="1"/>
    <col min="15370" max="15370" width="11.7109375" style="33" customWidth="1"/>
    <col min="15371" max="15371" width="10.85546875" style="33" bestFit="1" customWidth="1"/>
    <col min="15372" max="15373" width="10.42578125" style="33" bestFit="1" customWidth="1"/>
    <col min="15374" max="15374" width="11.7109375" style="33" customWidth="1"/>
    <col min="15375" max="15375" width="10.42578125" style="33" bestFit="1" customWidth="1"/>
    <col min="15376" max="15376" width="10.28515625" style="33" bestFit="1" customWidth="1"/>
    <col min="15377" max="15377" width="11.7109375" style="33" customWidth="1"/>
    <col min="15378" max="15617" width="9" style="33"/>
    <col min="15618" max="15618" width="4.5703125" style="33" customWidth="1"/>
    <col min="15619" max="15619" width="27.42578125" style="33" bestFit="1" customWidth="1"/>
    <col min="15620" max="15620" width="10.28515625" style="33" bestFit="1" customWidth="1"/>
    <col min="15621" max="15621" width="10.7109375" style="33" customWidth="1"/>
    <col min="15622" max="15622" width="11.7109375" style="33" customWidth="1"/>
    <col min="15623" max="15623" width="10" style="33" bestFit="1" customWidth="1"/>
    <col min="15624" max="15624" width="9" style="33" customWidth="1"/>
    <col min="15625" max="15625" width="9.28515625" style="33" customWidth="1"/>
    <col min="15626" max="15626" width="11.7109375" style="33" customWidth="1"/>
    <col min="15627" max="15627" width="10.85546875" style="33" bestFit="1" customWidth="1"/>
    <col min="15628" max="15629" width="10.42578125" style="33" bestFit="1" customWidth="1"/>
    <col min="15630" max="15630" width="11.7109375" style="33" customWidth="1"/>
    <col min="15631" max="15631" width="10.42578125" style="33" bestFit="1" customWidth="1"/>
    <col min="15632" max="15632" width="10.28515625" style="33" bestFit="1" customWidth="1"/>
    <col min="15633" max="15633" width="11.7109375" style="33" customWidth="1"/>
    <col min="15634" max="15873" width="9" style="33"/>
    <col min="15874" max="15874" width="4.5703125" style="33" customWidth="1"/>
    <col min="15875" max="15875" width="27.42578125" style="33" bestFit="1" customWidth="1"/>
    <col min="15876" max="15876" width="10.28515625" style="33" bestFit="1" customWidth="1"/>
    <col min="15877" max="15877" width="10.7109375" style="33" customWidth="1"/>
    <col min="15878" max="15878" width="11.7109375" style="33" customWidth="1"/>
    <col min="15879" max="15879" width="10" style="33" bestFit="1" customWidth="1"/>
    <col min="15880" max="15880" width="9" style="33" customWidth="1"/>
    <col min="15881" max="15881" width="9.28515625" style="33" customWidth="1"/>
    <col min="15882" max="15882" width="11.7109375" style="33" customWidth="1"/>
    <col min="15883" max="15883" width="10.85546875" style="33" bestFit="1" customWidth="1"/>
    <col min="15884" max="15885" width="10.42578125" style="33" bestFit="1" customWidth="1"/>
    <col min="15886" max="15886" width="11.7109375" style="33" customWidth="1"/>
    <col min="15887" max="15887" width="10.42578125" style="33" bestFit="1" customWidth="1"/>
    <col min="15888" max="15888" width="10.28515625" style="33" bestFit="1" customWidth="1"/>
    <col min="15889" max="15889" width="11.7109375" style="33" customWidth="1"/>
    <col min="15890" max="16129" width="9" style="33"/>
    <col min="16130" max="16130" width="4.5703125" style="33" customWidth="1"/>
    <col min="16131" max="16131" width="27.42578125" style="33" bestFit="1" customWidth="1"/>
    <col min="16132" max="16132" width="10.28515625" style="33" bestFit="1" customWidth="1"/>
    <col min="16133" max="16133" width="10.7109375" style="33" customWidth="1"/>
    <col min="16134" max="16134" width="11.7109375" style="33" customWidth="1"/>
    <col min="16135" max="16135" width="10" style="33" bestFit="1" customWidth="1"/>
    <col min="16136" max="16136" width="9" style="33" customWidth="1"/>
    <col min="16137" max="16137" width="9.28515625" style="33" customWidth="1"/>
    <col min="16138" max="16138" width="11.7109375" style="33" customWidth="1"/>
    <col min="16139" max="16139" width="10.85546875" style="33" bestFit="1" customWidth="1"/>
    <col min="16140" max="16141" width="10.42578125" style="33" bestFit="1" customWidth="1"/>
    <col min="16142" max="16142" width="11.7109375" style="33" customWidth="1"/>
    <col min="16143" max="16143" width="10.42578125" style="33" bestFit="1" customWidth="1"/>
    <col min="16144" max="16144" width="10.28515625" style="33" bestFit="1" customWidth="1"/>
    <col min="16145" max="16145" width="11.7109375" style="33" customWidth="1"/>
    <col min="16146" max="16384" width="9" style="33"/>
  </cols>
  <sheetData>
    <row r="1" spans="1:50" ht="18.75" thickBot="1"/>
    <row r="2" spans="1:50" ht="34.5" customHeight="1" thickBot="1">
      <c r="B2" s="340" t="s">
        <v>426</v>
      </c>
      <c r="C2" s="341"/>
      <c r="D2" s="341"/>
      <c r="E2" s="341"/>
      <c r="F2" s="341"/>
      <c r="G2" s="341"/>
      <c r="H2" s="341"/>
      <c r="I2" s="341"/>
      <c r="J2" s="341"/>
      <c r="K2" s="341"/>
      <c r="L2" s="341"/>
      <c r="M2" s="341"/>
      <c r="N2" s="341"/>
      <c r="O2" s="341"/>
      <c r="P2" s="341"/>
      <c r="Q2" s="342"/>
      <c r="R2" s="46"/>
    </row>
    <row r="3" spans="1:50" ht="21" customHeight="1">
      <c r="B3" s="345" t="s">
        <v>200</v>
      </c>
      <c r="C3" s="347" t="s">
        <v>222</v>
      </c>
      <c r="D3" s="349" t="s">
        <v>223</v>
      </c>
      <c r="E3" s="350"/>
      <c r="F3" s="350"/>
      <c r="G3" s="350"/>
      <c r="H3" s="350"/>
      <c r="I3" s="350"/>
      <c r="J3" s="350"/>
      <c r="K3" s="351"/>
      <c r="L3" s="349" t="s">
        <v>224</v>
      </c>
      <c r="M3" s="350"/>
      <c r="N3" s="350"/>
      <c r="O3" s="350"/>
      <c r="P3" s="350"/>
      <c r="Q3" s="352"/>
      <c r="R3" s="46"/>
    </row>
    <row r="4" spans="1:50" ht="21" customHeight="1">
      <c r="B4" s="346"/>
      <c r="C4" s="348"/>
      <c r="D4" s="353" t="s">
        <v>427</v>
      </c>
      <c r="E4" s="353"/>
      <c r="F4" s="353"/>
      <c r="G4" s="353"/>
      <c r="H4" s="353" t="s">
        <v>428</v>
      </c>
      <c r="I4" s="353"/>
      <c r="J4" s="353"/>
      <c r="K4" s="353"/>
      <c r="L4" s="354" t="s">
        <v>429</v>
      </c>
      <c r="M4" s="355"/>
      <c r="N4" s="356"/>
      <c r="O4" s="354" t="s">
        <v>428</v>
      </c>
      <c r="P4" s="355"/>
      <c r="Q4" s="357"/>
      <c r="R4" s="46"/>
    </row>
    <row r="5" spans="1:50" ht="42" customHeight="1">
      <c r="B5" s="346"/>
      <c r="C5" s="348"/>
      <c r="D5" s="34" t="s">
        <v>225</v>
      </c>
      <c r="E5" s="34" t="s">
        <v>226</v>
      </c>
      <c r="F5" s="35" t="s">
        <v>227</v>
      </c>
      <c r="G5" s="281" t="s">
        <v>228</v>
      </c>
      <c r="H5" s="36" t="s">
        <v>229</v>
      </c>
      <c r="I5" s="36" t="s">
        <v>226</v>
      </c>
      <c r="J5" s="35" t="s">
        <v>227</v>
      </c>
      <c r="K5" s="36" t="s">
        <v>228</v>
      </c>
      <c r="L5" s="34" t="s">
        <v>230</v>
      </c>
      <c r="M5" s="34" t="s">
        <v>231</v>
      </c>
      <c r="N5" s="35" t="s">
        <v>227</v>
      </c>
      <c r="O5" s="34" t="s">
        <v>230</v>
      </c>
      <c r="P5" s="34" t="s">
        <v>231</v>
      </c>
      <c r="Q5" s="37" t="s">
        <v>227</v>
      </c>
      <c r="R5" s="46"/>
    </row>
    <row r="6" spans="1:50" ht="24.75" customHeight="1">
      <c r="B6" s="127">
        <v>1</v>
      </c>
      <c r="C6" s="142" t="s">
        <v>477</v>
      </c>
      <c r="D6" s="143">
        <v>2029226.01147</v>
      </c>
      <c r="E6" s="143">
        <v>1882090.965021</v>
      </c>
      <c r="F6" s="143">
        <f t="shared" ref="F6:F36" si="0">D6-E6</f>
        <v>147135.04644900002</v>
      </c>
      <c r="G6" s="282">
        <f t="shared" ref="G6:G36" si="1">E6+D6</f>
        <v>3911316.976491</v>
      </c>
      <c r="H6" s="143">
        <v>5907.3582409999999</v>
      </c>
      <c r="I6" s="143">
        <v>53435.582501999997</v>
      </c>
      <c r="J6" s="143">
        <f t="shared" ref="J6:J36" si="2">H6-I6</f>
        <v>-47528.224260999996</v>
      </c>
      <c r="K6" s="143">
        <f t="shared" ref="K6:K36" si="3">H6+I6</f>
        <v>59342.940742999999</v>
      </c>
      <c r="L6" s="143">
        <v>18057036</v>
      </c>
      <c r="M6" s="143">
        <v>14193225</v>
      </c>
      <c r="N6" s="143">
        <f t="shared" ref="N6:N36" si="4">L6-M6</f>
        <v>3863811</v>
      </c>
      <c r="O6" s="143">
        <v>1922984</v>
      </c>
      <c r="P6" s="143">
        <v>1743193</v>
      </c>
      <c r="Q6" s="144">
        <f t="shared" ref="Q6:Q36" si="5">O6-P6</f>
        <v>179791</v>
      </c>
      <c r="R6" s="46"/>
    </row>
    <row r="7" spans="1:50" ht="23.25" customHeight="1">
      <c r="B7" s="128">
        <v>2</v>
      </c>
      <c r="C7" s="40" t="s">
        <v>65</v>
      </c>
      <c r="D7" s="122">
        <v>1466240.0024959999</v>
      </c>
      <c r="E7" s="122">
        <v>1485119.526453</v>
      </c>
      <c r="F7" s="122">
        <f t="shared" si="0"/>
        <v>-18879.523957000114</v>
      </c>
      <c r="G7" s="282">
        <f t="shared" si="1"/>
        <v>2951359.5289489999</v>
      </c>
      <c r="H7" s="122">
        <v>74510.469093000007</v>
      </c>
      <c r="I7" s="122">
        <v>57063.451878</v>
      </c>
      <c r="J7" s="122">
        <f t="shared" si="2"/>
        <v>17447.017215000007</v>
      </c>
      <c r="K7" s="122">
        <f t="shared" si="3"/>
        <v>131573.92097100001</v>
      </c>
      <c r="L7" s="122">
        <v>55441.631717999997</v>
      </c>
      <c r="M7" s="122">
        <v>21569.722005</v>
      </c>
      <c r="N7" s="122">
        <f t="shared" si="4"/>
        <v>33871.909713000001</v>
      </c>
      <c r="O7" s="122">
        <v>0</v>
      </c>
      <c r="P7" s="122">
        <v>507.953937</v>
      </c>
      <c r="Q7" s="123">
        <f t="shared" si="5"/>
        <v>-507.953937</v>
      </c>
      <c r="R7" s="46"/>
    </row>
    <row r="8" spans="1:50" ht="22.5" customHeight="1">
      <c r="B8" s="127">
        <v>3</v>
      </c>
      <c r="C8" s="142" t="s">
        <v>43</v>
      </c>
      <c r="D8" s="143">
        <v>1125025.8764549999</v>
      </c>
      <c r="E8" s="143">
        <v>1062077.612641</v>
      </c>
      <c r="F8" s="143">
        <f t="shared" si="0"/>
        <v>62948.263813999947</v>
      </c>
      <c r="G8" s="282">
        <f t="shared" si="1"/>
        <v>2187103.4890959999</v>
      </c>
      <c r="H8" s="143">
        <v>96785.337266000002</v>
      </c>
      <c r="I8" s="143">
        <v>85550.883436999997</v>
      </c>
      <c r="J8" s="143">
        <f t="shared" si="2"/>
        <v>11234.453829000005</v>
      </c>
      <c r="K8" s="143">
        <f t="shared" si="3"/>
        <v>182336.220703</v>
      </c>
      <c r="L8" s="143">
        <v>359999.04048099997</v>
      </c>
      <c r="M8" s="143">
        <v>204167.165565</v>
      </c>
      <c r="N8" s="143">
        <f t="shared" si="4"/>
        <v>155831.87491599997</v>
      </c>
      <c r="O8" s="143">
        <v>4647.7660230000001</v>
      </c>
      <c r="P8" s="143">
        <v>17660.325721000001</v>
      </c>
      <c r="Q8" s="144">
        <f t="shared" si="5"/>
        <v>-13012.559698000001</v>
      </c>
      <c r="R8" s="46"/>
    </row>
    <row r="9" spans="1:50" ht="22.5" customHeight="1">
      <c r="B9" s="128">
        <v>4</v>
      </c>
      <c r="C9" s="40" t="s">
        <v>40</v>
      </c>
      <c r="D9" s="122">
        <v>488617.14930799999</v>
      </c>
      <c r="E9" s="122">
        <v>393678.04501399997</v>
      </c>
      <c r="F9" s="122">
        <f t="shared" si="0"/>
        <v>94939.104294000019</v>
      </c>
      <c r="G9" s="282">
        <f t="shared" si="1"/>
        <v>882295.19432200002</v>
      </c>
      <c r="H9" s="122">
        <v>37257.226756999997</v>
      </c>
      <c r="I9" s="122">
        <v>59795.024140000001</v>
      </c>
      <c r="J9" s="122">
        <f t="shared" si="2"/>
        <v>-22537.797383000005</v>
      </c>
      <c r="K9" s="122">
        <f t="shared" si="3"/>
        <v>97052.250896999991</v>
      </c>
      <c r="L9" s="122">
        <v>435195</v>
      </c>
      <c r="M9" s="122">
        <v>670544</v>
      </c>
      <c r="N9" s="122">
        <f t="shared" si="4"/>
        <v>-235349</v>
      </c>
      <c r="O9" s="122">
        <v>16989</v>
      </c>
      <c r="P9" s="122">
        <v>71414</v>
      </c>
      <c r="Q9" s="123">
        <f t="shared" si="5"/>
        <v>-54425</v>
      </c>
      <c r="R9" s="46"/>
    </row>
    <row r="10" spans="1:50" ht="20.25" customHeight="1">
      <c r="B10" s="127">
        <v>5</v>
      </c>
      <c r="C10" s="142" t="s">
        <v>147</v>
      </c>
      <c r="D10" s="143">
        <v>428840.60638200003</v>
      </c>
      <c r="E10" s="143">
        <v>400993.798633</v>
      </c>
      <c r="F10" s="143">
        <f t="shared" si="0"/>
        <v>27846.807749000029</v>
      </c>
      <c r="G10" s="282">
        <f t="shared" si="1"/>
        <v>829834.40501500003</v>
      </c>
      <c r="H10" s="143">
        <v>15040.960437</v>
      </c>
      <c r="I10" s="143">
        <v>18572.549054999999</v>
      </c>
      <c r="J10" s="143">
        <f t="shared" si="2"/>
        <v>-3531.5886179999998</v>
      </c>
      <c r="K10" s="143">
        <f t="shared" si="3"/>
        <v>33613.509491999997</v>
      </c>
      <c r="L10" s="143">
        <v>8242.0498449999996</v>
      </c>
      <c r="M10" s="143">
        <v>1914.353613</v>
      </c>
      <c r="N10" s="143">
        <f t="shared" si="4"/>
        <v>6327.6962319999993</v>
      </c>
      <c r="O10" s="143">
        <v>0</v>
      </c>
      <c r="P10" s="143">
        <v>61.242840000000001</v>
      </c>
      <c r="Q10" s="144">
        <f t="shared" si="5"/>
        <v>-61.242840000000001</v>
      </c>
      <c r="R10" s="46"/>
    </row>
    <row r="11" spans="1:50" ht="18.75">
      <c r="B11" s="128">
        <v>6</v>
      </c>
      <c r="C11" s="40" t="s">
        <v>435</v>
      </c>
      <c r="D11" s="122">
        <v>406567.73139899998</v>
      </c>
      <c r="E11" s="122">
        <v>393404.04670000001</v>
      </c>
      <c r="F11" s="122">
        <f t="shared" si="0"/>
        <v>13163.684698999976</v>
      </c>
      <c r="G11" s="282">
        <f t="shared" si="1"/>
        <v>799971.77809899999</v>
      </c>
      <c r="H11" s="122">
        <v>18638.340422000001</v>
      </c>
      <c r="I11" s="122">
        <v>12541.074656000001</v>
      </c>
      <c r="J11" s="122">
        <f t="shared" si="2"/>
        <v>6097.2657660000004</v>
      </c>
      <c r="K11" s="122">
        <f t="shared" si="3"/>
        <v>31179.415078000002</v>
      </c>
      <c r="L11" s="122">
        <v>12278.330883000001</v>
      </c>
      <c r="M11" s="122">
        <v>12531.079755999999</v>
      </c>
      <c r="N11" s="122">
        <f t="shared" si="4"/>
        <v>-252.74887299999864</v>
      </c>
      <c r="O11" s="122">
        <v>0</v>
      </c>
      <c r="P11" s="122">
        <v>4784.6287270000003</v>
      </c>
      <c r="Q11" s="123">
        <f t="shared" si="5"/>
        <v>-4784.6287270000003</v>
      </c>
      <c r="R11" s="46"/>
    </row>
    <row r="12" spans="1:50" s="48" customFormat="1" ht="18.75">
      <c r="A12" s="32"/>
      <c r="B12" s="127">
        <v>7</v>
      </c>
      <c r="C12" s="142" t="s">
        <v>31</v>
      </c>
      <c r="D12" s="143">
        <v>275721.97078799998</v>
      </c>
      <c r="E12" s="143">
        <v>298707.568455</v>
      </c>
      <c r="F12" s="143">
        <f t="shared" si="0"/>
        <v>-22985.597667000024</v>
      </c>
      <c r="G12" s="282">
        <f t="shared" si="1"/>
        <v>574429.53924299998</v>
      </c>
      <c r="H12" s="143">
        <v>21043.527192000001</v>
      </c>
      <c r="I12" s="143">
        <v>11973.254685</v>
      </c>
      <c r="J12" s="143">
        <f t="shared" si="2"/>
        <v>9070.2725070000015</v>
      </c>
      <c r="K12" s="143">
        <f t="shared" si="3"/>
        <v>33016.781877000001</v>
      </c>
      <c r="L12" s="143">
        <v>1383219</v>
      </c>
      <c r="M12" s="143">
        <v>690309</v>
      </c>
      <c r="N12" s="143">
        <f t="shared" si="4"/>
        <v>692910</v>
      </c>
      <c r="O12" s="143">
        <v>29802</v>
      </c>
      <c r="P12" s="143">
        <v>48297</v>
      </c>
      <c r="Q12" s="144">
        <f t="shared" si="5"/>
        <v>-18495</v>
      </c>
      <c r="R12" s="47"/>
      <c r="S12" s="38"/>
      <c r="T12" s="38"/>
      <c r="U12" s="38"/>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spans="1:50" s="39" customFormat="1" ht="18.75">
      <c r="A13" s="32"/>
      <c r="B13" s="128">
        <v>8</v>
      </c>
      <c r="C13" s="40" t="s">
        <v>26</v>
      </c>
      <c r="D13" s="122">
        <v>242440.28703400001</v>
      </c>
      <c r="E13" s="122">
        <v>239220.54532800001</v>
      </c>
      <c r="F13" s="122">
        <f t="shared" si="0"/>
        <v>3219.7417060000007</v>
      </c>
      <c r="G13" s="282">
        <f t="shared" si="1"/>
        <v>481660.83236200002</v>
      </c>
      <c r="H13" s="122">
        <v>22083.180657000001</v>
      </c>
      <c r="I13" s="122">
        <v>31124.476846000001</v>
      </c>
      <c r="J13" s="122">
        <f t="shared" si="2"/>
        <v>-9041.2961890000006</v>
      </c>
      <c r="K13" s="122">
        <f t="shared" si="3"/>
        <v>53207.657503000002</v>
      </c>
      <c r="L13" s="122">
        <v>991300</v>
      </c>
      <c r="M13" s="122">
        <v>608664</v>
      </c>
      <c r="N13" s="122">
        <f t="shared" si="4"/>
        <v>382636</v>
      </c>
      <c r="O13" s="122">
        <v>21417</v>
      </c>
      <c r="P13" s="122">
        <v>53896</v>
      </c>
      <c r="Q13" s="123">
        <f t="shared" si="5"/>
        <v>-32479</v>
      </c>
      <c r="R13" s="47"/>
      <c r="S13" s="38"/>
      <c r="T13" s="38"/>
      <c r="U13" s="38"/>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spans="1:50" s="48" customFormat="1" ht="18.75">
      <c r="A14" s="32"/>
      <c r="B14" s="127">
        <v>9</v>
      </c>
      <c r="C14" s="142" t="s">
        <v>41</v>
      </c>
      <c r="D14" s="143">
        <v>146984.88623800001</v>
      </c>
      <c r="E14" s="143">
        <v>158776.884872</v>
      </c>
      <c r="F14" s="143">
        <f t="shared" si="0"/>
        <v>-11791.998633999989</v>
      </c>
      <c r="G14" s="282">
        <f t="shared" si="1"/>
        <v>305761.77110999997</v>
      </c>
      <c r="H14" s="143">
        <v>1226.3312739999999</v>
      </c>
      <c r="I14" s="143">
        <v>6306.9097380000003</v>
      </c>
      <c r="J14" s="143">
        <f t="shared" si="2"/>
        <v>-5080.5784640000002</v>
      </c>
      <c r="K14" s="143">
        <f t="shared" si="3"/>
        <v>7533.2410120000004</v>
      </c>
      <c r="L14" s="143">
        <v>295540.13254899997</v>
      </c>
      <c r="M14" s="143">
        <v>193666.46343199999</v>
      </c>
      <c r="N14" s="143">
        <f t="shared" si="4"/>
        <v>101873.66911699998</v>
      </c>
      <c r="O14" s="143">
        <v>1007.182647</v>
      </c>
      <c r="P14" s="143">
        <v>55318.209285999998</v>
      </c>
      <c r="Q14" s="144">
        <f t="shared" si="5"/>
        <v>-54311.026638999996</v>
      </c>
      <c r="R14" s="47"/>
      <c r="S14" s="38"/>
      <c r="T14" s="38"/>
      <c r="U14" s="38"/>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row>
    <row r="15" spans="1:50" s="32" customFormat="1" ht="18.75">
      <c r="B15" s="128">
        <v>10</v>
      </c>
      <c r="C15" s="40" t="s">
        <v>176</v>
      </c>
      <c r="D15" s="122">
        <v>135170.021851</v>
      </c>
      <c r="E15" s="122">
        <v>90283.464431999993</v>
      </c>
      <c r="F15" s="122">
        <f t="shared" si="0"/>
        <v>44886.557419000004</v>
      </c>
      <c r="G15" s="282">
        <f t="shared" si="1"/>
        <v>225453.48628299998</v>
      </c>
      <c r="H15" s="122">
        <v>5833.1100040000001</v>
      </c>
      <c r="I15" s="122">
        <v>8790.9120970000004</v>
      </c>
      <c r="J15" s="122">
        <f t="shared" si="2"/>
        <v>-2957.8020930000002</v>
      </c>
      <c r="K15" s="122">
        <f t="shared" si="3"/>
        <v>14624.022101</v>
      </c>
      <c r="L15" s="122">
        <v>198210</v>
      </c>
      <c r="M15" s="122">
        <v>7486</v>
      </c>
      <c r="N15" s="122">
        <f t="shared" si="4"/>
        <v>190724</v>
      </c>
      <c r="O15" s="122">
        <v>258</v>
      </c>
      <c r="P15" s="122">
        <v>1573</v>
      </c>
      <c r="Q15" s="123">
        <f t="shared" si="5"/>
        <v>-1315</v>
      </c>
      <c r="R15" s="46"/>
    </row>
    <row r="16" spans="1:50" s="48" customFormat="1" ht="18.75">
      <c r="A16" s="32"/>
      <c r="B16" s="127">
        <v>11</v>
      </c>
      <c r="C16" s="142" t="s">
        <v>38</v>
      </c>
      <c r="D16" s="143">
        <v>121054.40562000001</v>
      </c>
      <c r="E16" s="143">
        <v>122975.61506500001</v>
      </c>
      <c r="F16" s="143">
        <f t="shared" si="0"/>
        <v>-1921.2094450000004</v>
      </c>
      <c r="G16" s="282">
        <f t="shared" si="1"/>
        <v>244030.020685</v>
      </c>
      <c r="H16" s="143">
        <v>2144.9741309999999</v>
      </c>
      <c r="I16" s="143">
        <v>4848.3801439999997</v>
      </c>
      <c r="J16" s="143">
        <f t="shared" si="2"/>
        <v>-2703.4060129999998</v>
      </c>
      <c r="K16" s="143">
        <f t="shared" si="3"/>
        <v>6993.3542749999997</v>
      </c>
      <c r="L16" s="143">
        <v>8845</v>
      </c>
      <c r="M16" s="143">
        <v>125526</v>
      </c>
      <c r="N16" s="143">
        <f t="shared" si="4"/>
        <v>-116681</v>
      </c>
      <c r="O16" s="143">
        <v>1000</v>
      </c>
      <c r="P16" s="143">
        <v>2048</v>
      </c>
      <c r="Q16" s="144">
        <f t="shared" si="5"/>
        <v>-1048</v>
      </c>
      <c r="R16" s="47"/>
      <c r="S16" s="38"/>
      <c r="T16" s="38"/>
      <c r="U16" s="38"/>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row>
    <row r="17" spans="1:50" s="32" customFormat="1" ht="18.75">
      <c r="B17" s="128">
        <v>12</v>
      </c>
      <c r="C17" s="40" t="s">
        <v>166</v>
      </c>
      <c r="D17" s="122">
        <v>95449.688590999998</v>
      </c>
      <c r="E17" s="122">
        <v>89461.039266000007</v>
      </c>
      <c r="F17" s="122">
        <f t="shared" si="0"/>
        <v>5988.6493249999912</v>
      </c>
      <c r="G17" s="282">
        <f t="shared" si="1"/>
        <v>184910.72785700002</v>
      </c>
      <c r="H17" s="122">
        <v>4059.7348780000002</v>
      </c>
      <c r="I17" s="122">
        <v>13314.1567</v>
      </c>
      <c r="J17" s="122">
        <f t="shared" si="2"/>
        <v>-9254.4218220000002</v>
      </c>
      <c r="K17" s="122">
        <f t="shared" si="3"/>
        <v>17373.891577999999</v>
      </c>
      <c r="L17" s="122">
        <v>164724.96580199999</v>
      </c>
      <c r="M17" s="122">
        <v>64339.077901999997</v>
      </c>
      <c r="N17" s="122">
        <f t="shared" si="4"/>
        <v>100385.8879</v>
      </c>
      <c r="O17" s="122">
        <v>426.43790100000001</v>
      </c>
      <c r="P17" s="122">
        <v>7167.2997210000003</v>
      </c>
      <c r="Q17" s="123">
        <f t="shared" si="5"/>
        <v>-6740.8618200000001</v>
      </c>
      <c r="R17" s="47"/>
      <c r="S17" s="38"/>
      <c r="T17" s="38"/>
      <c r="U17" s="38"/>
    </row>
    <row r="18" spans="1:50" s="48" customFormat="1" ht="18.75">
      <c r="A18" s="32"/>
      <c r="B18" s="127">
        <v>13</v>
      </c>
      <c r="C18" s="142" t="s">
        <v>478</v>
      </c>
      <c r="D18" s="143">
        <v>93883.981692999994</v>
      </c>
      <c r="E18" s="143">
        <v>116476.037983</v>
      </c>
      <c r="F18" s="143">
        <f t="shared" si="0"/>
        <v>-22592.056290000008</v>
      </c>
      <c r="G18" s="282">
        <f t="shared" si="1"/>
        <v>210360.019676</v>
      </c>
      <c r="H18" s="143">
        <v>613.16547600000001</v>
      </c>
      <c r="I18" s="143">
        <v>3220.3230100000001</v>
      </c>
      <c r="J18" s="143">
        <f t="shared" si="2"/>
        <v>-2607.1575339999999</v>
      </c>
      <c r="K18" s="143">
        <f t="shared" si="3"/>
        <v>3833.4884860000002</v>
      </c>
      <c r="L18" s="143">
        <v>46684</v>
      </c>
      <c r="M18" s="143">
        <v>31896</v>
      </c>
      <c r="N18" s="143">
        <f t="shared" si="4"/>
        <v>14788</v>
      </c>
      <c r="O18" s="143">
        <v>193</v>
      </c>
      <c r="P18" s="143">
        <v>125</v>
      </c>
      <c r="Q18" s="144">
        <f t="shared" si="5"/>
        <v>68</v>
      </c>
      <c r="R18" s="47"/>
      <c r="S18" s="38"/>
      <c r="T18" s="38"/>
      <c r="U18" s="38"/>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row>
    <row r="19" spans="1:50" s="32" customFormat="1" ht="18.75">
      <c r="B19" s="128">
        <v>14</v>
      </c>
      <c r="C19" s="40" t="s">
        <v>27</v>
      </c>
      <c r="D19" s="122">
        <v>91464.669739999998</v>
      </c>
      <c r="E19" s="122">
        <v>96107.872044999996</v>
      </c>
      <c r="F19" s="122">
        <f t="shared" si="0"/>
        <v>-4643.2023049999989</v>
      </c>
      <c r="G19" s="282">
        <f t="shared" si="1"/>
        <v>187572.54178500001</v>
      </c>
      <c r="H19" s="122">
        <v>2041.703878</v>
      </c>
      <c r="I19" s="122">
        <v>11772.766136</v>
      </c>
      <c r="J19" s="122">
        <f t="shared" si="2"/>
        <v>-9731.0622579999999</v>
      </c>
      <c r="K19" s="122">
        <f t="shared" si="3"/>
        <v>13814.470014</v>
      </c>
      <c r="L19" s="122">
        <v>33971.844660000002</v>
      </c>
      <c r="M19" s="122">
        <v>64950.584284999997</v>
      </c>
      <c r="N19" s="122">
        <f t="shared" si="4"/>
        <v>-30978.739624999995</v>
      </c>
      <c r="O19" s="122">
        <v>0</v>
      </c>
      <c r="P19" s="122">
        <v>98.790220000000005</v>
      </c>
      <c r="Q19" s="123">
        <f t="shared" si="5"/>
        <v>-98.790220000000005</v>
      </c>
      <c r="R19" s="46"/>
    </row>
    <row r="20" spans="1:50" s="48" customFormat="1" ht="18.75">
      <c r="A20" s="32"/>
      <c r="B20" s="127">
        <v>15</v>
      </c>
      <c r="C20" s="142" t="s">
        <v>161</v>
      </c>
      <c r="D20" s="143">
        <v>90042.804638999994</v>
      </c>
      <c r="E20" s="143">
        <v>99966.999125999995</v>
      </c>
      <c r="F20" s="143">
        <f t="shared" si="0"/>
        <v>-9924.1944870000007</v>
      </c>
      <c r="G20" s="282">
        <f t="shared" si="1"/>
        <v>190009.80376499999</v>
      </c>
      <c r="H20" s="143">
        <v>613.16547100000003</v>
      </c>
      <c r="I20" s="143">
        <v>2900.7970289999998</v>
      </c>
      <c r="J20" s="143">
        <f t="shared" si="2"/>
        <v>-2287.631558</v>
      </c>
      <c r="K20" s="143">
        <f t="shared" si="3"/>
        <v>3513.9624999999996</v>
      </c>
      <c r="L20" s="143">
        <v>3955</v>
      </c>
      <c r="M20" s="143">
        <v>5837</v>
      </c>
      <c r="N20" s="143">
        <f t="shared" si="4"/>
        <v>-1882</v>
      </c>
      <c r="O20" s="143">
        <v>0</v>
      </c>
      <c r="P20" s="143">
        <v>0</v>
      </c>
      <c r="Q20" s="144">
        <f t="shared" si="5"/>
        <v>0</v>
      </c>
      <c r="R20" s="47"/>
      <c r="S20" s="38"/>
      <c r="T20" s="38"/>
      <c r="U20" s="38"/>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row>
    <row r="21" spans="1:50" s="32" customFormat="1" ht="18.75">
      <c r="B21" s="128">
        <v>16</v>
      </c>
      <c r="C21" s="40" t="s">
        <v>148</v>
      </c>
      <c r="D21" s="122">
        <v>66315.292996999997</v>
      </c>
      <c r="E21" s="122">
        <v>58447.550655999999</v>
      </c>
      <c r="F21" s="122">
        <f t="shared" si="0"/>
        <v>7867.7423409999974</v>
      </c>
      <c r="G21" s="282">
        <f t="shared" si="1"/>
        <v>124762.84365299999</v>
      </c>
      <c r="H21" s="122">
        <v>0</v>
      </c>
      <c r="I21" s="122">
        <v>10841.896092999999</v>
      </c>
      <c r="J21" s="122">
        <f t="shared" si="2"/>
        <v>-10841.896092999999</v>
      </c>
      <c r="K21" s="122">
        <f t="shared" si="3"/>
        <v>10841.896092999999</v>
      </c>
      <c r="L21" s="122">
        <v>3826131</v>
      </c>
      <c r="M21" s="122">
        <v>3400178</v>
      </c>
      <c r="N21" s="122">
        <f t="shared" si="4"/>
        <v>425953</v>
      </c>
      <c r="O21" s="122">
        <v>304307</v>
      </c>
      <c r="P21" s="122">
        <v>320694</v>
      </c>
      <c r="Q21" s="123">
        <f t="shared" si="5"/>
        <v>-16387</v>
      </c>
      <c r="R21" s="47"/>
      <c r="S21" s="38"/>
      <c r="T21" s="38"/>
      <c r="U21" s="38"/>
    </row>
    <row r="22" spans="1:50" s="48" customFormat="1" ht="18.75">
      <c r="A22" s="32"/>
      <c r="B22" s="127">
        <v>17</v>
      </c>
      <c r="C22" s="142" t="s">
        <v>35</v>
      </c>
      <c r="D22" s="143">
        <v>50199.688234000001</v>
      </c>
      <c r="E22" s="143">
        <v>51254.105273000001</v>
      </c>
      <c r="F22" s="143">
        <f t="shared" si="0"/>
        <v>-1054.4170389999999</v>
      </c>
      <c r="G22" s="282">
        <f t="shared" si="1"/>
        <v>101453.79350699999</v>
      </c>
      <c r="H22" s="143">
        <v>3019.6041150000001</v>
      </c>
      <c r="I22" s="143">
        <v>4248.5439050000004</v>
      </c>
      <c r="J22" s="143">
        <f t="shared" si="2"/>
        <v>-1228.9397900000004</v>
      </c>
      <c r="K22" s="143">
        <f t="shared" si="3"/>
        <v>7268.1480200000005</v>
      </c>
      <c r="L22" s="143">
        <v>1341</v>
      </c>
      <c r="M22" s="143">
        <v>18271</v>
      </c>
      <c r="N22" s="143">
        <f t="shared" si="4"/>
        <v>-16930</v>
      </c>
      <c r="O22" s="143">
        <v>51</v>
      </c>
      <c r="P22" s="143">
        <v>445</v>
      </c>
      <c r="Q22" s="144">
        <f t="shared" si="5"/>
        <v>-394</v>
      </c>
      <c r="R22" s="47"/>
      <c r="S22" s="38"/>
      <c r="T22" s="38"/>
      <c r="U22" s="38"/>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row>
    <row r="23" spans="1:50" s="32" customFormat="1" ht="18.75">
      <c r="A23" s="39"/>
      <c r="B23" s="128">
        <v>18</v>
      </c>
      <c r="C23" s="40" t="s">
        <v>36</v>
      </c>
      <c r="D23" s="122">
        <v>43977.312912000001</v>
      </c>
      <c r="E23" s="122">
        <v>41258.479514999999</v>
      </c>
      <c r="F23" s="122">
        <f t="shared" si="0"/>
        <v>2718.8333970000022</v>
      </c>
      <c r="G23" s="282">
        <f t="shared" si="1"/>
        <v>85235.792427000008</v>
      </c>
      <c r="H23" s="122">
        <v>4070.0909740000002</v>
      </c>
      <c r="I23" s="122">
        <v>7896.3256719999999</v>
      </c>
      <c r="J23" s="122">
        <f t="shared" si="2"/>
        <v>-3826.2346979999998</v>
      </c>
      <c r="K23" s="122">
        <f t="shared" si="3"/>
        <v>11966.416646</v>
      </c>
      <c r="L23" s="122">
        <v>120</v>
      </c>
      <c r="M23" s="122">
        <v>99805</v>
      </c>
      <c r="N23" s="122">
        <f t="shared" si="4"/>
        <v>-99685</v>
      </c>
      <c r="O23" s="122">
        <v>0</v>
      </c>
      <c r="P23" s="122">
        <v>1044</v>
      </c>
      <c r="Q23" s="123">
        <f t="shared" si="5"/>
        <v>-1044</v>
      </c>
      <c r="R23" s="47"/>
      <c r="S23" s="38"/>
      <c r="T23" s="38"/>
      <c r="U23" s="38"/>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row>
    <row r="24" spans="1:50" s="48" customFormat="1" ht="18.75">
      <c r="A24" s="32"/>
      <c r="B24" s="127">
        <v>19</v>
      </c>
      <c r="C24" s="142" t="s">
        <v>37</v>
      </c>
      <c r="D24" s="143">
        <v>43080.423429000002</v>
      </c>
      <c r="E24" s="143">
        <v>42023.589939999998</v>
      </c>
      <c r="F24" s="143">
        <f t="shared" si="0"/>
        <v>1056.8334890000042</v>
      </c>
      <c r="G24" s="282">
        <f t="shared" si="1"/>
        <v>85104.013368999993</v>
      </c>
      <c r="H24" s="143">
        <v>0</v>
      </c>
      <c r="I24" s="143">
        <v>3522.0364930000001</v>
      </c>
      <c r="J24" s="143">
        <f t="shared" si="2"/>
        <v>-3522.0364930000001</v>
      </c>
      <c r="K24" s="143">
        <f t="shared" si="3"/>
        <v>3522.0364930000001</v>
      </c>
      <c r="L24" s="143">
        <v>145426</v>
      </c>
      <c r="M24" s="143">
        <v>153473</v>
      </c>
      <c r="N24" s="143">
        <f t="shared" si="4"/>
        <v>-8047</v>
      </c>
      <c r="O24" s="143">
        <v>0</v>
      </c>
      <c r="P24" s="143">
        <v>4355</v>
      </c>
      <c r="Q24" s="144">
        <f t="shared" si="5"/>
        <v>-4355</v>
      </c>
      <c r="R24" s="47"/>
      <c r="S24" s="38"/>
      <c r="T24" s="38"/>
      <c r="U24" s="38"/>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row>
    <row r="25" spans="1:50" s="32" customFormat="1" ht="18.75">
      <c r="B25" s="128">
        <v>20</v>
      </c>
      <c r="C25" s="40" t="s">
        <v>159</v>
      </c>
      <c r="D25" s="122">
        <v>39481.213356</v>
      </c>
      <c r="E25" s="122">
        <v>26237.202700000002</v>
      </c>
      <c r="F25" s="122">
        <f t="shared" si="0"/>
        <v>13244.010655999999</v>
      </c>
      <c r="G25" s="282">
        <f t="shared" si="1"/>
        <v>65718.416056000002</v>
      </c>
      <c r="H25" s="122">
        <v>17230.113755999999</v>
      </c>
      <c r="I25" s="122">
        <v>6420.0389789999999</v>
      </c>
      <c r="J25" s="122">
        <f t="shared" si="2"/>
        <v>10810.074776999998</v>
      </c>
      <c r="K25" s="122">
        <f t="shared" si="3"/>
        <v>23650.152735</v>
      </c>
      <c r="L25" s="122">
        <v>12863</v>
      </c>
      <c r="M25" s="122">
        <v>107331</v>
      </c>
      <c r="N25" s="122">
        <f t="shared" si="4"/>
        <v>-94468</v>
      </c>
      <c r="O25" s="122">
        <v>0</v>
      </c>
      <c r="P25" s="122">
        <v>0</v>
      </c>
      <c r="Q25" s="123">
        <f t="shared" si="5"/>
        <v>0</v>
      </c>
      <c r="R25" s="47"/>
      <c r="S25" s="38"/>
      <c r="T25" s="38"/>
      <c r="U25" s="38"/>
    </row>
    <row r="26" spans="1:50" s="48" customFormat="1" ht="18.75">
      <c r="A26" s="32"/>
      <c r="B26" s="127">
        <v>21</v>
      </c>
      <c r="C26" s="142" t="s">
        <v>24</v>
      </c>
      <c r="D26" s="143">
        <v>38098.152141999999</v>
      </c>
      <c r="E26" s="143">
        <v>34146.850428999998</v>
      </c>
      <c r="F26" s="143">
        <f t="shared" si="0"/>
        <v>3951.3017130000007</v>
      </c>
      <c r="G26" s="282">
        <f t="shared" si="1"/>
        <v>72245.00257099999</v>
      </c>
      <c r="H26" s="143">
        <v>4044.1244489999999</v>
      </c>
      <c r="I26" s="143">
        <v>5732.5652190000001</v>
      </c>
      <c r="J26" s="143">
        <f t="shared" si="2"/>
        <v>-1688.4407700000002</v>
      </c>
      <c r="K26" s="143">
        <f t="shared" si="3"/>
        <v>9776.6896679999991</v>
      </c>
      <c r="L26" s="143">
        <v>27386</v>
      </c>
      <c r="M26" s="143">
        <v>279101</v>
      </c>
      <c r="N26" s="143">
        <f t="shared" si="4"/>
        <v>-251715</v>
      </c>
      <c r="O26" s="143">
        <v>140</v>
      </c>
      <c r="P26" s="143">
        <v>15698</v>
      </c>
      <c r="Q26" s="144">
        <f t="shared" si="5"/>
        <v>-15558</v>
      </c>
      <c r="R26" s="47"/>
      <c r="S26" s="38"/>
      <c r="T26" s="38"/>
      <c r="U26" s="38"/>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row>
    <row r="27" spans="1:50" s="32" customFormat="1" ht="18.75">
      <c r="B27" s="128">
        <v>22</v>
      </c>
      <c r="C27" s="40" t="s">
        <v>39</v>
      </c>
      <c r="D27" s="122">
        <v>34469.553654000003</v>
      </c>
      <c r="E27" s="122">
        <v>28105.938515999998</v>
      </c>
      <c r="F27" s="122">
        <f t="shared" si="0"/>
        <v>6363.6151380000047</v>
      </c>
      <c r="G27" s="282">
        <f t="shared" si="1"/>
        <v>62575.492169999998</v>
      </c>
      <c r="H27" s="122">
        <v>6026.944195</v>
      </c>
      <c r="I27" s="122">
        <v>5026.5418069999996</v>
      </c>
      <c r="J27" s="122">
        <f t="shared" si="2"/>
        <v>1000.4023880000004</v>
      </c>
      <c r="K27" s="122">
        <f t="shared" si="3"/>
        <v>11053.486002</v>
      </c>
      <c r="L27" s="122">
        <v>4082</v>
      </c>
      <c r="M27" s="122">
        <v>38078</v>
      </c>
      <c r="N27" s="122">
        <f t="shared" si="4"/>
        <v>-33996</v>
      </c>
      <c r="O27" s="122">
        <v>0</v>
      </c>
      <c r="P27" s="122">
        <v>933</v>
      </c>
      <c r="Q27" s="123">
        <f t="shared" si="5"/>
        <v>-933</v>
      </c>
      <c r="R27" s="46"/>
    </row>
    <row r="28" spans="1:50" s="48" customFormat="1" ht="18.75">
      <c r="A28" s="32"/>
      <c r="B28" s="127">
        <v>23</v>
      </c>
      <c r="C28" s="142" t="s">
        <v>34</v>
      </c>
      <c r="D28" s="143">
        <v>26330.607613</v>
      </c>
      <c r="E28" s="143">
        <v>19378.677608000002</v>
      </c>
      <c r="F28" s="143">
        <f t="shared" si="0"/>
        <v>6951.9300049999983</v>
      </c>
      <c r="G28" s="282">
        <f t="shared" si="1"/>
        <v>45709.285220999998</v>
      </c>
      <c r="H28" s="143">
        <v>3940.939296</v>
      </c>
      <c r="I28" s="143">
        <v>8184.5343819999998</v>
      </c>
      <c r="J28" s="143">
        <f t="shared" si="2"/>
        <v>-4243.5950859999994</v>
      </c>
      <c r="K28" s="143">
        <f t="shared" si="3"/>
        <v>12125.473678</v>
      </c>
      <c r="L28" s="143">
        <v>39999</v>
      </c>
      <c r="M28" s="143">
        <v>437</v>
      </c>
      <c r="N28" s="143">
        <f t="shared" si="4"/>
        <v>39562</v>
      </c>
      <c r="O28" s="143">
        <v>0</v>
      </c>
      <c r="P28" s="143">
        <v>0</v>
      </c>
      <c r="Q28" s="144">
        <f t="shared" si="5"/>
        <v>0</v>
      </c>
      <c r="R28" s="46"/>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row>
    <row r="29" spans="1:50" s="32" customFormat="1" ht="18.75">
      <c r="B29" s="128">
        <v>24</v>
      </c>
      <c r="C29" s="40" t="s">
        <v>293</v>
      </c>
      <c r="D29" s="122">
        <v>21879.499752</v>
      </c>
      <c r="E29" s="122">
        <v>7998.7593980000001</v>
      </c>
      <c r="F29" s="122">
        <f t="shared" si="0"/>
        <v>13880.740354</v>
      </c>
      <c r="G29" s="282">
        <f t="shared" si="1"/>
        <v>29878.259149999998</v>
      </c>
      <c r="H29" s="122">
        <v>13954.590788</v>
      </c>
      <c r="I29" s="122">
        <v>7495.0827069999996</v>
      </c>
      <c r="J29" s="122">
        <f t="shared" si="2"/>
        <v>6459.5080809999999</v>
      </c>
      <c r="K29" s="122">
        <f t="shared" si="3"/>
        <v>21449.673494999999</v>
      </c>
      <c r="L29" s="122">
        <v>180845</v>
      </c>
      <c r="M29" s="122">
        <v>31737</v>
      </c>
      <c r="N29" s="122">
        <f t="shared" si="4"/>
        <v>149108</v>
      </c>
      <c r="O29" s="122">
        <v>1764</v>
      </c>
      <c r="P29" s="122">
        <v>4978</v>
      </c>
      <c r="Q29" s="123">
        <f t="shared" si="5"/>
        <v>-3214</v>
      </c>
      <c r="R29" s="47"/>
      <c r="S29" s="38"/>
      <c r="T29" s="38"/>
      <c r="U29" s="38"/>
    </row>
    <row r="30" spans="1:50" s="48" customFormat="1" ht="18.75">
      <c r="A30" s="32"/>
      <c r="B30" s="127">
        <v>25</v>
      </c>
      <c r="C30" s="142" t="s">
        <v>143</v>
      </c>
      <c r="D30" s="143">
        <v>3711.2179930000002</v>
      </c>
      <c r="E30" s="143">
        <v>7481.9368059999997</v>
      </c>
      <c r="F30" s="143">
        <f t="shared" si="0"/>
        <v>-3770.7188129999995</v>
      </c>
      <c r="G30" s="282">
        <f t="shared" si="1"/>
        <v>11193.154799</v>
      </c>
      <c r="H30" s="143">
        <v>0</v>
      </c>
      <c r="I30" s="143">
        <v>145.5</v>
      </c>
      <c r="J30" s="143">
        <f t="shared" si="2"/>
        <v>-145.5</v>
      </c>
      <c r="K30" s="143">
        <f t="shared" si="3"/>
        <v>145.5</v>
      </c>
      <c r="L30" s="143">
        <v>1015686</v>
      </c>
      <c r="M30" s="143">
        <v>934316</v>
      </c>
      <c r="N30" s="143">
        <f t="shared" si="4"/>
        <v>81370</v>
      </c>
      <c r="O30" s="143">
        <v>129944</v>
      </c>
      <c r="P30" s="143">
        <v>56182</v>
      </c>
      <c r="Q30" s="144">
        <f t="shared" si="5"/>
        <v>73762</v>
      </c>
      <c r="R30" s="47"/>
      <c r="S30" s="38"/>
      <c r="T30" s="38"/>
      <c r="U30" s="38"/>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row>
    <row r="31" spans="1:50" s="32" customFormat="1" ht="18.75">
      <c r="B31" s="128">
        <v>26</v>
      </c>
      <c r="C31" s="40" t="s">
        <v>45</v>
      </c>
      <c r="D31" s="122">
        <v>3205.7483630000002</v>
      </c>
      <c r="E31" s="122">
        <v>3644.2017930000002</v>
      </c>
      <c r="F31" s="122">
        <f t="shared" si="0"/>
        <v>-438.45343000000003</v>
      </c>
      <c r="G31" s="282">
        <f t="shared" si="1"/>
        <v>6849.9501560000008</v>
      </c>
      <c r="H31" s="122">
        <v>0</v>
      </c>
      <c r="I31" s="122">
        <v>0</v>
      </c>
      <c r="J31" s="122">
        <f t="shared" si="2"/>
        <v>0</v>
      </c>
      <c r="K31" s="122">
        <f t="shared" si="3"/>
        <v>0</v>
      </c>
      <c r="L31" s="122">
        <v>66996</v>
      </c>
      <c r="M31" s="122">
        <v>63095</v>
      </c>
      <c r="N31" s="122">
        <f t="shared" si="4"/>
        <v>3901</v>
      </c>
      <c r="O31" s="122">
        <v>5938</v>
      </c>
      <c r="P31" s="122">
        <v>5843</v>
      </c>
      <c r="Q31" s="123">
        <f t="shared" si="5"/>
        <v>95</v>
      </c>
      <c r="R31" s="46"/>
    </row>
    <row r="32" spans="1:50" s="48" customFormat="1" ht="18.75">
      <c r="A32" s="32"/>
      <c r="B32" s="127">
        <v>27</v>
      </c>
      <c r="C32" s="142" t="s">
        <v>18</v>
      </c>
      <c r="D32" s="143">
        <v>2706.3179930000001</v>
      </c>
      <c r="E32" s="143">
        <v>9952.8518999999997</v>
      </c>
      <c r="F32" s="143">
        <f t="shared" si="0"/>
        <v>-7246.5339069999991</v>
      </c>
      <c r="G32" s="282">
        <f t="shared" si="1"/>
        <v>12659.169893</v>
      </c>
      <c r="H32" s="143">
        <v>0</v>
      </c>
      <c r="I32" s="143">
        <v>148</v>
      </c>
      <c r="J32" s="143">
        <f t="shared" si="2"/>
        <v>-148</v>
      </c>
      <c r="K32" s="143">
        <f t="shared" si="3"/>
        <v>148</v>
      </c>
      <c r="L32" s="143">
        <v>1523072</v>
      </c>
      <c r="M32" s="143">
        <v>3241955</v>
      </c>
      <c r="N32" s="143">
        <f t="shared" si="4"/>
        <v>-1718883</v>
      </c>
      <c r="O32" s="143">
        <v>51584</v>
      </c>
      <c r="P32" s="143">
        <v>65673</v>
      </c>
      <c r="Q32" s="144">
        <f t="shared" si="5"/>
        <v>-14089</v>
      </c>
      <c r="R32" s="47"/>
      <c r="S32" s="38"/>
      <c r="T32" s="38"/>
      <c r="U32" s="38"/>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row>
    <row r="33" spans="1:50" s="32" customFormat="1" ht="18.75">
      <c r="B33" s="128">
        <v>28</v>
      </c>
      <c r="C33" s="40" t="s">
        <v>165</v>
      </c>
      <c r="D33" s="122">
        <v>2334.9838829999999</v>
      </c>
      <c r="E33" s="122">
        <v>1163.6208449999999</v>
      </c>
      <c r="F33" s="122">
        <f t="shared" si="0"/>
        <v>1171.363038</v>
      </c>
      <c r="G33" s="282">
        <f t="shared" si="1"/>
        <v>3498.6047279999998</v>
      </c>
      <c r="H33" s="122">
        <v>1326.8551440000001</v>
      </c>
      <c r="I33" s="122">
        <v>448.23302000000001</v>
      </c>
      <c r="J33" s="122">
        <f t="shared" si="2"/>
        <v>878.6221240000001</v>
      </c>
      <c r="K33" s="122">
        <f t="shared" si="3"/>
        <v>1775.0881640000002</v>
      </c>
      <c r="L33" s="122">
        <v>0</v>
      </c>
      <c r="M33" s="122">
        <v>0</v>
      </c>
      <c r="N33" s="122">
        <f t="shared" si="4"/>
        <v>0</v>
      </c>
      <c r="O33" s="122">
        <v>0</v>
      </c>
      <c r="P33" s="122">
        <v>0</v>
      </c>
      <c r="Q33" s="123">
        <f t="shared" si="5"/>
        <v>0</v>
      </c>
      <c r="R33" s="47"/>
      <c r="S33" s="38"/>
      <c r="T33" s="38"/>
      <c r="U33" s="38"/>
    </row>
    <row r="34" spans="1:50" s="48" customFormat="1" ht="18.75">
      <c r="A34" s="32"/>
      <c r="B34" s="127">
        <v>29</v>
      </c>
      <c r="C34" s="142" t="s">
        <v>292</v>
      </c>
      <c r="D34" s="143">
        <v>1334.2327250000001</v>
      </c>
      <c r="E34" s="143">
        <v>756.72500000000002</v>
      </c>
      <c r="F34" s="143">
        <f t="shared" si="0"/>
        <v>577.50772500000005</v>
      </c>
      <c r="G34" s="282">
        <f t="shared" si="1"/>
        <v>2090.9577250000002</v>
      </c>
      <c r="H34" s="143">
        <v>700.18644500000005</v>
      </c>
      <c r="I34" s="143">
        <v>0</v>
      </c>
      <c r="J34" s="143">
        <f t="shared" si="2"/>
        <v>700.18644500000005</v>
      </c>
      <c r="K34" s="143">
        <f t="shared" si="3"/>
        <v>700.18644500000005</v>
      </c>
      <c r="L34" s="143">
        <v>19192</v>
      </c>
      <c r="M34" s="143">
        <v>15456</v>
      </c>
      <c r="N34" s="143">
        <f t="shared" si="4"/>
        <v>3736</v>
      </c>
      <c r="O34" s="143">
        <v>10</v>
      </c>
      <c r="P34" s="143">
        <v>1</v>
      </c>
      <c r="Q34" s="144">
        <f t="shared" si="5"/>
        <v>9</v>
      </c>
      <c r="R34" s="46"/>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row>
    <row r="35" spans="1:50" s="32" customFormat="1" ht="18.75">
      <c r="B35" s="128">
        <v>30</v>
      </c>
      <c r="C35" s="40" t="s">
        <v>309</v>
      </c>
      <c r="D35" s="122">
        <v>161.26077000000001</v>
      </c>
      <c r="E35" s="122">
        <v>183.100121</v>
      </c>
      <c r="F35" s="122">
        <f t="shared" si="0"/>
        <v>-21.839350999999994</v>
      </c>
      <c r="G35" s="282">
        <f t="shared" si="1"/>
        <v>344.36089100000004</v>
      </c>
      <c r="H35" s="122">
        <v>0</v>
      </c>
      <c r="I35" s="122">
        <v>0</v>
      </c>
      <c r="J35" s="122">
        <f t="shared" si="2"/>
        <v>0</v>
      </c>
      <c r="K35" s="122">
        <f t="shared" si="3"/>
        <v>0</v>
      </c>
      <c r="L35" s="122">
        <v>54151</v>
      </c>
      <c r="M35" s="122">
        <v>5</v>
      </c>
      <c r="N35" s="122">
        <f t="shared" si="4"/>
        <v>54146</v>
      </c>
      <c r="O35" s="122">
        <v>54</v>
      </c>
      <c r="P35" s="122">
        <v>0</v>
      </c>
      <c r="Q35" s="123">
        <f t="shared" si="5"/>
        <v>54</v>
      </c>
      <c r="R35" s="46"/>
    </row>
    <row r="36" spans="1:50" s="48" customFormat="1" ht="18.75">
      <c r="A36" s="32"/>
      <c r="B36" s="127">
        <v>31</v>
      </c>
      <c r="C36" s="142" t="s">
        <v>492</v>
      </c>
      <c r="D36" s="143">
        <v>0</v>
      </c>
      <c r="E36" s="143">
        <v>0</v>
      </c>
      <c r="F36" s="143">
        <f t="shared" si="0"/>
        <v>0</v>
      </c>
      <c r="G36" s="282">
        <f t="shared" si="1"/>
        <v>0</v>
      </c>
      <c r="H36" s="143">
        <v>0</v>
      </c>
      <c r="I36" s="143">
        <v>0</v>
      </c>
      <c r="J36" s="143">
        <f t="shared" si="2"/>
        <v>0</v>
      </c>
      <c r="K36" s="143">
        <f t="shared" si="3"/>
        <v>0</v>
      </c>
      <c r="L36" s="143">
        <v>5002</v>
      </c>
      <c r="M36" s="143">
        <v>0</v>
      </c>
      <c r="N36" s="143">
        <f t="shared" si="4"/>
        <v>5002</v>
      </c>
      <c r="O36" s="143">
        <v>5002</v>
      </c>
      <c r="P36" s="143">
        <v>0</v>
      </c>
      <c r="Q36" s="144">
        <f t="shared" si="5"/>
        <v>5002</v>
      </c>
      <c r="R36" s="46"/>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row>
    <row r="37" spans="1:50" s="41" customFormat="1" ht="18.75">
      <c r="A37" s="32"/>
      <c r="B37" s="332" t="s">
        <v>232</v>
      </c>
      <c r="C37" s="333"/>
      <c r="D37" s="124">
        <f>SUM(D6:D36)</f>
        <v>7614015.5995200016</v>
      </c>
      <c r="E37" s="124">
        <f t="shared" ref="E37:Q37" si="6">SUM(E6:E36)</f>
        <v>7261373.6115340013</v>
      </c>
      <c r="F37" s="124">
        <f t="shared" si="6"/>
        <v>352641.98798599991</v>
      </c>
      <c r="G37" s="282">
        <f t="shared" si="6"/>
        <v>14875389.211053999</v>
      </c>
      <c r="H37" s="124">
        <f t="shared" si="6"/>
        <v>362112.03433899989</v>
      </c>
      <c r="I37" s="124">
        <f t="shared" si="6"/>
        <v>441319.84033000004</v>
      </c>
      <c r="J37" s="124">
        <f t="shared" si="6"/>
        <v>-79207.805990999987</v>
      </c>
      <c r="K37" s="124">
        <f t="shared" si="6"/>
        <v>803431.87466899992</v>
      </c>
      <c r="L37" s="124">
        <f t="shared" si="6"/>
        <v>28976933.995937996</v>
      </c>
      <c r="M37" s="124">
        <f t="shared" si="6"/>
        <v>25279863.446557999</v>
      </c>
      <c r="N37" s="124">
        <f t="shared" si="6"/>
        <v>3697070.5493799997</v>
      </c>
      <c r="O37" s="124">
        <f t="shared" si="6"/>
        <v>2497518.3865710003</v>
      </c>
      <c r="P37" s="124">
        <f t="shared" si="6"/>
        <v>2481990.4504519999</v>
      </c>
      <c r="Q37" s="124">
        <f t="shared" si="6"/>
        <v>15527.936118999984</v>
      </c>
      <c r="R37" s="46"/>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row>
    <row r="38" spans="1:50" s="48" customFormat="1" ht="18.75">
      <c r="A38" s="32"/>
      <c r="B38" s="128">
        <v>32</v>
      </c>
      <c r="C38" s="40" t="s">
        <v>479</v>
      </c>
      <c r="D38" s="122">
        <v>370363.24777100002</v>
      </c>
      <c r="E38" s="122">
        <v>265301.49475700001</v>
      </c>
      <c r="F38" s="122">
        <f t="shared" ref="F38:F47" si="7">D38-E38</f>
        <v>105061.75301400002</v>
      </c>
      <c r="G38" s="282">
        <f t="shared" ref="G38:G47" si="8">E38+D38</f>
        <v>635664.74252800003</v>
      </c>
      <c r="H38" s="122">
        <v>40262.511222000001</v>
      </c>
      <c r="I38" s="122">
        <v>54909.716461999997</v>
      </c>
      <c r="J38" s="122">
        <f t="shared" ref="J38:J47" si="9">H38-I38</f>
        <v>-14647.205239999996</v>
      </c>
      <c r="K38" s="122">
        <f t="shared" ref="K38:K47" si="10">I38+H38</f>
        <v>95172.227683999998</v>
      </c>
      <c r="L38" s="122">
        <v>3730</v>
      </c>
      <c r="M38" s="122">
        <v>11354</v>
      </c>
      <c r="N38" s="122">
        <f t="shared" ref="N38:N47" si="11">L38-M38</f>
        <v>-7624</v>
      </c>
      <c r="O38" s="122">
        <v>0</v>
      </c>
      <c r="P38" s="122">
        <v>0</v>
      </c>
      <c r="Q38" s="123">
        <f t="shared" ref="Q38:Q47" si="12">O38-P38</f>
        <v>0</v>
      </c>
      <c r="R38" s="47"/>
      <c r="S38" s="38"/>
      <c r="T38" s="38"/>
      <c r="U38" s="38"/>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row>
    <row r="39" spans="1:50" s="32" customFormat="1" ht="18.75">
      <c r="B39" s="127">
        <v>33</v>
      </c>
      <c r="C39" s="142" t="s">
        <v>155</v>
      </c>
      <c r="D39" s="143">
        <v>204451.08492600001</v>
      </c>
      <c r="E39" s="143">
        <v>205304.57045200001</v>
      </c>
      <c r="F39" s="143">
        <f t="shared" si="7"/>
        <v>-853.48552600000403</v>
      </c>
      <c r="G39" s="282">
        <f t="shared" si="8"/>
        <v>409755.655378</v>
      </c>
      <c r="H39" s="143">
        <v>20524.313472999998</v>
      </c>
      <c r="I39" s="143">
        <v>17828.020261000001</v>
      </c>
      <c r="J39" s="143">
        <f t="shared" si="9"/>
        <v>2696.2932119999969</v>
      </c>
      <c r="K39" s="143">
        <f t="shared" si="10"/>
        <v>38352.333734</v>
      </c>
      <c r="L39" s="143">
        <v>11516.672779</v>
      </c>
      <c r="M39" s="143">
        <v>6433.0378840000003</v>
      </c>
      <c r="N39" s="143">
        <f t="shared" si="11"/>
        <v>5083.6348950000001</v>
      </c>
      <c r="O39" s="143">
        <v>0</v>
      </c>
      <c r="P39" s="143">
        <v>0</v>
      </c>
      <c r="Q39" s="144">
        <f t="shared" si="12"/>
        <v>0</v>
      </c>
      <c r="R39" s="47"/>
      <c r="S39" s="38"/>
      <c r="T39" s="38"/>
      <c r="U39" s="38"/>
    </row>
    <row r="40" spans="1:50" s="48" customFormat="1" ht="18.75">
      <c r="A40" s="32"/>
      <c r="B40" s="128">
        <v>34</v>
      </c>
      <c r="C40" s="40" t="s">
        <v>52</v>
      </c>
      <c r="D40" s="122">
        <v>156327.76742399999</v>
      </c>
      <c r="E40" s="122">
        <v>156937.923358</v>
      </c>
      <c r="F40" s="122">
        <f t="shared" si="7"/>
        <v>-610.15593400000944</v>
      </c>
      <c r="G40" s="282">
        <f t="shared" si="8"/>
        <v>313265.69078199996</v>
      </c>
      <c r="H40" s="122">
        <v>9817.2734839999994</v>
      </c>
      <c r="I40" s="122">
        <v>28671.452711000002</v>
      </c>
      <c r="J40" s="122">
        <f t="shared" si="9"/>
        <v>-18854.179227000001</v>
      </c>
      <c r="K40" s="122">
        <f t="shared" si="10"/>
        <v>38488.726195000003</v>
      </c>
      <c r="L40" s="122">
        <v>206</v>
      </c>
      <c r="M40" s="122">
        <v>1008</v>
      </c>
      <c r="N40" s="122">
        <f t="shared" si="11"/>
        <v>-802</v>
      </c>
      <c r="O40" s="122">
        <v>0</v>
      </c>
      <c r="P40" s="122">
        <v>0</v>
      </c>
      <c r="Q40" s="123">
        <f t="shared" si="12"/>
        <v>0</v>
      </c>
      <c r="R40" s="47"/>
      <c r="S40" s="38"/>
      <c r="T40" s="38"/>
      <c r="U40" s="38"/>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row>
    <row r="41" spans="1:50" s="32" customFormat="1" ht="18.75">
      <c r="B41" s="127">
        <v>35</v>
      </c>
      <c r="C41" s="142" t="s">
        <v>104</v>
      </c>
      <c r="D41" s="143">
        <v>105591.27767900001</v>
      </c>
      <c r="E41" s="143">
        <v>100034.83394700001</v>
      </c>
      <c r="F41" s="143">
        <f t="shared" si="7"/>
        <v>5556.4437319999997</v>
      </c>
      <c r="G41" s="282">
        <f t="shared" si="8"/>
        <v>205626.11162600003</v>
      </c>
      <c r="H41" s="143">
        <v>4956.8427700000002</v>
      </c>
      <c r="I41" s="143">
        <v>1440.145162</v>
      </c>
      <c r="J41" s="143">
        <f t="shared" si="9"/>
        <v>3516.6976080000004</v>
      </c>
      <c r="K41" s="143">
        <f t="shared" si="10"/>
        <v>6396.987932</v>
      </c>
      <c r="L41" s="143">
        <v>31310.923476</v>
      </c>
      <c r="M41" s="143">
        <v>10139.668970000001</v>
      </c>
      <c r="N41" s="143">
        <f t="shared" si="11"/>
        <v>21171.254505999997</v>
      </c>
      <c r="O41" s="143">
        <v>4.875756</v>
      </c>
      <c r="P41" s="143">
        <v>525.25404400000002</v>
      </c>
      <c r="Q41" s="144">
        <f t="shared" si="12"/>
        <v>-520.378288</v>
      </c>
      <c r="R41" s="47"/>
      <c r="S41" s="38"/>
      <c r="T41" s="38"/>
      <c r="U41" s="38"/>
    </row>
    <row r="42" spans="1:50" s="48" customFormat="1" ht="18.75">
      <c r="A42" s="32"/>
      <c r="B42" s="128">
        <v>36</v>
      </c>
      <c r="C42" s="40" t="s">
        <v>150</v>
      </c>
      <c r="D42" s="122">
        <v>90145.979491999999</v>
      </c>
      <c r="E42" s="122">
        <v>93240.019927999994</v>
      </c>
      <c r="F42" s="122">
        <f t="shared" si="7"/>
        <v>-3094.0404359999957</v>
      </c>
      <c r="G42" s="282">
        <f t="shared" si="8"/>
        <v>183385.99942000001</v>
      </c>
      <c r="H42" s="122">
        <v>14101.024117999999</v>
      </c>
      <c r="I42" s="122">
        <v>13653.6211</v>
      </c>
      <c r="J42" s="122">
        <f t="shared" si="9"/>
        <v>447.40301799999907</v>
      </c>
      <c r="K42" s="122">
        <f t="shared" si="10"/>
        <v>27754.645217999998</v>
      </c>
      <c r="L42" s="122">
        <v>1083.4045940000001</v>
      </c>
      <c r="M42" s="122">
        <v>2986.202722</v>
      </c>
      <c r="N42" s="122">
        <f t="shared" si="11"/>
        <v>-1902.7981279999999</v>
      </c>
      <c r="O42" s="122">
        <v>0</v>
      </c>
      <c r="P42" s="122">
        <v>0</v>
      </c>
      <c r="Q42" s="123">
        <f t="shared" si="12"/>
        <v>0</v>
      </c>
      <c r="R42" s="47"/>
      <c r="S42" s="38"/>
      <c r="T42" s="38"/>
      <c r="U42" s="38"/>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row>
    <row r="43" spans="1:50" s="32" customFormat="1" ht="18.75">
      <c r="B43" s="127">
        <v>37</v>
      </c>
      <c r="C43" s="142" t="s">
        <v>191</v>
      </c>
      <c r="D43" s="143">
        <v>68537.157804000002</v>
      </c>
      <c r="E43" s="143">
        <v>39660.514904000003</v>
      </c>
      <c r="F43" s="143">
        <f t="shared" si="7"/>
        <v>28876.642899999999</v>
      </c>
      <c r="G43" s="282">
        <f t="shared" si="8"/>
        <v>108197.672708</v>
      </c>
      <c r="H43" s="143">
        <v>2619.9011380000002</v>
      </c>
      <c r="I43" s="143">
        <v>6503.1996529999997</v>
      </c>
      <c r="J43" s="143">
        <f t="shared" si="9"/>
        <v>-3883.2985149999995</v>
      </c>
      <c r="K43" s="143">
        <f t="shared" si="10"/>
        <v>9123.1007910000008</v>
      </c>
      <c r="L43" s="143">
        <v>57085.568763000003</v>
      </c>
      <c r="M43" s="143">
        <v>1322.1696549999999</v>
      </c>
      <c r="N43" s="143">
        <f t="shared" si="11"/>
        <v>55763.399108000005</v>
      </c>
      <c r="O43" s="143">
        <v>0</v>
      </c>
      <c r="P43" s="143">
        <v>237.88378800000001</v>
      </c>
      <c r="Q43" s="144">
        <f t="shared" si="12"/>
        <v>-237.88378800000001</v>
      </c>
      <c r="R43" s="47"/>
      <c r="S43" s="38"/>
      <c r="T43" s="38"/>
      <c r="U43" s="38"/>
    </row>
    <row r="44" spans="1:50" s="48" customFormat="1" ht="18.75">
      <c r="A44" s="32"/>
      <c r="B44" s="128">
        <v>38</v>
      </c>
      <c r="C44" s="40" t="s">
        <v>168</v>
      </c>
      <c r="D44" s="122">
        <v>34488.089749999999</v>
      </c>
      <c r="E44" s="122">
        <v>29029.329690999999</v>
      </c>
      <c r="F44" s="122">
        <f t="shared" si="7"/>
        <v>5458.7600590000002</v>
      </c>
      <c r="G44" s="282">
        <f t="shared" si="8"/>
        <v>63517.419440999998</v>
      </c>
      <c r="H44" s="122">
        <v>3537.1885600000001</v>
      </c>
      <c r="I44" s="122">
        <v>4084.3569640000001</v>
      </c>
      <c r="J44" s="122">
        <f t="shared" si="9"/>
        <v>-547.16840400000001</v>
      </c>
      <c r="K44" s="122">
        <f t="shared" si="10"/>
        <v>7621.5455240000001</v>
      </c>
      <c r="L44" s="122">
        <v>16774.420362000001</v>
      </c>
      <c r="M44" s="122">
        <v>6747.0144220000002</v>
      </c>
      <c r="N44" s="122">
        <f t="shared" si="11"/>
        <v>10027.405940000001</v>
      </c>
      <c r="O44" s="122">
        <v>235.295424</v>
      </c>
      <c r="P44" s="122">
        <v>89.153048999999996</v>
      </c>
      <c r="Q44" s="123">
        <f t="shared" si="12"/>
        <v>146.14237500000002</v>
      </c>
      <c r="R44" s="47"/>
      <c r="S44" s="38"/>
      <c r="T44" s="38"/>
      <c r="U44" s="38"/>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row>
    <row r="45" spans="1:50" s="32" customFormat="1" ht="18.75">
      <c r="B45" s="127">
        <v>39</v>
      </c>
      <c r="C45" s="142" t="s">
        <v>54</v>
      </c>
      <c r="D45" s="143">
        <v>13262.647612000001</v>
      </c>
      <c r="E45" s="143">
        <v>23453.814272</v>
      </c>
      <c r="F45" s="143">
        <f t="shared" si="7"/>
        <v>-10191.166659999999</v>
      </c>
      <c r="G45" s="282">
        <f t="shared" si="8"/>
        <v>36716.461884000004</v>
      </c>
      <c r="H45" s="143">
        <v>2054.8930919999998</v>
      </c>
      <c r="I45" s="143">
        <v>4341.2992249999998</v>
      </c>
      <c r="J45" s="143">
        <f t="shared" si="9"/>
        <v>-2286.406133</v>
      </c>
      <c r="K45" s="143">
        <f t="shared" si="10"/>
        <v>6396.1923169999991</v>
      </c>
      <c r="L45" s="143">
        <v>438</v>
      </c>
      <c r="M45" s="143">
        <v>1439</v>
      </c>
      <c r="N45" s="143">
        <f t="shared" si="11"/>
        <v>-1001</v>
      </c>
      <c r="O45" s="143">
        <v>0</v>
      </c>
      <c r="P45" s="143">
        <v>54</v>
      </c>
      <c r="Q45" s="144">
        <f t="shared" si="12"/>
        <v>-54</v>
      </c>
      <c r="R45" s="47"/>
      <c r="S45" s="38"/>
      <c r="T45" s="38"/>
      <c r="U45" s="38"/>
    </row>
    <row r="46" spans="1:50" s="48" customFormat="1" ht="18.75">
      <c r="A46" s="32"/>
      <c r="B46" s="128">
        <v>40</v>
      </c>
      <c r="C46" s="40" t="s">
        <v>158</v>
      </c>
      <c r="D46" s="122">
        <v>11273.634250999999</v>
      </c>
      <c r="E46" s="122">
        <v>11384.111277</v>
      </c>
      <c r="F46" s="122">
        <f t="shared" si="7"/>
        <v>-110.47702600000048</v>
      </c>
      <c r="G46" s="282">
        <f t="shared" si="8"/>
        <v>22657.745527999999</v>
      </c>
      <c r="H46" s="122">
        <v>0</v>
      </c>
      <c r="I46" s="122">
        <v>0</v>
      </c>
      <c r="J46" s="122">
        <f t="shared" si="9"/>
        <v>0</v>
      </c>
      <c r="K46" s="122">
        <f t="shared" si="10"/>
        <v>0</v>
      </c>
      <c r="L46" s="122">
        <v>1587.4867810000001</v>
      </c>
      <c r="M46" s="122">
        <v>284.83839899999998</v>
      </c>
      <c r="N46" s="122">
        <f t="shared" si="11"/>
        <v>1302.6483820000001</v>
      </c>
      <c r="O46" s="122">
        <v>0</v>
      </c>
      <c r="P46" s="122">
        <v>0</v>
      </c>
      <c r="Q46" s="123">
        <f t="shared" si="12"/>
        <v>0</v>
      </c>
      <c r="R46" s="47"/>
      <c r="S46" s="38"/>
      <c r="T46" s="38"/>
      <c r="U46" s="38"/>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row>
    <row r="47" spans="1:50" s="32" customFormat="1" ht="18.75">
      <c r="B47" s="127">
        <v>41</v>
      </c>
      <c r="C47" s="142" t="s">
        <v>55</v>
      </c>
      <c r="D47" s="143">
        <v>8182.3127759999998</v>
      </c>
      <c r="E47" s="143">
        <v>11661.433559999999</v>
      </c>
      <c r="F47" s="143">
        <f t="shared" si="7"/>
        <v>-3479.1207839999997</v>
      </c>
      <c r="G47" s="282">
        <f t="shared" si="8"/>
        <v>19843.746336</v>
      </c>
      <c r="H47" s="143">
        <v>1016.516371</v>
      </c>
      <c r="I47" s="143">
        <v>2651.8774910000002</v>
      </c>
      <c r="J47" s="143">
        <f t="shared" si="9"/>
        <v>-1635.36112</v>
      </c>
      <c r="K47" s="143">
        <f t="shared" si="10"/>
        <v>3668.3938620000004</v>
      </c>
      <c r="L47" s="143">
        <v>19</v>
      </c>
      <c r="M47" s="143">
        <v>156</v>
      </c>
      <c r="N47" s="143">
        <f t="shared" si="11"/>
        <v>-137</v>
      </c>
      <c r="O47" s="143">
        <v>0</v>
      </c>
      <c r="P47" s="143">
        <v>0</v>
      </c>
      <c r="Q47" s="144">
        <f t="shared" si="12"/>
        <v>0</v>
      </c>
      <c r="R47" s="47"/>
      <c r="S47" s="38"/>
      <c r="T47" s="38"/>
      <c r="U47" s="38"/>
    </row>
    <row r="48" spans="1:50" s="41" customFormat="1" ht="18.75">
      <c r="A48" s="32"/>
      <c r="B48" s="334" t="s">
        <v>233</v>
      </c>
      <c r="C48" s="335"/>
      <c r="D48" s="124">
        <f>SUM(D38:D47)</f>
        <v>1062623.199485</v>
      </c>
      <c r="E48" s="124">
        <f t="shared" ref="E48:Q48" si="13">SUM(E38:E47)</f>
        <v>936008.04614600015</v>
      </c>
      <c r="F48" s="124">
        <f t="shared" si="13"/>
        <v>126615.15333900001</v>
      </c>
      <c r="G48" s="282">
        <f t="shared" si="13"/>
        <v>1998631.2456310005</v>
      </c>
      <c r="H48" s="124">
        <f t="shared" si="13"/>
        <v>98890.464228000012</v>
      </c>
      <c r="I48" s="124">
        <f t="shared" si="13"/>
        <v>134083.689029</v>
      </c>
      <c r="J48" s="124">
        <f t="shared" si="13"/>
        <v>-35193.224800999997</v>
      </c>
      <c r="K48" s="124">
        <f t="shared" si="13"/>
        <v>232974.15325699997</v>
      </c>
      <c r="L48" s="124">
        <f t="shared" si="13"/>
        <v>123751.476755</v>
      </c>
      <c r="M48" s="124">
        <f t="shared" si="13"/>
        <v>41869.932052000004</v>
      </c>
      <c r="N48" s="124">
        <f t="shared" si="13"/>
        <v>81881.544702999992</v>
      </c>
      <c r="O48" s="124">
        <f t="shared" si="13"/>
        <v>240.17117999999999</v>
      </c>
      <c r="P48" s="124">
        <f t="shared" si="13"/>
        <v>906.29088100000001</v>
      </c>
      <c r="Q48" s="124">
        <f t="shared" si="13"/>
        <v>-666.11970099999996</v>
      </c>
      <c r="R48" s="46"/>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row>
    <row r="49" spans="1:50" s="48" customFormat="1" ht="18.75">
      <c r="A49" s="32"/>
      <c r="B49" s="128">
        <v>42</v>
      </c>
      <c r="C49" s="40" t="s">
        <v>156</v>
      </c>
      <c r="D49" s="122">
        <v>3034004.7367639998</v>
      </c>
      <c r="E49" s="122">
        <v>1250939.1312210001</v>
      </c>
      <c r="F49" s="122">
        <f t="shared" ref="F49:F57" si="14">D49-E49</f>
        <v>1783065.6055429997</v>
      </c>
      <c r="G49" s="282">
        <f t="shared" ref="G49:G57" si="15">E49+D49</f>
        <v>4284943.8679849999</v>
      </c>
      <c r="H49" s="122">
        <v>1753305.7022210001</v>
      </c>
      <c r="I49" s="122">
        <v>260735.826565</v>
      </c>
      <c r="J49" s="122">
        <f t="shared" ref="J49:J57" si="16">H49-I49</f>
        <v>1492569.8756560001</v>
      </c>
      <c r="K49" s="122">
        <f t="shared" ref="K49:K57" si="17">I49+H49</f>
        <v>2014041.5287860001</v>
      </c>
      <c r="L49" s="122">
        <v>1160473.9572020001</v>
      </c>
      <c r="M49" s="122">
        <v>0</v>
      </c>
      <c r="N49" s="122">
        <f t="shared" ref="N49:N57" si="18">L49-M49</f>
        <v>1160473.9572020001</v>
      </c>
      <c r="O49" s="122">
        <v>1160473.9572020001</v>
      </c>
      <c r="P49" s="122">
        <v>0</v>
      </c>
      <c r="Q49" s="123">
        <f t="shared" ref="Q49:Q57" si="19">O49-P49</f>
        <v>1160473.9572020001</v>
      </c>
      <c r="R49" s="47"/>
      <c r="S49" s="38"/>
      <c r="T49" s="38"/>
      <c r="U49" s="38"/>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row>
    <row r="50" spans="1:50" s="32" customFormat="1" ht="18.75">
      <c r="B50" s="127">
        <v>43</v>
      </c>
      <c r="C50" s="142" t="s">
        <v>62</v>
      </c>
      <c r="D50" s="143">
        <v>567801.66067999997</v>
      </c>
      <c r="E50" s="143">
        <v>578607.94835800002</v>
      </c>
      <c r="F50" s="143">
        <f t="shared" si="14"/>
        <v>-10806.287678000052</v>
      </c>
      <c r="G50" s="282">
        <f t="shared" si="15"/>
        <v>1146409.609038</v>
      </c>
      <c r="H50" s="143">
        <v>26408.192184</v>
      </c>
      <c r="I50" s="143">
        <v>26900.434142999999</v>
      </c>
      <c r="J50" s="143">
        <f t="shared" si="16"/>
        <v>-492.24195899999904</v>
      </c>
      <c r="K50" s="143">
        <f t="shared" si="17"/>
        <v>53308.626326999998</v>
      </c>
      <c r="L50" s="143">
        <v>10036</v>
      </c>
      <c r="M50" s="143">
        <v>13992</v>
      </c>
      <c r="N50" s="143">
        <f t="shared" si="18"/>
        <v>-3956</v>
      </c>
      <c r="O50" s="143">
        <v>0</v>
      </c>
      <c r="P50" s="143">
        <v>360</v>
      </c>
      <c r="Q50" s="144">
        <f t="shared" si="19"/>
        <v>-360</v>
      </c>
      <c r="R50" s="47"/>
      <c r="S50" s="38"/>
      <c r="T50" s="38"/>
      <c r="U50" s="38"/>
    </row>
    <row r="51" spans="1:50" s="48" customFormat="1" ht="18.75">
      <c r="A51" s="32"/>
      <c r="B51" s="128">
        <v>44</v>
      </c>
      <c r="C51" s="40" t="s">
        <v>480</v>
      </c>
      <c r="D51" s="122">
        <v>531447.693065</v>
      </c>
      <c r="E51" s="122">
        <v>833381.373517</v>
      </c>
      <c r="F51" s="122">
        <f t="shared" si="14"/>
        <v>-301933.680452</v>
      </c>
      <c r="G51" s="282">
        <f t="shared" si="15"/>
        <v>1364829.0665819999</v>
      </c>
      <c r="H51" s="122">
        <v>10023.308636</v>
      </c>
      <c r="I51" s="122">
        <v>0</v>
      </c>
      <c r="J51" s="122">
        <f t="shared" si="16"/>
        <v>10023.308636</v>
      </c>
      <c r="K51" s="122">
        <f t="shared" si="17"/>
        <v>10023.308636</v>
      </c>
      <c r="L51" s="122">
        <v>346</v>
      </c>
      <c r="M51" s="122">
        <v>355321</v>
      </c>
      <c r="N51" s="122">
        <f t="shared" si="18"/>
        <v>-354975</v>
      </c>
      <c r="O51" s="122">
        <v>0</v>
      </c>
      <c r="P51" s="122">
        <v>1321</v>
      </c>
      <c r="Q51" s="123">
        <f t="shared" si="19"/>
        <v>-1321</v>
      </c>
      <c r="R51" s="47"/>
      <c r="S51" s="38"/>
      <c r="T51" s="38"/>
      <c r="U51" s="38"/>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row>
    <row r="52" spans="1:50" s="32" customFormat="1" ht="18.75">
      <c r="B52" s="127">
        <v>45</v>
      </c>
      <c r="C52" s="142" t="s">
        <v>63</v>
      </c>
      <c r="D52" s="143">
        <v>309089.15513099998</v>
      </c>
      <c r="E52" s="143">
        <v>298164.58627899998</v>
      </c>
      <c r="F52" s="143">
        <f t="shared" si="14"/>
        <v>10924.568851999997</v>
      </c>
      <c r="G52" s="282">
        <f t="shared" si="15"/>
        <v>607253.74141000002</v>
      </c>
      <c r="H52" s="143">
        <v>711.82628299999999</v>
      </c>
      <c r="I52" s="143">
        <v>2303.8000000000002</v>
      </c>
      <c r="J52" s="143">
        <f t="shared" si="16"/>
        <v>-1591.9737170000003</v>
      </c>
      <c r="K52" s="143">
        <f t="shared" si="17"/>
        <v>3015.6262830000001</v>
      </c>
      <c r="L52" s="143">
        <v>35838</v>
      </c>
      <c r="M52" s="143">
        <v>17828</v>
      </c>
      <c r="N52" s="143">
        <f t="shared" si="18"/>
        <v>18010</v>
      </c>
      <c r="O52" s="143">
        <v>50</v>
      </c>
      <c r="P52" s="143">
        <v>2008</v>
      </c>
      <c r="Q52" s="144">
        <f t="shared" si="19"/>
        <v>-1958</v>
      </c>
      <c r="R52" s="47"/>
      <c r="S52" s="38"/>
      <c r="T52" s="38"/>
      <c r="U52" s="38"/>
    </row>
    <row r="53" spans="1:50" s="48" customFormat="1" ht="18.75">
      <c r="A53" s="32"/>
      <c r="B53" s="128">
        <v>46</v>
      </c>
      <c r="C53" s="40" t="s">
        <v>182</v>
      </c>
      <c r="D53" s="122">
        <v>287516.95803699997</v>
      </c>
      <c r="E53" s="122">
        <v>134747.780355</v>
      </c>
      <c r="F53" s="122">
        <f t="shared" si="14"/>
        <v>152769.17768199998</v>
      </c>
      <c r="G53" s="282">
        <f t="shared" si="15"/>
        <v>422264.73839199997</v>
      </c>
      <c r="H53" s="122">
        <v>11476.476365</v>
      </c>
      <c r="I53" s="122">
        <v>37456.613239999999</v>
      </c>
      <c r="J53" s="122">
        <f t="shared" si="16"/>
        <v>-25980.136874999997</v>
      </c>
      <c r="K53" s="122">
        <f t="shared" si="17"/>
        <v>48933.089605000001</v>
      </c>
      <c r="L53" s="122">
        <v>210865</v>
      </c>
      <c r="M53" s="122">
        <v>84678</v>
      </c>
      <c r="N53" s="122">
        <f t="shared" si="18"/>
        <v>126187</v>
      </c>
      <c r="O53" s="122">
        <v>1891</v>
      </c>
      <c r="P53" s="122">
        <v>8210</v>
      </c>
      <c r="Q53" s="123">
        <f t="shared" si="19"/>
        <v>-6319</v>
      </c>
      <c r="R53" s="47"/>
      <c r="S53" s="38"/>
      <c r="T53" s="38"/>
      <c r="U53" s="38"/>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row>
    <row r="54" spans="1:50" s="32" customFormat="1" ht="18.75">
      <c r="B54" s="127">
        <v>47</v>
      </c>
      <c r="C54" s="142" t="s">
        <v>481</v>
      </c>
      <c r="D54" s="143">
        <v>244295.96736000001</v>
      </c>
      <c r="E54" s="143">
        <v>9863.7009500000004</v>
      </c>
      <c r="F54" s="143">
        <f t="shared" si="14"/>
        <v>234432.26641000001</v>
      </c>
      <c r="G54" s="282">
        <f t="shared" si="15"/>
        <v>254159.66831000001</v>
      </c>
      <c r="H54" s="143">
        <v>20065.52046</v>
      </c>
      <c r="I54" s="143">
        <v>9863.7009500000004</v>
      </c>
      <c r="J54" s="143">
        <f t="shared" si="16"/>
        <v>10201.819509999999</v>
      </c>
      <c r="K54" s="143">
        <f t="shared" si="17"/>
        <v>29929.221409999998</v>
      </c>
      <c r="L54" s="143">
        <v>226482</v>
      </c>
      <c r="M54" s="143">
        <v>62</v>
      </c>
      <c r="N54" s="143">
        <f t="shared" si="18"/>
        <v>226420</v>
      </c>
      <c r="O54" s="143">
        <v>8193</v>
      </c>
      <c r="P54" s="143">
        <v>62</v>
      </c>
      <c r="Q54" s="144">
        <f t="shared" si="19"/>
        <v>8131</v>
      </c>
      <c r="R54" s="47"/>
      <c r="S54" s="38"/>
      <c r="T54" s="38"/>
      <c r="U54" s="38"/>
    </row>
    <row r="55" spans="1:50" s="48" customFormat="1" ht="18.75">
      <c r="A55" s="32"/>
      <c r="B55" s="128">
        <v>48</v>
      </c>
      <c r="C55" s="40" t="s">
        <v>60</v>
      </c>
      <c r="D55" s="122">
        <v>206822.65293499999</v>
      </c>
      <c r="E55" s="122">
        <v>212758.702965</v>
      </c>
      <c r="F55" s="122">
        <f t="shared" si="14"/>
        <v>-5936.0500300000131</v>
      </c>
      <c r="G55" s="282">
        <f t="shared" si="15"/>
        <v>419581.35589999997</v>
      </c>
      <c r="H55" s="122">
        <v>10212.659149999999</v>
      </c>
      <c r="I55" s="122">
        <v>14865.994070000001</v>
      </c>
      <c r="J55" s="122">
        <f t="shared" si="16"/>
        <v>-4653.3349200000011</v>
      </c>
      <c r="K55" s="122">
        <f t="shared" si="17"/>
        <v>25078.65322</v>
      </c>
      <c r="L55" s="122">
        <v>223912.70873700001</v>
      </c>
      <c r="M55" s="122">
        <v>231627.08341399999</v>
      </c>
      <c r="N55" s="122">
        <f t="shared" si="18"/>
        <v>-7714.3746769999852</v>
      </c>
      <c r="O55" s="122">
        <v>6205.6214669999999</v>
      </c>
      <c r="P55" s="122">
        <v>18021.833436000001</v>
      </c>
      <c r="Q55" s="123">
        <f t="shared" si="19"/>
        <v>-11816.211969</v>
      </c>
      <c r="R55" s="47"/>
      <c r="S55" s="38"/>
      <c r="T55" s="38"/>
      <c r="U55" s="38"/>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row>
    <row r="56" spans="1:50" s="48" customFormat="1" ht="18.75">
      <c r="A56" s="32"/>
      <c r="B56" s="127">
        <v>49</v>
      </c>
      <c r="C56" s="142" t="s">
        <v>252</v>
      </c>
      <c r="D56" s="143">
        <v>190086.15852</v>
      </c>
      <c r="E56" s="143">
        <v>212493.61039799999</v>
      </c>
      <c r="F56" s="143">
        <f t="shared" si="14"/>
        <v>-22407.451877999993</v>
      </c>
      <c r="G56" s="282">
        <f t="shared" si="15"/>
        <v>402579.76891799999</v>
      </c>
      <c r="H56" s="143">
        <v>14382.3917</v>
      </c>
      <c r="I56" s="143">
        <v>15064.412323</v>
      </c>
      <c r="J56" s="143">
        <f t="shared" si="16"/>
        <v>-682.02062300000034</v>
      </c>
      <c r="K56" s="143">
        <f t="shared" si="17"/>
        <v>29446.804023000001</v>
      </c>
      <c r="L56" s="143">
        <v>112826.834489</v>
      </c>
      <c r="M56" s="143">
        <v>111091.467347</v>
      </c>
      <c r="N56" s="143">
        <f t="shared" si="18"/>
        <v>1735.3671420000028</v>
      </c>
      <c r="O56" s="143">
        <v>7860.7855579999996</v>
      </c>
      <c r="P56" s="143">
        <v>5022.7033629999996</v>
      </c>
      <c r="Q56" s="144">
        <f t="shared" si="19"/>
        <v>2838.082195</v>
      </c>
      <c r="R56" s="47"/>
      <c r="S56" s="38"/>
      <c r="T56" s="38"/>
      <c r="U56" s="38"/>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row>
    <row r="57" spans="1:50" s="48" customFormat="1" ht="18.75">
      <c r="A57" s="32"/>
      <c r="B57" s="128">
        <v>50</v>
      </c>
      <c r="C57" s="40" t="s">
        <v>306</v>
      </c>
      <c r="D57" s="122">
        <v>69669.721443999995</v>
      </c>
      <c r="E57" s="122">
        <v>2856.6462409999999</v>
      </c>
      <c r="F57" s="122">
        <f t="shared" si="14"/>
        <v>66813.075203</v>
      </c>
      <c r="G57" s="282">
        <f t="shared" si="15"/>
        <v>72526.36768499999</v>
      </c>
      <c r="H57" s="122">
        <v>41163.341679999998</v>
      </c>
      <c r="I57" s="122">
        <v>2856.6462409999999</v>
      </c>
      <c r="J57" s="122">
        <f t="shared" si="16"/>
        <v>38306.695438999996</v>
      </c>
      <c r="K57" s="122">
        <f t="shared" si="17"/>
        <v>44019.987921</v>
      </c>
      <c r="L57" s="122">
        <v>55760</v>
      </c>
      <c r="M57" s="122">
        <v>590</v>
      </c>
      <c r="N57" s="122">
        <f t="shared" si="18"/>
        <v>55170</v>
      </c>
      <c r="O57" s="122">
        <v>7759</v>
      </c>
      <c r="P57" s="122">
        <v>235</v>
      </c>
      <c r="Q57" s="123">
        <f t="shared" si="19"/>
        <v>7524</v>
      </c>
      <c r="R57" s="47"/>
      <c r="S57" s="38"/>
      <c r="T57" s="38"/>
      <c r="U57" s="38"/>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row>
    <row r="58" spans="1:50" s="41" customFormat="1" ht="18.75">
      <c r="A58" s="32"/>
      <c r="B58" s="336" t="s">
        <v>234</v>
      </c>
      <c r="C58" s="337"/>
      <c r="D58" s="125">
        <f>SUM(D49:D57)</f>
        <v>5440734.7039359994</v>
      </c>
      <c r="E58" s="125">
        <f t="shared" ref="E58:Q58" si="20">SUM(E49:E57)</f>
        <v>3533813.4802840003</v>
      </c>
      <c r="F58" s="125">
        <f t="shared" si="20"/>
        <v>1906921.2236519996</v>
      </c>
      <c r="G58" s="283">
        <f t="shared" si="20"/>
        <v>8974548.1842199992</v>
      </c>
      <c r="H58" s="125">
        <f t="shared" si="20"/>
        <v>1887749.4186790001</v>
      </c>
      <c r="I58" s="125">
        <f t="shared" si="20"/>
        <v>370047.427532</v>
      </c>
      <c r="J58" s="125">
        <f t="shared" si="20"/>
        <v>1517701.9911469996</v>
      </c>
      <c r="K58" s="125">
        <f t="shared" si="20"/>
        <v>2257796.8462109999</v>
      </c>
      <c r="L58" s="125">
        <f t="shared" si="20"/>
        <v>2036540.500428</v>
      </c>
      <c r="M58" s="125">
        <f t="shared" si="20"/>
        <v>815189.55076100002</v>
      </c>
      <c r="N58" s="125">
        <f t="shared" si="20"/>
        <v>1221350.949667</v>
      </c>
      <c r="O58" s="125">
        <f t="shared" si="20"/>
        <v>1192433.3642270002</v>
      </c>
      <c r="P58" s="125">
        <f t="shared" si="20"/>
        <v>35240.536799000001</v>
      </c>
      <c r="Q58" s="125">
        <f t="shared" si="20"/>
        <v>1157192.827428</v>
      </c>
      <c r="R58" s="46"/>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row>
    <row r="59" spans="1:50" s="48" customFormat="1" ht="18.75">
      <c r="A59" s="32"/>
      <c r="B59" s="128">
        <v>51</v>
      </c>
      <c r="C59" s="40" t="s">
        <v>68</v>
      </c>
      <c r="D59" s="122">
        <v>22726.395630999999</v>
      </c>
      <c r="E59" s="122">
        <v>19655.987088999998</v>
      </c>
      <c r="F59" s="122">
        <f t="shared" ref="F59" si="21">D59-E59</f>
        <v>3070.408542000001</v>
      </c>
      <c r="G59" s="282">
        <f t="shared" ref="G59" si="22">E59+D59</f>
        <v>42382.382719999994</v>
      </c>
      <c r="H59" s="122">
        <v>386.06720100000001</v>
      </c>
      <c r="I59" s="122">
        <v>1155.6776709999999</v>
      </c>
      <c r="J59" s="122">
        <f t="shared" ref="J59" si="23">H59-I59</f>
        <v>-769.61046999999985</v>
      </c>
      <c r="K59" s="122">
        <f t="shared" ref="K59" si="24">I59+H59</f>
        <v>1541.744872</v>
      </c>
      <c r="L59" s="122">
        <v>6056</v>
      </c>
      <c r="M59" s="122">
        <v>8723</v>
      </c>
      <c r="N59" s="122">
        <f t="shared" ref="N59" si="25">L59-M59</f>
        <v>-2667</v>
      </c>
      <c r="O59" s="122">
        <v>38</v>
      </c>
      <c r="P59" s="122">
        <v>138</v>
      </c>
      <c r="Q59" s="123">
        <f t="shared" ref="Q59" si="26">O59-P59</f>
        <v>-100</v>
      </c>
      <c r="R59" s="47"/>
      <c r="S59" s="38"/>
      <c r="T59" s="38"/>
      <c r="U59" s="38"/>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row>
    <row r="60" spans="1:50" s="41" customFormat="1" ht="18.75">
      <c r="A60" s="32"/>
      <c r="B60" s="334" t="s">
        <v>235</v>
      </c>
      <c r="C60" s="335"/>
      <c r="D60" s="125">
        <f>SUM(D59)</f>
        <v>22726.395630999999</v>
      </c>
      <c r="E60" s="125">
        <f t="shared" ref="E60:Q60" si="27">SUM(E59)</f>
        <v>19655.987088999998</v>
      </c>
      <c r="F60" s="125">
        <f t="shared" si="27"/>
        <v>3070.408542000001</v>
      </c>
      <c r="G60" s="283">
        <f t="shared" si="27"/>
        <v>42382.382719999994</v>
      </c>
      <c r="H60" s="125">
        <f t="shared" si="27"/>
        <v>386.06720100000001</v>
      </c>
      <c r="I60" s="125">
        <f t="shared" si="27"/>
        <v>1155.6776709999999</v>
      </c>
      <c r="J60" s="125">
        <f t="shared" si="27"/>
        <v>-769.61046999999985</v>
      </c>
      <c r="K60" s="125">
        <f t="shared" si="27"/>
        <v>1541.744872</v>
      </c>
      <c r="L60" s="125">
        <f t="shared" si="27"/>
        <v>6056</v>
      </c>
      <c r="M60" s="125">
        <f t="shared" si="27"/>
        <v>8723</v>
      </c>
      <c r="N60" s="125">
        <f t="shared" si="27"/>
        <v>-2667</v>
      </c>
      <c r="O60" s="125">
        <f t="shared" si="27"/>
        <v>38</v>
      </c>
      <c r="P60" s="125">
        <f t="shared" si="27"/>
        <v>138</v>
      </c>
      <c r="Q60" s="125">
        <f t="shared" si="27"/>
        <v>-100</v>
      </c>
      <c r="R60" s="46"/>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row>
    <row r="61" spans="1:50" s="48" customFormat="1" ht="18.75">
      <c r="A61" s="32"/>
      <c r="B61" s="127">
        <v>52</v>
      </c>
      <c r="C61" s="142" t="s">
        <v>90</v>
      </c>
      <c r="D61" s="143">
        <v>1442350.1310670001</v>
      </c>
      <c r="E61" s="143">
        <v>1223337.9172789999</v>
      </c>
      <c r="F61" s="143">
        <f t="shared" ref="F61:F92" si="28">D61-E61</f>
        <v>219012.21378800017</v>
      </c>
      <c r="G61" s="282">
        <f t="shared" ref="G61:G92" si="29">E61+D61</f>
        <v>2665688.0483459998</v>
      </c>
      <c r="H61" s="143">
        <v>15018.235481</v>
      </c>
      <c r="I61" s="143">
        <v>40518.496978000003</v>
      </c>
      <c r="J61" s="143">
        <f t="shared" ref="J61:J92" si="30">H61-I61</f>
        <v>-25500.261497000003</v>
      </c>
      <c r="K61" s="143">
        <f t="shared" ref="K61:K92" si="31">I61+H61</f>
        <v>55536.732459000006</v>
      </c>
      <c r="L61" s="143">
        <v>746682</v>
      </c>
      <c r="M61" s="143">
        <v>558777</v>
      </c>
      <c r="N61" s="143">
        <f t="shared" ref="N61:N92" si="32">L61-M61</f>
        <v>187905</v>
      </c>
      <c r="O61" s="143">
        <v>37745</v>
      </c>
      <c r="P61" s="143">
        <v>19927</v>
      </c>
      <c r="Q61" s="144">
        <f t="shared" ref="Q61:Q92" si="33">O61-P61</f>
        <v>17818</v>
      </c>
      <c r="R61" s="47"/>
      <c r="S61" s="38"/>
      <c r="T61" s="38"/>
      <c r="U61" s="38"/>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row>
    <row r="62" spans="1:50" s="32" customFormat="1" ht="18.75">
      <c r="B62" s="128">
        <v>53</v>
      </c>
      <c r="C62" s="40" t="s">
        <v>126</v>
      </c>
      <c r="D62" s="122">
        <v>1294552.8625340001</v>
      </c>
      <c r="E62" s="122">
        <v>859039.85668900004</v>
      </c>
      <c r="F62" s="122">
        <f t="shared" si="28"/>
        <v>435513.00584500004</v>
      </c>
      <c r="G62" s="282">
        <f t="shared" si="29"/>
        <v>2153592.7192230001</v>
      </c>
      <c r="H62" s="122">
        <v>62632.935520999999</v>
      </c>
      <c r="I62" s="122">
        <v>52161.588320000003</v>
      </c>
      <c r="J62" s="122">
        <f t="shared" si="30"/>
        <v>10471.347200999997</v>
      </c>
      <c r="K62" s="122">
        <f t="shared" si="31"/>
        <v>114794.523841</v>
      </c>
      <c r="L62" s="122">
        <v>829005</v>
      </c>
      <c r="M62" s="122">
        <v>383151</v>
      </c>
      <c r="N62" s="122">
        <f t="shared" si="32"/>
        <v>445854</v>
      </c>
      <c r="O62" s="122">
        <v>70432</v>
      </c>
      <c r="P62" s="122">
        <v>58921</v>
      </c>
      <c r="Q62" s="123">
        <f t="shared" si="33"/>
        <v>11511</v>
      </c>
      <c r="R62" s="47"/>
      <c r="S62" s="38"/>
      <c r="T62" s="38"/>
      <c r="U62" s="38"/>
    </row>
    <row r="63" spans="1:50" s="48" customFormat="1" ht="18.75">
      <c r="A63" s="32"/>
      <c r="B63" s="127">
        <v>54</v>
      </c>
      <c r="C63" s="142" t="s">
        <v>81</v>
      </c>
      <c r="D63" s="143">
        <v>971097.55677400006</v>
      </c>
      <c r="E63" s="143">
        <v>509182.896527</v>
      </c>
      <c r="F63" s="143">
        <f t="shared" si="28"/>
        <v>461914.66024700005</v>
      </c>
      <c r="G63" s="282">
        <f t="shared" si="29"/>
        <v>1480280.4533009999</v>
      </c>
      <c r="H63" s="143">
        <v>4325.8213660000001</v>
      </c>
      <c r="I63" s="143">
        <v>42642.089057999998</v>
      </c>
      <c r="J63" s="143">
        <f t="shared" si="30"/>
        <v>-38316.267691999994</v>
      </c>
      <c r="K63" s="143">
        <f t="shared" si="31"/>
        <v>46967.910424000002</v>
      </c>
      <c r="L63" s="143">
        <v>922290</v>
      </c>
      <c r="M63" s="143">
        <v>443756</v>
      </c>
      <c r="N63" s="143">
        <f t="shared" si="32"/>
        <v>478534</v>
      </c>
      <c r="O63" s="143">
        <v>4928</v>
      </c>
      <c r="P63" s="143">
        <v>46226</v>
      </c>
      <c r="Q63" s="144">
        <f t="shared" si="33"/>
        <v>-41298</v>
      </c>
      <c r="R63" s="47"/>
      <c r="S63" s="38"/>
      <c r="T63" s="38"/>
      <c r="U63" s="38"/>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row>
    <row r="64" spans="1:50" s="32" customFormat="1" ht="18.75">
      <c r="B64" s="128">
        <v>55</v>
      </c>
      <c r="C64" s="40" t="s">
        <v>251</v>
      </c>
      <c r="D64" s="122">
        <v>730006.06689500005</v>
      </c>
      <c r="E64" s="122">
        <v>646689.34911099996</v>
      </c>
      <c r="F64" s="122">
        <f t="shared" si="28"/>
        <v>83316.717784000095</v>
      </c>
      <c r="G64" s="282">
        <f t="shared" si="29"/>
        <v>1376695.416006</v>
      </c>
      <c r="H64" s="122">
        <v>68444.044439999998</v>
      </c>
      <c r="I64" s="122">
        <v>61690.133907000003</v>
      </c>
      <c r="J64" s="122">
        <f t="shared" si="30"/>
        <v>6753.9105329999948</v>
      </c>
      <c r="K64" s="122">
        <f t="shared" si="31"/>
        <v>130134.17834700001</v>
      </c>
      <c r="L64" s="122">
        <v>246816.13694600001</v>
      </c>
      <c r="M64" s="122">
        <v>152506.430024</v>
      </c>
      <c r="N64" s="122">
        <f t="shared" si="32"/>
        <v>94309.706922000012</v>
      </c>
      <c r="O64" s="122">
        <v>1136.973555</v>
      </c>
      <c r="P64" s="122">
        <v>3594.8781610000001</v>
      </c>
      <c r="Q64" s="123">
        <f t="shared" si="33"/>
        <v>-2457.9046060000001</v>
      </c>
      <c r="R64" s="47"/>
      <c r="S64" s="38"/>
      <c r="T64" s="38"/>
      <c r="U64" s="38"/>
    </row>
    <row r="65" spans="1:50" s="48" customFormat="1" ht="18.75">
      <c r="A65" s="32"/>
      <c r="B65" s="127">
        <v>56</v>
      </c>
      <c r="C65" s="142" t="s">
        <v>120</v>
      </c>
      <c r="D65" s="143">
        <v>721479.41826299997</v>
      </c>
      <c r="E65" s="143">
        <v>571650.53784899996</v>
      </c>
      <c r="F65" s="143">
        <f t="shared" si="28"/>
        <v>149828.88041400001</v>
      </c>
      <c r="G65" s="282">
        <f t="shared" si="29"/>
        <v>1293129.9561119999</v>
      </c>
      <c r="H65" s="143">
        <v>36691.936872999999</v>
      </c>
      <c r="I65" s="143">
        <v>46506.883372999997</v>
      </c>
      <c r="J65" s="143">
        <f t="shared" si="30"/>
        <v>-9814.9464999999982</v>
      </c>
      <c r="K65" s="143">
        <f t="shared" si="31"/>
        <v>83198.820245999988</v>
      </c>
      <c r="L65" s="143">
        <v>247175</v>
      </c>
      <c r="M65" s="143">
        <v>86348</v>
      </c>
      <c r="N65" s="143">
        <f t="shared" si="32"/>
        <v>160827</v>
      </c>
      <c r="O65" s="143">
        <v>304</v>
      </c>
      <c r="P65" s="143">
        <v>6341</v>
      </c>
      <c r="Q65" s="144">
        <f t="shared" si="33"/>
        <v>-6037</v>
      </c>
      <c r="R65" s="47"/>
      <c r="S65" s="38"/>
      <c r="T65" s="38"/>
      <c r="U65" s="38"/>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row>
    <row r="66" spans="1:50" s="32" customFormat="1" ht="18.75">
      <c r="B66" s="128">
        <v>57</v>
      </c>
      <c r="C66" s="40" t="s">
        <v>128</v>
      </c>
      <c r="D66" s="122">
        <v>657415.33291</v>
      </c>
      <c r="E66" s="122">
        <v>500349.32136200002</v>
      </c>
      <c r="F66" s="122">
        <f t="shared" si="28"/>
        <v>157066.01154799998</v>
      </c>
      <c r="G66" s="282">
        <f t="shared" si="29"/>
        <v>1157764.6542720001</v>
      </c>
      <c r="H66" s="122">
        <v>20530.377521999999</v>
      </c>
      <c r="I66" s="122">
        <v>36355.272535999997</v>
      </c>
      <c r="J66" s="122">
        <f t="shared" si="30"/>
        <v>-15824.895013999998</v>
      </c>
      <c r="K66" s="122">
        <f t="shared" si="31"/>
        <v>56885.650057999999</v>
      </c>
      <c r="L66" s="122">
        <v>521982</v>
      </c>
      <c r="M66" s="122">
        <v>345224</v>
      </c>
      <c r="N66" s="122">
        <f t="shared" si="32"/>
        <v>176758</v>
      </c>
      <c r="O66" s="122">
        <v>20307</v>
      </c>
      <c r="P66" s="122">
        <v>25839</v>
      </c>
      <c r="Q66" s="123">
        <f t="shared" si="33"/>
        <v>-5532</v>
      </c>
      <c r="R66" s="47"/>
      <c r="S66" s="38"/>
      <c r="T66" s="38"/>
      <c r="U66" s="38"/>
    </row>
    <row r="67" spans="1:50" s="48" customFormat="1" ht="18.75">
      <c r="A67" s="32"/>
      <c r="B67" s="127">
        <v>58</v>
      </c>
      <c r="C67" s="142" t="s">
        <v>135</v>
      </c>
      <c r="D67" s="143">
        <v>628491.66384299996</v>
      </c>
      <c r="E67" s="143">
        <v>490924.47107199999</v>
      </c>
      <c r="F67" s="143">
        <f t="shared" si="28"/>
        <v>137567.19277099997</v>
      </c>
      <c r="G67" s="282">
        <f t="shared" si="29"/>
        <v>1119416.1349149998</v>
      </c>
      <c r="H67" s="143">
        <v>39771.603903000003</v>
      </c>
      <c r="I67" s="143">
        <v>53333.345592999998</v>
      </c>
      <c r="J67" s="143">
        <f t="shared" si="30"/>
        <v>-13561.741689999995</v>
      </c>
      <c r="K67" s="143">
        <f t="shared" si="31"/>
        <v>93104.949496000001</v>
      </c>
      <c r="L67" s="143">
        <v>248272</v>
      </c>
      <c r="M67" s="143">
        <v>116396</v>
      </c>
      <c r="N67" s="143">
        <f t="shared" si="32"/>
        <v>131876</v>
      </c>
      <c r="O67" s="143">
        <v>7377</v>
      </c>
      <c r="P67" s="143">
        <v>6941</v>
      </c>
      <c r="Q67" s="144">
        <f t="shared" si="33"/>
        <v>436</v>
      </c>
      <c r="R67" s="47"/>
      <c r="S67" s="38"/>
      <c r="T67" s="38"/>
      <c r="U67" s="38"/>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row>
    <row r="68" spans="1:50" s="32" customFormat="1" ht="18.75">
      <c r="B68" s="128">
        <v>59</v>
      </c>
      <c r="C68" s="40" t="s">
        <v>97</v>
      </c>
      <c r="D68" s="122">
        <v>486154.08840000001</v>
      </c>
      <c r="E68" s="122">
        <v>317902.98575699999</v>
      </c>
      <c r="F68" s="122">
        <f t="shared" si="28"/>
        <v>168251.10264300002</v>
      </c>
      <c r="G68" s="282">
        <f t="shared" si="29"/>
        <v>804057.07415700005</v>
      </c>
      <c r="H68" s="122">
        <v>3938.7401110000001</v>
      </c>
      <c r="I68" s="122">
        <v>30674.809376000001</v>
      </c>
      <c r="J68" s="122">
        <f t="shared" si="30"/>
        <v>-26736.069265000002</v>
      </c>
      <c r="K68" s="122">
        <f t="shared" si="31"/>
        <v>34613.549487000004</v>
      </c>
      <c r="L68" s="122">
        <v>452043</v>
      </c>
      <c r="M68" s="122">
        <v>286271</v>
      </c>
      <c r="N68" s="122">
        <f t="shared" si="32"/>
        <v>165772</v>
      </c>
      <c r="O68" s="122">
        <v>634</v>
      </c>
      <c r="P68" s="122">
        <v>22833</v>
      </c>
      <c r="Q68" s="123">
        <f t="shared" si="33"/>
        <v>-22199</v>
      </c>
      <c r="R68" s="47"/>
      <c r="S68" s="38"/>
      <c r="T68" s="38"/>
      <c r="U68" s="38"/>
    </row>
    <row r="69" spans="1:50" s="48" customFormat="1" ht="18.75">
      <c r="A69" s="32"/>
      <c r="B69" s="127">
        <v>60</v>
      </c>
      <c r="C69" s="142" t="s">
        <v>82</v>
      </c>
      <c r="D69" s="143">
        <v>462182.39033899998</v>
      </c>
      <c r="E69" s="143">
        <v>432312.718314</v>
      </c>
      <c r="F69" s="143">
        <f t="shared" si="28"/>
        <v>29869.672024999978</v>
      </c>
      <c r="G69" s="282">
        <f t="shared" si="29"/>
        <v>894495.10865299997</v>
      </c>
      <c r="H69" s="143">
        <v>14700.392313</v>
      </c>
      <c r="I69" s="143">
        <v>14389.926090000001</v>
      </c>
      <c r="J69" s="143">
        <f t="shared" si="30"/>
        <v>310.46622299999945</v>
      </c>
      <c r="K69" s="143">
        <f t="shared" si="31"/>
        <v>29090.318403000001</v>
      </c>
      <c r="L69" s="143">
        <v>39218</v>
      </c>
      <c r="M69" s="143">
        <v>9735</v>
      </c>
      <c r="N69" s="143">
        <f t="shared" si="32"/>
        <v>29483</v>
      </c>
      <c r="O69" s="143">
        <v>406</v>
      </c>
      <c r="P69" s="143">
        <v>714</v>
      </c>
      <c r="Q69" s="144">
        <f t="shared" si="33"/>
        <v>-308</v>
      </c>
      <c r="R69" s="47"/>
      <c r="S69" s="38"/>
      <c r="T69" s="38"/>
      <c r="U69" s="38"/>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row>
    <row r="70" spans="1:50" s="32" customFormat="1" ht="18.75">
      <c r="B70" s="128">
        <v>61</v>
      </c>
      <c r="C70" s="40" t="s">
        <v>74</v>
      </c>
      <c r="D70" s="122">
        <v>459754.31660100003</v>
      </c>
      <c r="E70" s="122">
        <v>442348.07791400002</v>
      </c>
      <c r="F70" s="122">
        <f t="shared" si="28"/>
        <v>17406.238687000005</v>
      </c>
      <c r="G70" s="282">
        <f t="shared" si="29"/>
        <v>902102.39451500005</v>
      </c>
      <c r="H70" s="122">
        <v>24622.441161999999</v>
      </c>
      <c r="I70" s="122">
        <v>42619.832171000002</v>
      </c>
      <c r="J70" s="122">
        <f t="shared" si="30"/>
        <v>-17997.391009000003</v>
      </c>
      <c r="K70" s="122">
        <f t="shared" si="31"/>
        <v>67242.273333000005</v>
      </c>
      <c r="L70" s="122">
        <v>105264</v>
      </c>
      <c r="M70" s="122">
        <v>72796</v>
      </c>
      <c r="N70" s="122">
        <f t="shared" si="32"/>
        <v>32468</v>
      </c>
      <c r="O70" s="122">
        <v>1033</v>
      </c>
      <c r="P70" s="122">
        <v>8425</v>
      </c>
      <c r="Q70" s="123">
        <f t="shared" si="33"/>
        <v>-7392</v>
      </c>
      <c r="R70" s="47"/>
      <c r="S70" s="38"/>
      <c r="T70" s="38"/>
      <c r="U70" s="38"/>
    </row>
    <row r="71" spans="1:50" s="48" customFormat="1" ht="18.75">
      <c r="A71" s="32"/>
      <c r="B71" s="127">
        <v>62</v>
      </c>
      <c r="C71" s="142" t="s">
        <v>140</v>
      </c>
      <c r="D71" s="143">
        <v>415769.02889999998</v>
      </c>
      <c r="E71" s="143">
        <v>377360.97853600001</v>
      </c>
      <c r="F71" s="143">
        <f t="shared" si="28"/>
        <v>38408.050363999966</v>
      </c>
      <c r="G71" s="282">
        <f t="shared" si="29"/>
        <v>793130.00743600004</v>
      </c>
      <c r="H71" s="143">
        <v>37316.518129999997</v>
      </c>
      <c r="I71" s="143">
        <v>30347.252945</v>
      </c>
      <c r="J71" s="143">
        <f t="shared" si="30"/>
        <v>6969.2651849999966</v>
      </c>
      <c r="K71" s="143">
        <f t="shared" si="31"/>
        <v>67663.771074999997</v>
      </c>
      <c r="L71" s="143">
        <v>123286.606568</v>
      </c>
      <c r="M71" s="143">
        <v>75447.143872000001</v>
      </c>
      <c r="N71" s="143">
        <f t="shared" si="32"/>
        <v>47839.462696000002</v>
      </c>
      <c r="O71" s="143">
        <v>185.668499</v>
      </c>
      <c r="P71" s="143">
        <v>2918.890989</v>
      </c>
      <c r="Q71" s="144">
        <f t="shared" si="33"/>
        <v>-2733.2224900000001</v>
      </c>
      <c r="R71" s="47"/>
      <c r="S71" s="38"/>
      <c r="T71" s="38"/>
      <c r="U71" s="38"/>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row>
    <row r="72" spans="1:50" s="32" customFormat="1" ht="18.75">
      <c r="B72" s="128">
        <v>63</v>
      </c>
      <c r="C72" s="40" t="s">
        <v>139</v>
      </c>
      <c r="D72" s="122">
        <v>409820.971876</v>
      </c>
      <c r="E72" s="122">
        <v>397592.28652099997</v>
      </c>
      <c r="F72" s="122">
        <f t="shared" si="28"/>
        <v>12228.685355000023</v>
      </c>
      <c r="G72" s="282">
        <f t="shared" si="29"/>
        <v>807413.25839699991</v>
      </c>
      <c r="H72" s="122">
        <v>35577.457541000003</v>
      </c>
      <c r="I72" s="122">
        <v>25373.677592</v>
      </c>
      <c r="J72" s="122">
        <f t="shared" si="30"/>
        <v>10203.779949000003</v>
      </c>
      <c r="K72" s="122">
        <f t="shared" si="31"/>
        <v>60951.135133000003</v>
      </c>
      <c r="L72" s="122">
        <v>39174.168071</v>
      </c>
      <c r="M72" s="122">
        <v>13865.921139</v>
      </c>
      <c r="N72" s="122">
        <f t="shared" si="32"/>
        <v>25308.246932000002</v>
      </c>
      <c r="O72" s="122">
        <v>0</v>
      </c>
      <c r="P72" s="122">
        <v>227.05247399999999</v>
      </c>
      <c r="Q72" s="123">
        <f t="shared" si="33"/>
        <v>-227.05247399999999</v>
      </c>
      <c r="R72" s="47"/>
      <c r="S72" s="38"/>
      <c r="T72" s="38"/>
      <c r="U72" s="38"/>
    </row>
    <row r="73" spans="1:50" s="48" customFormat="1" ht="18.75">
      <c r="A73" s="32"/>
      <c r="B73" s="127">
        <v>64</v>
      </c>
      <c r="C73" s="142" t="s">
        <v>88</v>
      </c>
      <c r="D73" s="143">
        <v>380078.44094200002</v>
      </c>
      <c r="E73" s="143">
        <v>393379.63852199999</v>
      </c>
      <c r="F73" s="143">
        <f t="shared" si="28"/>
        <v>-13301.197579999978</v>
      </c>
      <c r="G73" s="282">
        <f t="shared" si="29"/>
        <v>773458.07946399995</v>
      </c>
      <c r="H73" s="143">
        <v>33237.497528</v>
      </c>
      <c r="I73" s="143">
        <v>37770.281927000004</v>
      </c>
      <c r="J73" s="143">
        <f t="shared" si="30"/>
        <v>-4532.7843990000038</v>
      </c>
      <c r="K73" s="143">
        <f t="shared" si="31"/>
        <v>71007.779455000011</v>
      </c>
      <c r="L73" s="143">
        <v>6117.4987289999999</v>
      </c>
      <c r="M73" s="143">
        <v>6782.4181859999999</v>
      </c>
      <c r="N73" s="143">
        <f t="shared" si="32"/>
        <v>-664.91945699999997</v>
      </c>
      <c r="O73" s="143">
        <v>0</v>
      </c>
      <c r="P73" s="143">
        <v>0</v>
      </c>
      <c r="Q73" s="144">
        <f t="shared" si="33"/>
        <v>0</v>
      </c>
      <c r="R73" s="47"/>
      <c r="S73" s="38"/>
      <c r="T73" s="38"/>
      <c r="U73" s="38"/>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s="32" customFormat="1" ht="18.75">
      <c r="B74" s="128">
        <v>65</v>
      </c>
      <c r="C74" s="40" t="s">
        <v>178</v>
      </c>
      <c r="D74" s="122">
        <v>362927.04256500001</v>
      </c>
      <c r="E74" s="122">
        <v>330074.61379199999</v>
      </c>
      <c r="F74" s="122">
        <f t="shared" si="28"/>
        <v>32852.428773000021</v>
      </c>
      <c r="G74" s="282">
        <f t="shared" si="29"/>
        <v>693001.656357</v>
      </c>
      <c r="H74" s="122">
        <v>61607.599968000002</v>
      </c>
      <c r="I74" s="122">
        <v>54772.111678000001</v>
      </c>
      <c r="J74" s="122">
        <f t="shared" si="30"/>
        <v>6835.4882900000011</v>
      </c>
      <c r="K74" s="122">
        <f t="shared" si="31"/>
        <v>116379.71164600001</v>
      </c>
      <c r="L74" s="122">
        <v>104773.990895</v>
      </c>
      <c r="M74" s="122">
        <v>68724.344410999998</v>
      </c>
      <c r="N74" s="122">
        <f t="shared" si="32"/>
        <v>36049.646483999997</v>
      </c>
      <c r="O74" s="122">
        <v>255.51771199999999</v>
      </c>
      <c r="P74" s="122">
        <v>5728.7388209999999</v>
      </c>
      <c r="Q74" s="123">
        <f t="shared" si="33"/>
        <v>-5473.2211090000001</v>
      </c>
      <c r="R74" s="47"/>
      <c r="S74" s="38"/>
      <c r="T74" s="38"/>
      <c r="U74" s="38"/>
    </row>
    <row r="75" spans="1:50" s="48" customFormat="1" ht="18.75">
      <c r="A75" s="32"/>
      <c r="B75" s="127">
        <v>66</v>
      </c>
      <c r="C75" s="142" t="s">
        <v>143</v>
      </c>
      <c r="D75" s="143">
        <v>342313.04362499999</v>
      </c>
      <c r="E75" s="143">
        <v>288564.08328899997</v>
      </c>
      <c r="F75" s="143">
        <f t="shared" si="28"/>
        <v>53748.960336000018</v>
      </c>
      <c r="G75" s="282">
        <f t="shared" si="29"/>
        <v>630877.12691399991</v>
      </c>
      <c r="H75" s="143">
        <v>26128.119856000001</v>
      </c>
      <c r="I75" s="143">
        <v>23578.389535999999</v>
      </c>
      <c r="J75" s="143">
        <f t="shared" si="30"/>
        <v>2549.7303200000024</v>
      </c>
      <c r="K75" s="143">
        <f t="shared" si="31"/>
        <v>49706.509392</v>
      </c>
      <c r="L75" s="143">
        <v>139650.590639</v>
      </c>
      <c r="M75" s="143">
        <v>68081.536533999999</v>
      </c>
      <c r="N75" s="143">
        <f t="shared" si="32"/>
        <v>71569.054105000003</v>
      </c>
      <c r="O75" s="143">
        <v>12735.867391</v>
      </c>
      <c r="P75" s="143">
        <v>4267.7504630000003</v>
      </c>
      <c r="Q75" s="144">
        <f t="shared" si="33"/>
        <v>8468.1169279999995</v>
      </c>
      <c r="R75" s="47"/>
      <c r="S75" s="38"/>
      <c r="T75" s="38"/>
      <c r="U75" s="38"/>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row>
    <row r="76" spans="1:50" s="32" customFormat="1" ht="18.75">
      <c r="B76" s="128">
        <v>67</v>
      </c>
      <c r="C76" s="40" t="s">
        <v>152</v>
      </c>
      <c r="D76" s="122">
        <v>333022.55291500001</v>
      </c>
      <c r="E76" s="122">
        <v>215667.03177500001</v>
      </c>
      <c r="F76" s="122">
        <f t="shared" si="28"/>
        <v>117355.52114</v>
      </c>
      <c r="G76" s="282">
        <f t="shared" si="29"/>
        <v>548689.58469000005</v>
      </c>
      <c r="H76" s="122">
        <v>27857.962948</v>
      </c>
      <c r="I76" s="122">
        <v>52275.468460999997</v>
      </c>
      <c r="J76" s="122">
        <f t="shared" si="30"/>
        <v>-24417.505512999996</v>
      </c>
      <c r="K76" s="122">
        <f t="shared" si="31"/>
        <v>80133.431408999997</v>
      </c>
      <c r="L76" s="122">
        <v>231162</v>
      </c>
      <c r="M76" s="122">
        <v>97254</v>
      </c>
      <c r="N76" s="122">
        <f t="shared" si="32"/>
        <v>133908</v>
      </c>
      <c r="O76" s="122">
        <v>2105</v>
      </c>
      <c r="P76" s="122">
        <v>17756</v>
      </c>
      <c r="Q76" s="123">
        <f t="shared" si="33"/>
        <v>-15651</v>
      </c>
      <c r="R76" s="47"/>
      <c r="S76" s="38"/>
      <c r="T76" s="38"/>
      <c r="U76" s="38"/>
    </row>
    <row r="77" spans="1:50" s="48" customFormat="1" ht="18.75">
      <c r="A77" s="32"/>
      <c r="B77" s="127">
        <v>68</v>
      </c>
      <c r="C77" s="142" t="s">
        <v>77</v>
      </c>
      <c r="D77" s="143">
        <v>309187.12187799998</v>
      </c>
      <c r="E77" s="143">
        <v>297473.50816099998</v>
      </c>
      <c r="F77" s="143">
        <f t="shared" si="28"/>
        <v>11713.613717</v>
      </c>
      <c r="G77" s="282">
        <f t="shared" si="29"/>
        <v>606660.63003899995</v>
      </c>
      <c r="H77" s="143">
        <v>19137.010456</v>
      </c>
      <c r="I77" s="143">
        <v>67448.104829999997</v>
      </c>
      <c r="J77" s="143">
        <f t="shared" si="30"/>
        <v>-48311.094373999993</v>
      </c>
      <c r="K77" s="143">
        <f t="shared" si="31"/>
        <v>86585.115286</v>
      </c>
      <c r="L77" s="143">
        <v>79628</v>
      </c>
      <c r="M77" s="143">
        <v>49731</v>
      </c>
      <c r="N77" s="143">
        <f t="shared" si="32"/>
        <v>29897</v>
      </c>
      <c r="O77" s="143">
        <v>1118</v>
      </c>
      <c r="P77" s="143">
        <v>1390</v>
      </c>
      <c r="Q77" s="144">
        <f t="shared" si="33"/>
        <v>-272</v>
      </c>
      <c r="R77" s="47"/>
      <c r="S77" s="38"/>
      <c r="T77" s="38"/>
      <c r="U77" s="38"/>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row>
    <row r="78" spans="1:50" s="32" customFormat="1" ht="18.75">
      <c r="B78" s="128">
        <v>69</v>
      </c>
      <c r="C78" s="40" t="s">
        <v>253</v>
      </c>
      <c r="D78" s="122">
        <v>293299.94510200003</v>
      </c>
      <c r="E78" s="122">
        <v>200731.288244</v>
      </c>
      <c r="F78" s="122">
        <f t="shared" si="28"/>
        <v>92568.656858000031</v>
      </c>
      <c r="G78" s="282">
        <f t="shared" si="29"/>
        <v>494031.23334600002</v>
      </c>
      <c r="H78" s="122">
        <v>41300.633259000002</v>
      </c>
      <c r="I78" s="122">
        <v>35758.142119999997</v>
      </c>
      <c r="J78" s="122">
        <f t="shared" si="30"/>
        <v>5542.4911390000052</v>
      </c>
      <c r="K78" s="122">
        <f t="shared" si="31"/>
        <v>77058.775378999999</v>
      </c>
      <c r="L78" s="122">
        <v>140507</v>
      </c>
      <c r="M78" s="122">
        <v>53855</v>
      </c>
      <c r="N78" s="122">
        <f t="shared" si="32"/>
        <v>86652</v>
      </c>
      <c r="O78" s="122">
        <v>121</v>
      </c>
      <c r="P78" s="122">
        <v>11374</v>
      </c>
      <c r="Q78" s="123">
        <f t="shared" si="33"/>
        <v>-11253</v>
      </c>
      <c r="R78" s="47"/>
      <c r="S78" s="38"/>
      <c r="T78" s="38"/>
      <c r="U78" s="38"/>
    </row>
    <row r="79" spans="1:50" s="48" customFormat="1" ht="18.75">
      <c r="A79" s="32"/>
      <c r="B79" s="127">
        <v>70</v>
      </c>
      <c r="C79" s="142" t="s">
        <v>71</v>
      </c>
      <c r="D79" s="143">
        <v>285989.69066399999</v>
      </c>
      <c r="E79" s="143">
        <v>280627.59634300001</v>
      </c>
      <c r="F79" s="143">
        <f t="shared" si="28"/>
        <v>5362.0943209999823</v>
      </c>
      <c r="G79" s="282">
        <f t="shared" si="29"/>
        <v>566617.28700700006</v>
      </c>
      <c r="H79" s="143">
        <v>21699.850258999999</v>
      </c>
      <c r="I79" s="143">
        <v>25362.262672000001</v>
      </c>
      <c r="J79" s="143">
        <f t="shared" si="30"/>
        <v>-3662.4124130000018</v>
      </c>
      <c r="K79" s="143">
        <f t="shared" si="31"/>
        <v>47062.112930999996</v>
      </c>
      <c r="L79" s="143">
        <v>41178</v>
      </c>
      <c r="M79" s="143">
        <v>28771</v>
      </c>
      <c r="N79" s="143">
        <f t="shared" si="32"/>
        <v>12407</v>
      </c>
      <c r="O79" s="143">
        <v>2283</v>
      </c>
      <c r="P79" s="143">
        <v>1204</v>
      </c>
      <c r="Q79" s="144">
        <f t="shared" si="33"/>
        <v>1079</v>
      </c>
      <c r="R79" s="47"/>
      <c r="S79" s="38"/>
      <c r="T79" s="38"/>
      <c r="U79" s="38"/>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row>
    <row r="80" spans="1:50" s="32" customFormat="1" ht="18.75">
      <c r="B80" s="128">
        <v>71</v>
      </c>
      <c r="C80" s="40" t="s">
        <v>146</v>
      </c>
      <c r="D80" s="122">
        <v>267515.840777</v>
      </c>
      <c r="E80" s="122">
        <v>196524.52365700001</v>
      </c>
      <c r="F80" s="122">
        <f t="shared" si="28"/>
        <v>70991.317119999992</v>
      </c>
      <c r="G80" s="282">
        <f t="shared" si="29"/>
        <v>464040.36443399999</v>
      </c>
      <c r="H80" s="122">
        <v>672.81904699999996</v>
      </c>
      <c r="I80" s="122">
        <v>3457.5369049999999</v>
      </c>
      <c r="J80" s="122">
        <f t="shared" si="30"/>
        <v>-2784.717858</v>
      </c>
      <c r="K80" s="122">
        <f t="shared" si="31"/>
        <v>4130.3559519999999</v>
      </c>
      <c r="L80" s="122">
        <v>178602.607892</v>
      </c>
      <c r="M80" s="122">
        <v>128100.10271000001</v>
      </c>
      <c r="N80" s="122">
        <f t="shared" si="32"/>
        <v>50502.505181999994</v>
      </c>
      <c r="O80" s="122">
        <v>6536.5638399999998</v>
      </c>
      <c r="P80" s="122">
        <v>9070.8936090000007</v>
      </c>
      <c r="Q80" s="123">
        <f t="shared" si="33"/>
        <v>-2534.3297690000009</v>
      </c>
      <c r="R80" s="47"/>
      <c r="S80" s="38"/>
      <c r="T80" s="38"/>
      <c r="U80" s="38"/>
    </row>
    <row r="81" spans="1:50" s="48" customFormat="1" ht="18.75">
      <c r="A81" s="32"/>
      <c r="B81" s="127">
        <v>72</v>
      </c>
      <c r="C81" s="142" t="s">
        <v>185</v>
      </c>
      <c r="D81" s="143">
        <v>255456.75601899999</v>
      </c>
      <c r="E81" s="143">
        <v>134256.10133500001</v>
      </c>
      <c r="F81" s="143">
        <f t="shared" si="28"/>
        <v>121200.65468399998</v>
      </c>
      <c r="G81" s="282">
        <f t="shared" si="29"/>
        <v>389712.85735399998</v>
      </c>
      <c r="H81" s="143">
        <v>677.46305400000006</v>
      </c>
      <c r="I81" s="143">
        <v>16274.451163</v>
      </c>
      <c r="J81" s="143">
        <f t="shared" si="30"/>
        <v>-15596.988109</v>
      </c>
      <c r="K81" s="143">
        <f t="shared" si="31"/>
        <v>16951.914217000001</v>
      </c>
      <c r="L81" s="143">
        <v>7683</v>
      </c>
      <c r="M81" s="143">
        <v>8194</v>
      </c>
      <c r="N81" s="143">
        <f t="shared" si="32"/>
        <v>-511</v>
      </c>
      <c r="O81" s="143">
        <v>211</v>
      </c>
      <c r="P81" s="143">
        <v>667</v>
      </c>
      <c r="Q81" s="144">
        <f t="shared" si="33"/>
        <v>-456</v>
      </c>
      <c r="R81" s="47"/>
      <c r="S81" s="38"/>
      <c r="T81" s="38"/>
      <c r="U81" s="38"/>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row>
    <row r="82" spans="1:50" s="32" customFormat="1" ht="18.75">
      <c r="B82" s="128">
        <v>73</v>
      </c>
      <c r="C82" s="40" t="s">
        <v>462</v>
      </c>
      <c r="D82" s="122">
        <v>250864.16172400001</v>
      </c>
      <c r="E82" s="122">
        <v>246810.73761400001</v>
      </c>
      <c r="F82" s="122">
        <f t="shared" si="28"/>
        <v>4053.4241099999927</v>
      </c>
      <c r="G82" s="282">
        <f t="shared" si="29"/>
        <v>497674.89933799999</v>
      </c>
      <c r="H82" s="122">
        <v>7688.6555529999996</v>
      </c>
      <c r="I82" s="122">
        <v>7030.0592130000005</v>
      </c>
      <c r="J82" s="122">
        <f t="shared" si="30"/>
        <v>658.59633999999915</v>
      </c>
      <c r="K82" s="122">
        <f t="shared" si="31"/>
        <v>14718.714766000001</v>
      </c>
      <c r="L82" s="122">
        <v>3024.6396199999999</v>
      </c>
      <c r="M82" s="122">
        <v>1712.1727619999999</v>
      </c>
      <c r="N82" s="122">
        <f t="shared" si="32"/>
        <v>1312.466858</v>
      </c>
      <c r="O82" s="122">
        <v>490.61222400000003</v>
      </c>
      <c r="P82" s="122">
        <v>64.469496000000007</v>
      </c>
      <c r="Q82" s="123">
        <f t="shared" si="33"/>
        <v>426.14272800000003</v>
      </c>
      <c r="R82" s="47"/>
      <c r="S82" s="38"/>
      <c r="T82" s="38"/>
      <c r="U82" s="38"/>
    </row>
    <row r="83" spans="1:50" s="48" customFormat="1" ht="18.75">
      <c r="A83" s="32"/>
      <c r="B83" s="127">
        <v>74</v>
      </c>
      <c r="C83" s="142" t="s">
        <v>76</v>
      </c>
      <c r="D83" s="143">
        <v>216640.66651400001</v>
      </c>
      <c r="E83" s="143">
        <v>247745.368904</v>
      </c>
      <c r="F83" s="143">
        <f t="shared" si="28"/>
        <v>-31104.702389999991</v>
      </c>
      <c r="G83" s="282">
        <f t="shared" si="29"/>
        <v>464386.03541800001</v>
      </c>
      <c r="H83" s="143">
        <v>3474.7820729999999</v>
      </c>
      <c r="I83" s="143">
        <v>884.4</v>
      </c>
      <c r="J83" s="143">
        <f t="shared" si="30"/>
        <v>2590.3820729999998</v>
      </c>
      <c r="K83" s="143">
        <f t="shared" si="31"/>
        <v>4359.1820729999999</v>
      </c>
      <c r="L83" s="143">
        <v>42062</v>
      </c>
      <c r="M83" s="143">
        <v>64203</v>
      </c>
      <c r="N83" s="143">
        <f t="shared" si="32"/>
        <v>-22141</v>
      </c>
      <c r="O83" s="143">
        <v>21</v>
      </c>
      <c r="P83" s="143">
        <v>0</v>
      </c>
      <c r="Q83" s="144">
        <f t="shared" si="33"/>
        <v>21</v>
      </c>
      <c r="R83" s="47"/>
      <c r="S83" s="38"/>
      <c r="T83" s="38"/>
      <c r="U83" s="38"/>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row>
    <row r="84" spans="1:50" s="32" customFormat="1" ht="18.75">
      <c r="B84" s="128">
        <v>75</v>
      </c>
      <c r="C84" s="40" t="s">
        <v>111</v>
      </c>
      <c r="D84" s="122">
        <v>205910.06265400001</v>
      </c>
      <c r="E84" s="122">
        <v>202003.81844800001</v>
      </c>
      <c r="F84" s="122">
        <f t="shared" si="28"/>
        <v>3906.244206000003</v>
      </c>
      <c r="G84" s="282">
        <f t="shared" si="29"/>
        <v>407913.88110200001</v>
      </c>
      <c r="H84" s="122">
        <v>16279.754998</v>
      </c>
      <c r="I84" s="122">
        <v>20143.384395000001</v>
      </c>
      <c r="J84" s="122">
        <f t="shared" si="30"/>
        <v>-3863.6293970000006</v>
      </c>
      <c r="K84" s="122">
        <f t="shared" si="31"/>
        <v>36423.139393000005</v>
      </c>
      <c r="L84" s="122">
        <v>5345</v>
      </c>
      <c r="M84" s="122">
        <v>157</v>
      </c>
      <c r="N84" s="122">
        <f t="shared" si="32"/>
        <v>5188</v>
      </c>
      <c r="O84" s="122">
        <v>0</v>
      </c>
      <c r="P84" s="122">
        <v>0</v>
      </c>
      <c r="Q84" s="123">
        <f t="shared" si="33"/>
        <v>0</v>
      </c>
      <c r="R84" s="47"/>
      <c r="S84" s="38"/>
      <c r="T84" s="38"/>
      <c r="U84" s="38"/>
    </row>
    <row r="85" spans="1:50" s="48" customFormat="1" ht="18.75">
      <c r="A85" s="32"/>
      <c r="B85" s="127">
        <v>76</v>
      </c>
      <c r="C85" s="142" t="s">
        <v>109</v>
      </c>
      <c r="D85" s="143">
        <v>201297.01401000001</v>
      </c>
      <c r="E85" s="143">
        <v>208438.99156699999</v>
      </c>
      <c r="F85" s="143">
        <f t="shared" si="28"/>
        <v>-7141.9775569999765</v>
      </c>
      <c r="G85" s="282">
        <f t="shared" si="29"/>
        <v>409736.00557699997</v>
      </c>
      <c r="H85" s="143">
        <v>18047.516299999999</v>
      </c>
      <c r="I85" s="143">
        <v>19746.081695000001</v>
      </c>
      <c r="J85" s="143">
        <f t="shared" si="30"/>
        <v>-1698.5653950000014</v>
      </c>
      <c r="K85" s="143">
        <f t="shared" si="31"/>
        <v>37793.597995000004</v>
      </c>
      <c r="L85" s="143">
        <v>3536.8489880000002</v>
      </c>
      <c r="M85" s="143">
        <v>2864.5154200000002</v>
      </c>
      <c r="N85" s="143">
        <f t="shared" si="32"/>
        <v>672.33356800000001</v>
      </c>
      <c r="O85" s="143">
        <v>658.71882500000004</v>
      </c>
      <c r="P85" s="143">
        <v>772.49648100000002</v>
      </c>
      <c r="Q85" s="144">
        <f t="shared" si="33"/>
        <v>-113.77765599999998</v>
      </c>
      <c r="R85" s="47"/>
      <c r="S85" s="38"/>
      <c r="T85" s="38"/>
      <c r="U85" s="38"/>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row>
    <row r="86" spans="1:50" s="39" customFormat="1" ht="18.75">
      <c r="A86" s="32"/>
      <c r="B86" s="128">
        <v>77</v>
      </c>
      <c r="C86" s="40" t="s">
        <v>94</v>
      </c>
      <c r="D86" s="122">
        <v>198243.57934500001</v>
      </c>
      <c r="E86" s="122">
        <v>187275.12310699999</v>
      </c>
      <c r="F86" s="122">
        <f t="shared" si="28"/>
        <v>10968.456238000013</v>
      </c>
      <c r="G86" s="282">
        <f t="shared" si="29"/>
        <v>385518.702452</v>
      </c>
      <c r="H86" s="122">
        <v>5563.0939749999998</v>
      </c>
      <c r="I86" s="122">
        <v>4486.6881810000004</v>
      </c>
      <c r="J86" s="122">
        <f t="shared" si="30"/>
        <v>1076.4057939999993</v>
      </c>
      <c r="K86" s="122">
        <f t="shared" si="31"/>
        <v>10049.782156000001</v>
      </c>
      <c r="L86" s="122">
        <v>12345</v>
      </c>
      <c r="M86" s="122">
        <v>5052</v>
      </c>
      <c r="N86" s="122">
        <f t="shared" si="32"/>
        <v>7293</v>
      </c>
      <c r="O86" s="122">
        <v>0</v>
      </c>
      <c r="P86" s="122">
        <v>52</v>
      </c>
      <c r="Q86" s="123">
        <f t="shared" si="33"/>
        <v>-52</v>
      </c>
      <c r="R86" s="47"/>
      <c r="S86" s="38"/>
      <c r="T86" s="38"/>
      <c r="U86" s="38"/>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row>
    <row r="87" spans="1:50" s="48" customFormat="1" ht="18.75">
      <c r="A87" s="32"/>
      <c r="B87" s="127">
        <v>78</v>
      </c>
      <c r="C87" s="142" t="s">
        <v>157</v>
      </c>
      <c r="D87" s="143">
        <v>197667.46428399999</v>
      </c>
      <c r="E87" s="143">
        <v>124905.515021</v>
      </c>
      <c r="F87" s="143">
        <f t="shared" si="28"/>
        <v>72761.949262999988</v>
      </c>
      <c r="G87" s="282">
        <f t="shared" si="29"/>
        <v>322572.97930499999</v>
      </c>
      <c r="H87" s="143">
        <v>5992.0094609999996</v>
      </c>
      <c r="I87" s="143">
        <v>12680.380004000001</v>
      </c>
      <c r="J87" s="143">
        <f t="shared" si="30"/>
        <v>-6688.3705430000009</v>
      </c>
      <c r="K87" s="143">
        <f t="shared" si="31"/>
        <v>18672.389465</v>
      </c>
      <c r="L87" s="143">
        <v>242946.08360499999</v>
      </c>
      <c r="M87" s="143">
        <v>140250.67371100001</v>
      </c>
      <c r="N87" s="143">
        <f t="shared" si="32"/>
        <v>102695.40989399998</v>
      </c>
      <c r="O87" s="143">
        <v>3113.6846179999998</v>
      </c>
      <c r="P87" s="143">
        <v>11136.823399000001</v>
      </c>
      <c r="Q87" s="144">
        <f t="shared" si="33"/>
        <v>-8023.1387810000015</v>
      </c>
      <c r="R87" s="47"/>
      <c r="S87" s="38"/>
      <c r="T87" s="38"/>
      <c r="U87" s="38"/>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row>
    <row r="88" spans="1:50" s="32" customFormat="1" ht="18.75">
      <c r="A88" s="39"/>
      <c r="B88" s="128">
        <v>79</v>
      </c>
      <c r="C88" s="40" t="s">
        <v>485</v>
      </c>
      <c r="D88" s="122">
        <v>190621.49802500001</v>
      </c>
      <c r="E88" s="122">
        <v>141390.68562100001</v>
      </c>
      <c r="F88" s="122">
        <f t="shared" si="28"/>
        <v>49230.812403999997</v>
      </c>
      <c r="G88" s="282">
        <f t="shared" si="29"/>
        <v>332012.18364599999</v>
      </c>
      <c r="H88" s="122">
        <v>11539.99914</v>
      </c>
      <c r="I88" s="122">
        <v>17005.399700999998</v>
      </c>
      <c r="J88" s="122">
        <f t="shared" si="30"/>
        <v>-5465.4005609999986</v>
      </c>
      <c r="K88" s="122">
        <f t="shared" si="31"/>
        <v>28545.398840999998</v>
      </c>
      <c r="L88" s="122">
        <v>70948.077149000004</v>
      </c>
      <c r="M88" s="122">
        <v>19219.445856999999</v>
      </c>
      <c r="N88" s="122">
        <f t="shared" si="32"/>
        <v>51728.631292000005</v>
      </c>
      <c r="O88" s="122">
        <v>316.69436400000001</v>
      </c>
      <c r="P88" s="122">
        <v>1605.1507770000001</v>
      </c>
      <c r="Q88" s="123">
        <f t="shared" si="33"/>
        <v>-1288.4564130000001</v>
      </c>
      <c r="R88" s="47"/>
      <c r="S88" s="38"/>
      <c r="T88" s="38"/>
      <c r="U88" s="38"/>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row>
    <row r="89" spans="1:50" s="48" customFormat="1" ht="18.75">
      <c r="A89" s="32"/>
      <c r="B89" s="127">
        <v>80</v>
      </c>
      <c r="C89" s="142" t="s">
        <v>92</v>
      </c>
      <c r="D89" s="143">
        <v>190273.477682</v>
      </c>
      <c r="E89" s="143">
        <v>199035.32311600001</v>
      </c>
      <c r="F89" s="143">
        <f t="shared" si="28"/>
        <v>-8761.8454340000171</v>
      </c>
      <c r="G89" s="282">
        <f t="shared" si="29"/>
        <v>389308.80079800001</v>
      </c>
      <c r="H89" s="143">
        <v>6042.7241979999999</v>
      </c>
      <c r="I89" s="143">
        <v>14956.828449000001</v>
      </c>
      <c r="J89" s="143">
        <f t="shared" si="30"/>
        <v>-8914.1042510000007</v>
      </c>
      <c r="K89" s="143">
        <f t="shared" si="31"/>
        <v>20999.552647</v>
      </c>
      <c r="L89" s="143">
        <v>5135</v>
      </c>
      <c r="M89" s="143">
        <v>12167</v>
      </c>
      <c r="N89" s="143">
        <f t="shared" si="32"/>
        <v>-7032</v>
      </c>
      <c r="O89" s="143">
        <v>0</v>
      </c>
      <c r="P89" s="143">
        <v>1628</v>
      </c>
      <c r="Q89" s="144">
        <f t="shared" si="33"/>
        <v>-1628</v>
      </c>
      <c r="R89" s="47"/>
      <c r="S89" s="38"/>
      <c r="T89" s="38"/>
      <c r="U89" s="38"/>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row>
    <row r="90" spans="1:50" s="32" customFormat="1" ht="18.75">
      <c r="B90" s="128">
        <v>81</v>
      </c>
      <c r="C90" s="40" t="s">
        <v>86</v>
      </c>
      <c r="D90" s="122">
        <v>186631.00779999999</v>
      </c>
      <c r="E90" s="122">
        <v>179697.462378</v>
      </c>
      <c r="F90" s="122">
        <f t="shared" si="28"/>
        <v>6933.5454219999956</v>
      </c>
      <c r="G90" s="282">
        <f t="shared" si="29"/>
        <v>366328.47017799999</v>
      </c>
      <c r="H90" s="122">
        <v>14084.873936</v>
      </c>
      <c r="I90" s="122">
        <v>15869.99936</v>
      </c>
      <c r="J90" s="122">
        <f t="shared" si="30"/>
        <v>-1785.1254239999998</v>
      </c>
      <c r="K90" s="122">
        <f t="shared" si="31"/>
        <v>29954.873295999998</v>
      </c>
      <c r="L90" s="122">
        <v>9657</v>
      </c>
      <c r="M90" s="122">
        <v>3003</v>
      </c>
      <c r="N90" s="122">
        <f t="shared" si="32"/>
        <v>6654</v>
      </c>
      <c r="O90" s="122">
        <v>249</v>
      </c>
      <c r="P90" s="122">
        <v>675</v>
      </c>
      <c r="Q90" s="123">
        <f t="shared" si="33"/>
        <v>-426</v>
      </c>
      <c r="R90" s="47"/>
      <c r="S90" s="38"/>
      <c r="T90" s="38"/>
      <c r="U90" s="38"/>
    </row>
    <row r="91" spans="1:50" s="48" customFormat="1" ht="18.75">
      <c r="A91" s="32"/>
      <c r="B91" s="127">
        <v>82</v>
      </c>
      <c r="C91" s="142" t="s">
        <v>482</v>
      </c>
      <c r="D91" s="143">
        <v>173344.053246</v>
      </c>
      <c r="E91" s="143">
        <v>170203.53344500001</v>
      </c>
      <c r="F91" s="143">
        <f t="shared" si="28"/>
        <v>3140.5198009999876</v>
      </c>
      <c r="G91" s="282">
        <f t="shared" si="29"/>
        <v>343547.58669100003</v>
      </c>
      <c r="H91" s="143">
        <v>14167.21581</v>
      </c>
      <c r="I91" s="143">
        <v>14410.962942</v>
      </c>
      <c r="J91" s="143">
        <f t="shared" si="30"/>
        <v>-243.74713200000042</v>
      </c>
      <c r="K91" s="143">
        <f t="shared" si="31"/>
        <v>28578.178752</v>
      </c>
      <c r="L91" s="143">
        <v>1876</v>
      </c>
      <c r="M91" s="143">
        <v>3761</v>
      </c>
      <c r="N91" s="143">
        <f t="shared" si="32"/>
        <v>-1885</v>
      </c>
      <c r="O91" s="143">
        <v>0</v>
      </c>
      <c r="P91" s="143">
        <v>30</v>
      </c>
      <c r="Q91" s="144">
        <f t="shared" si="33"/>
        <v>-30</v>
      </c>
      <c r="R91" s="47"/>
      <c r="S91" s="38"/>
      <c r="T91" s="38"/>
      <c r="U91" s="38"/>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row>
    <row r="92" spans="1:50" s="32" customFormat="1" ht="18.75">
      <c r="B92" s="128">
        <v>83</v>
      </c>
      <c r="C92" s="40" t="s">
        <v>484</v>
      </c>
      <c r="D92" s="122">
        <v>159847.09127899999</v>
      </c>
      <c r="E92" s="122">
        <v>127577.138779</v>
      </c>
      <c r="F92" s="122">
        <f t="shared" si="28"/>
        <v>32269.952499999985</v>
      </c>
      <c r="G92" s="282">
        <f t="shared" si="29"/>
        <v>287424.23005799996</v>
      </c>
      <c r="H92" s="122">
        <v>4134.8091089999998</v>
      </c>
      <c r="I92" s="122">
        <v>4471.5313580000002</v>
      </c>
      <c r="J92" s="122">
        <f t="shared" si="30"/>
        <v>-336.72224900000037</v>
      </c>
      <c r="K92" s="122">
        <f t="shared" si="31"/>
        <v>8606.340467</v>
      </c>
      <c r="L92" s="122">
        <v>8457</v>
      </c>
      <c r="M92" s="122">
        <v>5816</v>
      </c>
      <c r="N92" s="122">
        <f t="shared" si="32"/>
        <v>2641</v>
      </c>
      <c r="O92" s="122">
        <v>0</v>
      </c>
      <c r="P92" s="122">
        <v>186</v>
      </c>
      <c r="Q92" s="123">
        <f t="shared" si="33"/>
        <v>-186</v>
      </c>
      <c r="R92" s="47"/>
      <c r="S92" s="38"/>
      <c r="T92" s="38"/>
      <c r="U92" s="38"/>
    </row>
    <row r="93" spans="1:50" s="48" customFormat="1" ht="18.75">
      <c r="A93" s="32"/>
      <c r="B93" s="127">
        <v>84</v>
      </c>
      <c r="C93" s="142" t="s">
        <v>162</v>
      </c>
      <c r="D93" s="143">
        <v>145977.096941</v>
      </c>
      <c r="E93" s="143">
        <v>111460.34658300001</v>
      </c>
      <c r="F93" s="143">
        <f t="shared" ref="F93:F123" si="34">D93-E93</f>
        <v>34516.75035799999</v>
      </c>
      <c r="G93" s="282">
        <f t="shared" ref="G93:G123" si="35">E93+D93</f>
        <v>257437.443524</v>
      </c>
      <c r="H93" s="143">
        <v>12441.928769</v>
      </c>
      <c r="I93" s="143">
        <v>13410.270458000001</v>
      </c>
      <c r="J93" s="143">
        <f t="shared" ref="J93:J123" si="36">H93-I93</f>
        <v>-968.34168900000077</v>
      </c>
      <c r="K93" s="143">
        <f t="shared" ref="K93:K123" si="37">I93+H93</f>
        <v>25852.199227000001</v>
      </c>
      <c r="L93" s="143">
        <v>69289</v>
      </c>
      <c r="M93" s="143">
        <v>28078</v>
      </c>
      <c r="N93" s="143">
        <f t="shared" ref="N93:N118" si="38">L93-M93</f>
        <v>41211</v>
      </c>
      <c r="O93" s="143">
        <v>139</v>
      </c>
      <c r="P93" s="143">
        <v>3691</v>
      </c>
      <c r="Q93" s="144">
        <f t="shared" ref="Q93:Q123" si="39">O93-P93</f>
        <v>-3552</v>
      </c>
      <c r="R93" s="47"/>
      <c r="S93" s="38"/>
      <c r="T93" s="38"/>
      <c r="U93" s="38"/>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row>
    <row r="94" spans="1:50" s="32" customFormat="1" ht="18.75">
      <c r="B94" s="128">
        <v>85</v>
      </c>
      <c r="C94" s="40" t="s">
        <v>118</v>
      </c>
      <c r="D94" s="122">
        <v>140731.14976299999</v>
      </c>
      <c r="E94" s="122">
        <v>132962.67545899999</v>
      </c>
      <c r="F94" s="122">
        <f t="shared" si="34"/>
        <v>7768.474304000003</v>
      </c>
      <c r="G94" s="282">
        <f t="shared" si="35"/>
        <v>273693.82522200001</v>
      </c>
      <c r="H94" s="122">
        <v>20121.344324000002</v>
      </c>
      <c r="I94" s="122">
        <v>17898.251662999999</v>
      </c>
      <c r="J94" s="122">
        <f t="shared" si="36"/>
        <v>2223.0926610000024</v>
      </c>
      <c r="K94" s="122">
        <f t="shared" si="37"/>
        <v>38019.595987000001</v>
      </c>
      <c r="L94" s="122">
        <v>15009.793879000001</v>
      </c>
      <c r="M94" s="122">
        <v>7304.5994350000001</v>
      </c>
      <c r="N94" s="122">
        <f t="shared" si="38"/>
        <v>7705.1944440000007</v>
      </c>
      <c r="O94" s="122">
        <v>1289.062191</v>
      </c>
      <c r="P94" s="122">
        <v>965.47572600000001</v>
      </c>
      <c r="Q94" s="123">
        <f t="shared" si="39"/>
        <v>323.58646499999998</v>
      </c>
      <c r="R94" s="47"/>
      <c r="S94" s="38"/>
      <c r="T94" s="38"/>
      <c r="U94" s="38"/>
    </row>
    <row r="95" spans="1:50" s="48" customFormat="1" ht="18.75">
      <c r="A95" s="32"/>
      <c r="B95" s="127">
        <v>86</v>
      </c>
      <c r="C95" s="142" t="s">
        <v>130</v>
      </c>
      <c r="D95" s="143">
        <v>137594.54773799999</v>
      </c>
      <c r="E95" s="143">
        <v>128527.157616</v>
      </c>
      <c r="F95" s="143">
        <f t="shared" si="34"/>
        <v>9067.3901219999971</v>
      </c>
      <c r="G95" s="282">
        <f t="shared" si="35"/>
        <v>266121.70535399998</v>
      </c>
      <c r="H95" s="143">
        <v>26345.073951999999</v>
      </c>
      <c r="I95" s="143">
        <v>26217.882517999999</v>
      </c>
      <c r="J95" s="143">
        <f t="shared" si="36"/>
        <v>127.1914340000003</v>
      </c>
      <c r="K95" s="143">
        <f t="shared" si="37"/>
        <v>52562.956469999997</v>
      </c>
      <c r="L95" s="143">
        <v>24786</v>
      </c>
      <c r="M95" s="143">
        <v>13724</v>
      </c>
      <c r="N95" s="143">
        <f t="shared" si="38"/>
        <v>11062</v>
      </c>
      <c r="O95" s="143">
        <v>198</v>
      </c>
      <c r="P95" s="143">
        <v>0</v>
      </c>
      <c r="Q95" s="144">
        <f t="shared" si="39"/>
        <v>198</v>
      </c>
      <c r="R95" s="47"/>
      <c r="S95" s="38"/>
      <c r="T95" s="38"/>
      <c r="U95" s="38"/>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row>
    <row r="96" spans="1:50" s="32" customFormat="1" ht="18.75">
      <c r="B96" s="128">
        <v>87</v>
      </c>
      <c r="C96" s="40" t="s">
        <v>137</v>
      </c>
      <c r="D96" s="122">
        <v>133972.62784299999</v>
      </c>
      <c r="E96" s="122">
        <v>124998.447203</v>
      </c>
      <c r="F96" s="122">
        <f t="shared" si="34"/>
        <v>8974.1806399999914</v>
      </c>
      <c r="G96" s="282">
        <f t="shared" si="35"/>
        <v>258971.07504600001</v>
      </c>
      <c r="H96" s="122">
        <v>6218.4049459999997</v>
      </c>
      <c r="I96" s="122">
        <v>4460.0337600000003</v>
      </c>
      <c r="J96" s="122">
        <f t="shared" si="36"/>
        <v>1758.3711859999994</v>
      </c>
      <c r="K96" s="122">
        <f t="shared" si="37"/>
        <v>10678.438706000001</v>
      </c>
      <c r="L96" s="122">
        <v>24155</v>
      </c>
      <c r="M96" s="122">
        <v>11495</v>
      </c>
      <c r="N96" s="122">
        <f t="shared" si="38"/>
        <v>12660</v>
      </c>
      <c r="O96" s="122">
        <v>97</v>
      </c>
      <c r="P96" s="122">
        <v>458</v>
      </c>
      <c r="Q96" s="123">
        <f t="shared" si="39"/>
        <v>-361</v>
      </c>
      <c r="R96" s="47"/>
      <c r="S96" s="38"/>
      <c r="T96" s="38"/>
      <c r="U96" s="38"/>
    </row>
    <row r="97" spans="1:50" s="32" customFormat="1" ht="18.75">
      <c r="B97" s="127">
        <v>88</v>
      </c>
      <c r="C97" s="142" t="s">
        <v>133</v>
      </c>
      <c r="D97" s="143">
        <v>126993.73587600001</v>
      </c>
      <c r="E97" s="143">
        <v>109556.501518</v>
      </c>
      <c r="F97" s="143">
        <f t="shared" si="34"/>
        <v>17437.234358000002</v>
      </c>
      <c r="G97" s="282">
        <f t="shared" si="35"/>
        <v>236550.237394</v>
      </c>
      <c r="H97" s="143">
        <v>13259.739087</v>
      </c>
      <c r="I97" s="143">
        <v>0.99912000000000001</v>
      </c>
      <c r="J97" s="143">
        <f t="shared" si="36"/>
        <v>13258.739967</v>
      </c>
      <c r="K97" s="143">
        <f t="shared" si="37"/>
        <v>13260.738207</v>
      </c>
      <c r="L97" s="143">
        <v>561</v>
      </c>
      <c r="M97" s="143">
        <v>20</v>
      </c>
      <c r="N97" s="143">
        <f t="shared" si="38"/>
        <v>541</v>
      </c>
      <c r="O97" s="143">
        <v>0</v>
      </c>
      <c r="P97" s="143">
        <v>0</v>
      </c>
      <c r="Q97" s="144">
        <f t="shared" si="39"/>
        <v>0</v>
      </c>
      <c r="R97" s="47"/>
      <c r="S97" s="38"/>
      <c r="T97" s="38"/>
      <c r="U97" s="38"/>
    </row>
    <row r="98" spans="1:50" s="48" customFormat="1" ht="18.75">
      <c r="A98" s="32"/>
      <c r="B98" s="128">
        <v>89</v>
      </c>
      <c r="C98" s="40" t="s">
        <v>144</v>
      </c>
      <c r="D98" s="122">
        <v>120119.65330999999</v>
      </c>
      <c r="E98" s="122">
        <v>111667.991798</v>
      </c>
      <c r="F98" s="122">
        <f t="shared" si="34"/>
        <v>8451.6615119999915</v>
      </c>
      <c r="G98" s="282">
        <f t="shared" si="35"/>
        <v>231787.645108</v>
      </c>
      <c r="H98" s="122">
        <v>1528.392059</v>
      </c>
      <c r="I98" s="122">
        <v>3995.0885050000002</v>
      </c>
      <c r="J98" s="122">
        <f t="shared" si="36"/>
        <v>-2466.6964459999999</v>
      </c>
      <c r="K98" s="122">
        <f t="shared" si="37"/>
        <v>5523.4805640000004</v>
      </c>
      <c r="L98" s="122">
        <v>68426.313876</v>
      </c>
      <c r="M98" s="122">
        <v>53952.757075000001</v>
      </c>
      <c r="N98" s="122">
        <f t="shared" si="38"/>
        <v>14473.556800999999</v>
      </c>
      <c r="O98" s="122">
        <v>3823.2607710000002</v>
      </c>
      <c r="P98" s="122">
        <v>1040.4943249999999</v>
      </c>
      <c r="Q98" s="123">
        <f t="shared" si="39"/>
        <v>2782.7664460000005</v>
      </c>
      <c r="R98" s="47"/>
      <c r="S98" s="38"/>
      <c r="T98" s="38"/>
      <c r="U98" s="38"/>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row>
    <row r="99" spans="1:50" s="32" customFormat="1" ht="18.75">
      <c r="B99" s="127">
        <v>90</v>
      </c>
      <c r="C99" s="142" t="s">
        <v>84</v>
      </c>
      <c r="D99" s="143">
        <v>111182.05135199999</v>
      </c>
      <c r="E99" s="143">
        <v>102102.98130499999</v>
      </c>
      <c r="F99" s="143">
        <f t="shared" si="34"/>
        <v>9079.0700470000011</v>
      </c>
      <c r="G99" s="282">
        <f t="shared" si="35"/>
        <v>213285.032657</v>
      </c>
      <c r="H99" s="143">
        <v>14195.100571999999</v>
      </c>
      <c r="I99" s="143">
        <v>13107.162335999999</v>
      </c>
      <c r="J99" s="143">
        <f t="shared" si="36"/>
        <v>1087.938236</v>
      </c>
      <c r="K99" s="143">
        <f t="shared" si="37"/>
        <v>27302.262907999997</v>
      </c>
      <c r="L99" s="143">
        <v>16783.768763</v>
      </c>
      <c r="M99" s="143">
        <v>12423.180383999999</v>
      </c>
      <c r="N99" s="143">
        <f t="shared" si="38"/>
        <v>4360.5883790000007</v>
      </c>
      <c r="O99" s="143">
        <v>1049.74776</v>
      </c>
      <c r="P99" s="143">
        <v>396.94876099999999</v>
      </c>
      <c r="Q99" s="144">
        <f t="shared" si="39"/>
        <v>652.79899899999998</v>
      </c>
      <c r="R99" s="47"/>
      <c r="S99" s="38"/>
      <c r="T99" s="38"/>
      <c r="U99" s="38"/>
    </row>
    <row r="100" spans="1:50" s="48" customFormat="1" ht="18.75">
      <c r="A100" s="32"/>
      <c r="B100" s="128">
        <v>91</v>
      </c>
      <c r="C100" s="40" t="s">
        <v>102</v>
      </c>
      <c r="D100" s="122">
        <v>105829.223998</v>
      </c>
      <c r="E100" s="122">
        <v>104473.08949300001</v>
      </c>
      <c r="F100" s="122">
        <f t="shared" si="34"/>
        <v>1356.1345049999945</v>
      </c>
      <c r="G100" s="282">
        <f t="shared" si="35"/>
        <v>210302.31349100001</v>
      </c>
      <c r="H100" s="122">
        <v>6394.2427580000003</v>
      </c>
      <c r="I100" s="122">
        <v>8936.7529790000008</v>
      </c>
      <c r="J100" s="122">
        <f t="shared" si="36"/>
        <v>-2542.5102210000005</v>
      </c>
      <c r="K100" s="122">
        <f t="shared" si="37"/>
        <v>15330.995737000001</v>
      </c>
      <c r="L100" s="122">
        <v>3224.1818600000001</v>
      </c>
      <c r="M100" s="122">
        <v>1023.392829</v>
      </c>
      <c r="N100" s="122">
        <f t="shared" si="38"/>
        <v>2200.7890310000003</v>
      </c>
      <c r="O100" s="122">
        <v>0</v>
      </c>
      <c r="P100" s="122">
        <v>135.42196799999999</v>
      </c>
      <c r="Q100" s="123">
        <f t="shared" si="39"/>
        <v>-135.42196799999999</v>
      </c>
      <c r="R100" s="47"/>
      <c r="S100" s="38"/>
      <c r="T100" s="38"/>
      <c r="U100" s="38"/>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row>
    <row r="101" spans="1:50" s="32" customFormat="1" ht="18.75">
      <c r="B101" s="127">
        <v>92</v>
      </c>
      <c r="C101" s="142" t="s">
        <v>474</v>
      </c>
      <c r="D101" s="143">
        <v>102857.275113</v>
      </c>
      <c r="E101" s="143">
        <v>132154.09980900001</v>
      </c>
      <c r="F101" s="143">
        <f t="shared" si="34"/>
        <v>-29296.824696000011</v>
      </c>
      <c r="G101" s="282">
        <f t="shared" si="35"/>
        <v>235011.37492199999</v>
      </c>
      <c r="H101" s="143">
        <v>10906.841579</v>
      </c>
      <c r="I101" s="143">
        <v>18173.441428999999</v>
      </c>
      <c r="J101" s="143">
        <f t="shared" si="36"/>
        <v>-7266.5998499999987</v>
      </c>
      <c r="K101" s="143">
        <f t="shared" si="37"/>
        <v>29080.283007999999</v>
      </c>
      <c r="L101" s="143">
        <v>5765.4198420000002</v>
      </c>
      <c r="M101" s="143">
        <v>28368.763513000002</v>
      </c>
      <c r="N101" s="143">
        <f t="shared" si="38"/>
        <v>-22603.343671000002</v>
      </c>
      <c r="O101" s="143">
        <v>533.772336</v>
      </c>
      <c r="P101" s="143">
        <v>65.387234000000007</v>
      </c>
      <c r="Q101" s="144">
        <f t="shared" si="39"/>
        <v>468.38510199999996</v>
      </c>
      <c r="R101" s="47"/>
      <c r="S101" s="38"/>
      <c r="T101" s="38"/>
      <c r="U101" s="38"/>
    </row>
    <row r="102" spans="1:50" s="48" customFormat="1" ht="18.75">
      <c r="A102" s="32"/>
      <c r="B102" s="128">
        <v>93</v>
      </c>
      <c r="C102" s="40" t="s">
        <v>79</v>
      </c>
      <c r="D102" s="122">
        <v>85662.045112000007</v>
      </c>
      <c r="E102" s="122">
        <v>90811.603126999995</v>
      </c>
      <c r="F102" s="122">
        <f t="shared" si="34"/>
        <v>-5149.5580149999878</v>
      </c>
      <c r="G102" s="282">
        <f t="shared" si="35"/>
        <v>176473.648239</v>
      </c>
      <c r="H102" s="122">
        <v>7316.142057</v>
      </c>
      <c r="I102" s="122">
        <v>5670.9676069999996</v>
      </c>
      <c r="J102" s="122">
        <f t="shared" si="36"/>
        <v>1645.1744500000004</v>
      </c>
      <c r="K102" s="122">
        <f t="shared" si="37"/>
        <v>12987.109664</v>
      </c>
      <c r="L102" s="122">
        <v>42511.458628</v>
      </c>
      <c r="M102" s="122">
        <v>43178.120454999997</v>
      </c>
      <c r="N102" s="122">
        <f t="shared" si="38"/>
        <v>-666.66182699999626</v>
      </c>
      <c r="O102" s="122">
        <v>1412.780385</v>
      </c>
      <c r="P102" s="122">
        <v>2800.926007</v>
      </c>
      <c r="Q102" s="123">
        <f t="shared" si="39"/>
        <v>-1388.145622</v>
      </c>
      <c r="R102" s="47"/>
      <c r="S102" s="38"/>
      <c r="T102" s="38"/>
      <c r="U102" s="38"/>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row>
    <row r="103" spans="1:50" s="32" customFormat="1" ht="18.75">
      <c r="B103" s="127">
        <v>94</v>
      </c>
      <c r="C103" s="142" t="s">
        <v>114</v>
      </c>
      <c r="D103" s="143">
        <v>85541.396292999998</v>
      </c>
      <c r="E103" s="143">
        <v>84563.732797999997</v>
      </c>
      <c r="F103" s="143">
        <f t="shared" si="34"/>
        <v>977.66349500000069</v>
      </c>
      <c r="G103" s="282">
        <f t="shared" si="35"/>
        <v>170105.12909100001</v>
      </c>
      <c r="H103" s="143">
        <v>1679.0045560000001</v>
      </c>
      <c r="I103" s="143">
        <v>2796.1528189999999</v>
      </c>
      <c r="J103" s="143">
        <f t="shared" si="36"/>
        <v>-1117.1482629999998</v>
      </c>
      <c r="K103" s="143">
        <f t="shared" si="37"/>
        <v>4475.1573749999998</v>
      </c>
      <c r="L103" s="143">
        <v>8077</v>
      </c>
      <c r="M103" s="143">
        <v>6818</v>
      </c>
      <c r="N103" s="143">
        <f t="shared" si="38"/>
        <v>1259</v>
      </c>
      <c r="O103" s="143">
        <v>0</v>
      </c>
      <c r="P103" s="143">
        <v>554</v>
      </c>
      <c r="Q103" s="144">
        <f t="shared" si="39"/>
        <v>-554</v>
      </c>
      <c r="R103" s="47"/>
      <c r="S103" s="38"/>
      <c r="T103" s="38"/>
      <c r="U103" s="38"/>
    </row>
    <row r="104" spans="1:50" s="48" customFormat="1" ht="18.75">
      <c r="A104" s="32"/>
      <c r="B104" s="128">
        <v>95</v>
      </c>
      <c r="C104" s="40" t="s">
        <v>122</v>
      </c>
      <c r="D104" s="122">
        <v>76968.946754000004</v>
      </c>
      <c r="E104" s="122">
        <v>65834.410464999994</v>
      </c>
      <c r="F104" s="122">
        <f t="shared" si="34"/>
        <v>11134.536289000011</v>
      </c>
      <c r="G104" s="282">
        <f t="shared" si="35"/>
        <v>142803.357219</v>
      </c>
      <c r="H104" s="122">
        <v>9090.7938560000002</v>
      </c>
      <c r="I104" s="122">
        <v>3695.0901020000001</v>
      </c>
      <c r="J104" s="122">
        <f t="shared" si="36"/>
        <v>5395.7037540000001</v>
      </c>
      <c r="K104" s="122">
        <f t="shared" si="37"/>
        <v>12785.883958</v>
      </c>
      <c r="L104" s="122">
        <v>1531</v>
      </c>
      <c r="M104" s="122">
        <v>539</v>
      </c>
      <c r="N104" s="122">
        <f t="shared" si="38"/>
        <v>992</v>
      </c>
      <c r="O104" s="122">
        <v>0</v>
      </c>
      <c r="P104" s="122">
        <v>0</v>
      </c>
      <c r="Q104" s="123">
        <f t="shared" si="39"/>
        <v>0</v>
      </c>
      <c r="R104" s="47"/>
      <c r="S104" s="38"/>
      <c r="T104" s="38"/>
      <c r="U104" s="38"/>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row>
    <row r="105" spans="1:50" s="32" customFormat="1" ht="18.75">
      <c r="B105" s="127">
        <v>96</v>
      </c>
      <c r="C105" s="142" t="s">
        <v>289</v>
      </c>
      <c r="D105" s="143">
        <v>72730.768979</v>
      </c>
      <c r="E105" s="143">
        <v>32963.455091000003</v>
      </c>
      <c r="F105" s="143">
        <f t="shared" si="34"/>
        <v>39767.313887999997</v>
      </c>
      <c r="G105" s="282">
        <f t="shared" si="35"/>
        <v>105694.22407</v>
      </c>
      <c r="H105" s="143">
        <v>13441.603343999999</v>
      </c>
      <c r="I105" s="143">
        <v>17178.755529999999</v>
      </c>
      <c r="J105" s="143">
        <f t="shared" si="36"/>
        <v>-3737.1521859999993</v>
      </c>
      <c r="K105" s="143">
        <f t="shared" si="37"/>
        <v>30620.358873999998</v>
      </c>
      <c r="L105" s="143">
        <v>36852</v>
      </c>
      <c r="M105" s="143">
        <v>571</v>
      </c>
      <c r="N105" s="143">
        <f t="shared" si="38"/>
        <v>36281</v>
      </c>
      <c r="O105" s="143">
        <v>4310</v>
      </c>
      <c r="P105" s="143">
        <v>551</v>
      </c>
      <c r="Q105" s="144">
        <f t="shared" si="39"/>
        <v>3759</v>
      </c>
      <c r="R105" s="47"/>
      <c r="S105" s="38"/>
      <c r="T105" s="38"/>
      <c r="U105" s="38"/>
    </row>
    <row r="106" spans="1:50" s="48" customFormat="1" ht="18.75">
      <c r="A106" s="32"/>
      <c r="B106" s="128">
        <v>97</v>
      </c>
      <c r="C106" s="40" t="s">
        <v>129</v>
      </c>
      <c r="D106" s="122">
        <v>71451.695137999995</v>
      </c>
      <c r="E106" s="122">
        <v>71020.882989000005</v>
      </c>
      <c r="F106" s="122">
        <f t="shared" si="34"/>
        <v>430.81214899999031</v>
      </c>
      <c r="G106" s="282">
        <f t="shared" si="35"/>
        <v>142472.57812700002</v>
      </c>
      <c r="H106" s="122">
        <v>4216.5727049999996</v>
      </c>
      <c r="I106" s="122">
        <v>5033.0681500000001</v>
      </c>
      <c r="J106" s="122">
        <f t="shared" si="36"/>
        <v>-816.49544500000047</v>
      </c>
      <c r="K106" s="122">
        <f t="shared" si="37"/>
        <v>9249.6408549999996</v>
      </c>
      <c r="L106" s="122">
        <v>16512</v>
      </c>
      <c r="M106" s="122">
        <v>14810</v>
      </c>
      <c r="N106" s="122">
        <f t="shared" si="38"/>
        <v>1702</v>
      </c>
      <c r="O106" s="122">
        <v>0</v>
      </c>
      <c r="P106" s="122">
        <v>1878</v>
      </c>
      <c r="Q106" s="123">
        <f t="shared" si="39"/>
        <v>-1878</v>
      </c>
      <c r="R106" s="47"/>
      <c r="S106" s="38"/>
      <c r="T106" s="38"/>
      <c r="U106" s="38"/>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row>
    <row r="107" spans="1:50" s="32" customFormat="1" ht="18.75">
      <c r="B107" s="127">
        <v>98</v>
      </c>
      <c r="C107" s="142" t="s">
        <v>154</v>
      </c>
      <c r="D107" s="143">
        <v>64709.651204000002</v>
      </c>
      <c r="E107" s="143">
        <v>63035.684996000004</v>
      </c>
      <c r="F107" s="143">
        <f t="shared" si="34"/>
        <v>1673.966207999998</v>
      </c>
      <c r="G107" s="282">
        <f t="shared" si="35"/>
        <v>127745.33620000001</v>
      </c>
      <c r="H107" s="143">
        <v>4481.080277</v>
      </c>
      <c r="I107" s="143">
        <v>4174.3420640000004</v>
      </c>
      <c r="J107" s="143">
        <f t="shared" si="36"/>
        <v>306.73821299999963</v>
      </c>
      <c r="K107" s="143">
        <f t="shared" si="37"/>
        <v>8655.4223410000013</v>
      </c>
      <c r="L107" s="143">
        <v>15539</v>
      </c>
      <c r="M107" s="143">
        <v>14391</v>
      </c>
      <c r="N107" s="143">
        <f t="shared" si="38"/>
        <v>1148</v>
      </c>
      <c r="O107" s="143">
        <v>0</v>
      </c>
      <c r="P107" s="143">
        <v>30</v>
      </c>
      <c r="Q107" s="144">
        <f t="shared" si="39"/>
        <v>-30</v>
      </c>
      <c r="R107" s="47"/>
      <c r="S107" s="38"/>
      <c r="T107" s="38"/>
      <c r="U107" s="38"/>
    </row>
    <row r="108" spans="1:50" s="48" customFormat="1" ht="18.75">
      <c r="A108" s="32"/>
      <c r="B108" s="128">
        <v>99</v>
      </c>
      <c r="C108" s="40" t="s">
        <v>167</v>
      </c>
      <c r="D108" s="122">
        <v>62538.479995000002</v>
      </c>
      <c r="E108" s="122">
        <v>59491.264657</v>
      </c>
      <c r="F108" s="122">
        <f t="shared" si="34"/>
        <v>3047.2153380000018</v>
      </c>
      <c r="G108" s="282">
        <f t="shared" si="35"/>
        <v>122029.74465199999</v>
      </c>
      <c r="H108" s="122">
        <v>3076.749233</v>
      </c>
      <c r="I108" s="122">
        <v>2969.189359</v>
      </c>
      <c r="J108" s="122">
        <f t="shared" si="36"/>
        <v>107.55987400000004</v>
      </c>
      <c r="K108" s="122">
        <f t="shared" si="37"/>
        <v>6045.9385920000004</v>
      </c>
      <c r="L108" s="122">
        <v>291</v>
      </c>
      <c r="M108" s="122">
        <v>191</v>
      </c>
      <c r="N108" s="122">
        <f t="shared" si="38"/>
        <v>100</v>
      </c>
      <c r="O108" s="122">
        <v>0</v>
      </c>
      <c r="P108" s="122">
        <v>0</v>
      </c>
      <c r="Q108" s="123">
        <f t="shared" si="39"/>
        <v>0</v>
      </c>
      <c r="R108" s="47"/>
      <c r="S108" s="38"/>
      <c r="T108" s="38"/>
      <c r="U108" s="38"/>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row>
    <row r="109" spans="1:50" s="32" customFormat="1" ht="18.75">
      <c r="B109" s="127">
        <v>100</v>
      </c>
      <c r="C109" s="142" t="s">
        <v>169</v>
      </c>
      <c r="D109" s="143">
        <v>60963.217856000003</v>
      </c>
      <c r="E109" s="143">
        <v>52605.26369</v>
      </c>
      <c r="F109" s="143">
        <f t="shared" si="34"/>
        <v>8357.9541660000032</v>
      </c>
      <c r="G109" s="282">
        <f t="shared" si="35"/>
        <v>113568.481546</v>
      </c>
      <c r="H109" s="143">
        <v>728.32250999999997</v>
      </c>
      <c r="I109" s="143">
        <v>897.847577</v>
      </c>
      <c r="J109" s="143">
        <f t="shared" si="36"/>
        <v>-169.52506700000004</v>
      </c>
      <c r="K109" s="143">
        <f t="shared" si="37"/>
        <v>1626.170087</v>
      </c>
      <c r="L109" s="143">
        <v>15634</v>
      </c>
      <c r="M109" s="143">
        <v>12073</v>
      </c>
      <c r="N109" s="143">
        <f t="shared" si="38"/>
        <v>3561</v>
      </c>
      <c r="O109" s="143">
        <v>44</v>
      </c>
      <c r="P109" s="143">
        <v>52</v>
      </c>
      <c r="Q109" s="144">
        <f t="shared" si="39"/>
        <v>-8</v>
      </c>
      <c r="R109" s="47"/>
      <c r="S109" s="38"/>
      <c r="T109" s="38"/>
      <c r="U109" s="38"/>
    </row>
    <row r="110" spans="1:50" s="48" customFormat="1" ht="18.75">
      <c r="A110" s="32"/>
      <c r="B110" s="128">
        <v>101</v>
      </c>
      <c r="C110" s="40" t="s">
        <v>96</v>
      </c>
      <c r="D110" s="122">
        <v>53242.062102000004</v>
      </c>
      <c r="E110" s="122">
        <v>44560.729544000002</v>
      </c>
      <c r="F110" s="122">
        <f t="shared" si="34"/>
        <v>8681.3325580000019</v>
      </c>
      <c r="G110" s="282">
        <f t="shared" si="35"/>
        <v>97802.791645999998</v>
      </c>
      <c r="H110" s="122">
        <v>0</v>
      </c>
      <c r="I110" s="122">
        <v>790.18350699999996</v>
      </c>
      <c r="J110" s="122">
        <f t="shared" si="36"/>
        <v>-790.18350699999996</v>
      </c>
      <c r="K110" s="122">
        <f t="shared" si="37"/>
        <v>790.18350699999996</v>
      </c>
      <c r="L110" s="122">
        <v>8667</v>
      </c>
      <c r="M110" s="122">
        <v>4209</v>
      </c>
      <c r="N110" s="122">
        <f t="shared" si="38"/>
        <v>4458</v>
      </c>
      <c r="O110" s="122">
        <v>0</v>
      </c>
      <c r="P110" s="122">
        <v>98</v>
      </c>
      <c r="Q110" s="123">
        <f t="shared" si="39"/>
        <v>-98</v>
      </c>
      <c r="R110" s="47"/>
      <c r="S110" s="38"/>
      <c r="T110" s="38"/>
      <c r="U110" s="38"/>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row>
    <row r="111" spans="1:50" s="32" customFormat="1" ht="18.75">
      <c r="B111" s="127">
        <v>102</v>
      </c>
      <c r="C111" s="142" t="s">
        <v>483</v>
      </c>
      <c r="D111" s="143">
        <v>51594.614777000003</v>
      </c>
      <c r="E111" s="143">
        <v>47587.296204999999</v>
      </c>
      <c r="F111" s="143">
        <f t="shared" si="34"/>
        <v>4007.3185720000038</v>
      </c>
      <c r="G111" s="282">
        <f t="shared" si="35"/>
        <v>99181.910982000001</v>
      </c>
      <c r="H111" s="143">
        <v>6635.419903</v>
      </c>
      <c r="I111" s="143">
        <v>6254.1180169999998</v>
      </c>
      <c r="J111" s="143">
        <f t="shared" si="36"/>
        <v>381.3018860000002</v>
      </c>
      <c r="K111" s="143">
        <f t="shared" si="37"/>
        <v>12889.537919999999</v>
      </c>
      <c r="L111" s="143">
        <v>2114.8605819999998</v>
      </c>
      <c r="M111" s="143">
        <v>362.56256999999999</v>
      </c>
      <c r="N111" s="143">
        <f t="shared" si="38"/>
        <v>1752.2980119999997</v>
      </c>
      <c r="O111" s="143">
        <v>0</v>
      </c>
      <c r="P111" s="143">
        <v>26.110700000000001</v>
      </c>
      <c r="Q111" s="144">
        <f t="shared" si="39"/>
        <v>-26.110700000000001</v>
      </c>
      <c r="R111" s="47"/>
      <c r="S111" s="38"/>
      <c r="T111" s="38"/>
      <c r="U111" s="38"/>
    </row>
    <row r="112" spans="1:50" s="48" customFormat="1" ht="18.75">
      <c r="A112" s="32"/>
      <c r="B112" s="128">
        <v>103</v>
      </c>
      <c r="C112" s="40" t="s">
        <v>163</v>
      </c>
      <c r="D112" s="122">
        <v>51388.346606999999</v>
      </c>
      <c r="E112" s="122">
        <v>41514.459224999999</v>
      </c>
      <c r="F112" s="122">
        <f t="shared" si="34"/>
        <v>9873.8873820000008</v>
      </c>
      <c r="G112" s="282">
        <f t="shared" si="35"/>
        <v>92902.805831999998</v>
      </c>
      <c r="H112" s="122">
        <v>1065.6540299999999</v>
      </c>
      <c r="I112" s="122">
        <v>80.979793999999998</v>
      </c>
      <c r="J112" s="122">
        <f t="shared" si="36"/>
        <v>984.67423599999995</v>
      </c>
      <c r="K112" s="122">
        <f t="shared" si="37"/>
        <v>1146.633824</v>
      </c>
      <c r="L112" s="122">
        <v>16365.491088999999</v>
      </c>
      <c r="M112" s="122">
        <v>2394.137111</v>
      </c>
      <c r="N112" s="122">
        <f t="shared" si="38"/>
        <v>13971.353977999999</v>
      </c>
      <c r="O112" s="122">
        <v>0</v>
      </c>
      <c r="P112" s="122">
        <v>399.49400900000001</v>
      </c>
      <c r="Q112" s="123">
        <f t="shared" si="39"/>
        <v>-399.49400900000001</v>
      </c>
      <c r="R112" s="47"/>
      <c r="S112" s="38"/>
      <c r="T112" s="38"/>
      <c r="U112" s="38"/>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row>
    <row r="113" spans="1:50" s="32" customFormat="1" ht="18.75">
      <c r="B113" s="127">
        <v>104</v>
      </c>
      <c r="C113" s="142" t="s">
        <v>115</v>
      </c>
      <c r="D113" s="143">
        <v>50146.191641999998</v>
      </c>
      <c r="E113" s="143">
        <v>49172.305966</v>
      </c>
      <c r="F113" s="143">
        <f t="shared" si="34"/>
        <v>973.88567599999806</v>
      </c>
      <c r="G113" s="282">
        <f t="shared" si="35"/>
        <v>99318.497608000005</v>
      </c>
      <c r="H113" s="143">
        <v>7532.355579</v>
      </c>
      <c r="I113" s="143">
        <v>11060.79103</v>
      </c>
      <c r="J113" s="143">
        <f t="shared" si="36"/>
        <v>-3528.4354510000003</v>
      </c>
      <c r="K113" s="143">
        <f t="shared" si="37"/>
        <v>18593.146608999999</v>
      </c>
      <c r="L113" s="143">
        <v>0</v>
      </c>
      <c r="M113" s="143">
        <v>438</v>
      </c>
      <c r="N113" s="143">
        <f t="shared" si="38"/>
        <v>-438</v>
      </c>
      <c r="O113" s="143">
        <v>0</v>
      </c>
      <c r="P113" s="143">
        <v>0</v>
      </c>
      <c r="Q113" s="144">
        <f t="shared" si="39"/>
        <v>0</v>
      </c>
      <c r="R113" s="47"/>
      <c r="S113" s="38"/>
      <c r="T113" s="38"/>
      <c r="U113" s="38"/>
    </row>
    <row r="114" spans="1:50" s="48" customFormat="1" ht="18.75">
      <c r="A114" s="32"/>
      <c r="B114" s="128">
        <v>105</v>
      </c>
      <c r="C114" s="40" t="s">
        <v>124</v>
      </c>
      <c r="D114" s="122">
        <v>39983.835236999999</v>
      </c>
      <c r="E114" s="122">
        <v>38932.696831000001</v>
      </c>
      <c r="F114" s="122">
        <f t="shared" si="34"/>
        <v>1051.1384059999982</v>
      </c>
      <c r="G114" s="282">
        <f t="shared" si="35"/>
        <v>78916.532068</v>
      </c>
      <c r="H114" s="122">
        <v>2183.909631</v>
      </c>
      <c r="I114" s="122">
        <v>1486.105088</v>
      </c>
      <c r="J114" s="122">
        <f t="shared" si="36"/>
        <v>697.80454299999997</v>
      </c>
      <c r="K114" s="122">
        <f t="shared" si="37"/>
        <v>3670.0147189999998</v>
      </c>
      <c r="L114" s="122">
        <v>5104</v>
      </c>
      <c r="M114" s="122">
        <v>3763</v>
      </c>
      <c r="N114" s="122">
        <f t="shared" si="38"/>
        <v>1341</v>
      </c>
      <c r="O114" s="122">
        <v>0</v>
      </c>
      <c r="P114" s="122">
        <v>90</v>
      </c>
      <c r="Q114" s="123">
        <f t="shared" si="39"/>
        <v>-90</v>
      </c>
      <c r="R114" s="47"/>
      <c r="S114" s="38"/>
      <c r="T114" s="38"/>
      <c r="U114" s="38"/>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row>
    <row r="115" spans="1:50" s="32" customFormat="1" ht="18.75">
      <c r="B115" s="127">
        <v>106</v>
      </c>
      <c r="C115" s="142" t="s">
        <v>307</v>
      </c>
      <c r="D115" s="143">
        <v>39563</v>
      </c>
      <c r="E115" s="143">
        <v>19993</v>
      </c>
      <c r="F115" s="143">
        <f t="shared" si="34"/>
        <v>19570</v>
      </c>
      <c r="G115" s="282">
        <f t="shared" si="35"/>
        <v>59556</v>
      </c>
      <c r="H115" s="143">
        <v>27986</v>
      </c>
      <c r="I115" s="143">
        <v>15248</v>
      </c>
      <c r="J115" s="143">
        <f t="shared" si="36"/>
        <v>12738</v>
      </c>
      <c r="K115" s="143">
        <f t="shared" si="37"/>
        <v>43234</v>
      </c>
      <c r="L115" s="143">
        <v>22505</v>
      </c>
      <c r="M115" s="143">
        <v>465</v>
      </c>
      <c r="N115" s="143">
        <f t="shared" si="38"/>
        <v>22040</v>
      </c>
      <c r="O115" s="143">
        <v>853</v>
      </c>
      <c r="P115" s="143">
        <v>0</v>
      </c>
      <c r="Q115" s="144">
        <f t="shared" si="39"/>
        <v>853</v>
      </c>
      <c r="R115" s="47"/>
      <c r="S115" s="38"/>
      <c r="T115" s="38"/>
      <c r="U115" s="38"/>
    </row>
    <row r="116" spans="1:50" s="48" customFormat="1" ht="18.75">
      <c r="A116" s="32"/>
      <c r="B116" s="128">
        <v>107</v>
      </c>
      <c r="C116" s="40" t="s">
        <v>80</v>
      </c>
      <c r="D116" s="122">
        <v>37810.063907999996</v>
      </c>
      <c r="E116" s="122">
        <v>37424.551861</v>
      </c>
      <c r="F116" s="122">
        <f t="shared" si="34"/>
        <v>385.51204699999653</v>
      </c>
      <c r="G116" s="282">
        <f t="shared" si="35"/>
        <v>75234.615768999996</v>
      </c>
      <c r="H116" s="122">
        <v>0</v>
      </c>
      <c r="I116" s="122">
        <v>0</v>
      </c>
      <c r="J116" s="122">
        <f t="shared" si="36"/>
        <v>0</v>
      </c>
      <c r="K116" s="122">
        <f t="shared" si="37"/>
        <v>0</v>
      </c>
      <c r="L116" s="122">
        <v>159</v>
      </c>
      <c r="M116" s="122">
        <v>2458</v>
      </c>
      <c r="N116" s="122">
        <f t="shared" si="38"/>
        <v>-2299</v>
      </c>
      <c r="O116" s="122">
        <v>0</v>
      </c>
      <c r="P116" s="122">
        <v>0</v>
      </c>
      <c r="Q116" s="123">
        <f t="shared" si="39"/>
        <v>0</v>
      </c>
      <c r="R116" s="47"/>
      <c r="S116" s="38"/>
      <c r="T116" s="38"/>
      <c r="U116" s="38"/>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row>
    <row r="117" spans="1:50" s="32" customFormat="1" ht="18.75">
      <c r="B117" s="127">
        <v>108</v>
      </c>
      <c r="C117" s="142" t="s">
        <v>101</v>
      </c>
      <c r="D117" s="143">
        <v>33754.462184000004</v>
      </c>
      <c r="E117" s="143">
        <v>33661.528191999998</v>
      </c>
      <c r="F117" s="143">
        <f t="shared" si="34"/>
        <v>92.933992000005674</v>
      </c>
      <c r="G117" s="282">
        <f t="shared" si="35"/>
        <v>67415.990376000002</v>
      </c>
      <c r="H117" s="143">
        <v>695.52923199999998</v>
      </c>
      <c r="I117" s="143">
        <v>3192.8685220000002</v>
      </c>
      <c r="J117" s="143">
        <f t="shared" si="36"/>
        <v>-2497.3392900000003</v>
      </c>
      <c r="K117" s="143">
        <f t="shared" si="37"/>
        <v>3888.3977540000001</v>
      </c>
      <c r="L117" s="143">
        <v>2668</v>
      </c>
      <c r="M117" s="143">
        <v>1550</v>
      </c>
      <c r="N117" s="143">
        <f t="shared" si="38"/>
        <v>1118</v>
      </c>
      <c r="O117" s="143">
        <v>0</v>
      </c>
      <c r="P117" s="143">
        <v>0</v>
      </c>
      <c r="Q117" s="144">
        <f t="shared" si="39"/>
        <v>0</v>
      </c>
      <c r="R117" s="47"/>
      <c r="S117" s="38"/>
      <c r="T117" s="38"/>
      <c r="U117" s="38"/>
    </row>
    <row r="118" spans="1:50" s="48" customFormat="1" ht="18.75">
      <c r="A118" s="32"/>
      <c r="B118" s="128">
        <v>109</v>
      </c>
      <c r="C118" s="40" t="s">
        <v>433</v>
      </c>
      <c r="D118" s="122">
        <v>18242.080379999999</v>
      </c>
      <c r="E118" s="122">
        <v>5594.5379999999996</v>
      </c>
      <c r="F118" s="122">
        <f t="shared" si="34"/>
        <v>12647.542379999999</v>
      </c>
      <c r="G118" s="282">
        <f t="shared" si="35"/>
        <v>23836.61838</v>
      </c>
      <c r="H118" s="122">
        <v>18242.080379999999</v>
      </c>
      <c r="I118" s="122">
        <v>5594.5379999999996</v>
      </c>
      <c r="J118" s="122">
        <f t="shared" si="36"/>
        <v>12647.542379999999</v>
      </c>
      <c r="K118" s="122">
        <f t="shared" si="37"/>
        <v>23836.61838</v>
      </c>
      <c r="L118" s="122">
        <v>18589</v>
      </c>
      <c r="M118" s="122">
        <v>0</v>
      </c>
      <c r="N118" s="122">
        <f t="shared" si="38"/>
        <v>18589</v>
      </c>
      <c r="O118" s="122">
        <v>720</v>
      </c>
      <c r="P118" s="122">
        <v>0</v>
      </c>
      <c r="Q118" s="123">
        <f t="shared" si="39"/>
        <v>720</v>
      </c>
      <c r="R118" s="47"/>
      <c r="S118" s="38"/>
      <c r="T118" s="38"/>
      <c r="U118" s="38"/>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row>
    <row r="119" spans="1:50" s="48" customFormat="1" ht="18.75">
      <c r="A119" s="32"/>
      <c r="B119" s="127">
        <v>110</v>
      </c>
      <c r="C119" s="142" t="s">
        <v>290</v>
      </c>
      <c r="D119" s="143">
        <v>12624.49007</v>
      </c>
      <c r="E119" s="143">
        <v>7163.2718690000002</v>
      </c>
      <c r="F119" s="143">
        <f t="shared" si="34"/>
        <v>5461.2182009999997</v>
      </c>
      <c r="G119" s="282">
        <f t="shared" si="35"/>
        <v>19787.761939</v>
      </c>
      <c r="H119" s="143">
        <v>6374.4757600000003</v>
      </c>
      <c r="I119" s="143">
        <v>4553.7408690000002</v>
      </c>
      <c r="J119" s="143">
        <f t="shared" si="36"/>
        <v>1820.7348910000001</v>
      </c>
      <c r="K119" s="143">
        <f t="shared" si="37"/>
        <v>10928.216629</v>
      </c>
      <c r="L119" s="143">
        <v>5604.9688800000004</v>
      </c>
      <c r="M119" s="143">
        <v>10.078440000000001</v>
      </c>
      <c r="N119" s="143" t="s">
        <v>49</v>
      </c>
      <c r="O119" s="143">
        <v>0</v>
      </c>
      <c r="P119" s="143">
        <v>10.078440000000001</v>
      </c>
      <c r="Q119" s="144">
        <f t="shared" si="39"/>
        <v>-10.078440000000001</v>
      </c>
      <c r="R119" s="47"/>
      <c r="S119" s="38"/>
      <c r="T119" s="38"/>
      <c r="U119" s="38"/>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row>
    <row r="120" spans="1:50" s="48" customFormat="1" ht="18.75">
      <c r="A120" s="32"/>
      <c r="B120" s="128">
        <v>111</v>
      </c>
      <c r="C120" s="40" t="s">
        <v>193</v>
      </c>
      <c r="D120" s="122">
        <v>9252.9091210000006</v>
      </c>
      <c r="E120" s="122">
        <v>4218.9664190000003</v>
      </c>
      <c r="F120" s="122">
        <f t="shared" si="34"/>
        <v>5033.9427020000003</v>
      </c>
      <c r="G120" s="282">
        <f t="shared" si="35"/>
        <v>13471.875540000001</v>
      </c>
      <c r="H120" s="122">
        <v>0</v>
      </c>
      <c r="I120" s="122">
        <v>0</v>
      </c>
      <c r="J120" s="122">
        <f t="shared" si="36"/>
        <v>0</v>
      </c>
      <c r="K120" s="122">
        <f t="shared" si="37"/>
        <v>0</v>
      </c>
      <c r="L120" s="122">
        <v>5463.3474450000003</v>
      </c>
      <c r="M120" s="122">
        <v>253.16617500000001</v>
      </c>
      <c r="N120" s="122">
        <f>L120-M120</f>
        <v>5210.18127</v>
      </c>
      <c r="O120" s="122">
        <v>0</v>
      </c>
      <c r="P120" s="122">
        <v>0</v>
      </c>
      <c r="Q120" s="123">
        <f t="shared" si="39"/>
        <v>0</v>
      </c>
      <c r="R120" s="47"/>
      <c r="S120" s="38"/>
      <c r="T120" s="38"/>
      <c r="U120" s="38"/>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row>
    <row r="121" spans="1:50" s="48" customFormat="1" ht="18.75">
      <c r="A121" s="32"/>
      <c r="B121" s="127">
        <v>112</v>
      </c>
      <c r="C121" s="142" t="s">
        <v>305</v>
      </c>
      <c r="D121" s="143">
        <v>8201.593809</v>
      </c>
      <c r="E121" s="143">
        <v>2100.7452469999998</v>
      </c>
      <c r="F121" s="143">
        <f t="shared" si="34"/>
        <v>6100.8485620000001</v>
      </c>
      <c r="G121" s="282">
        <f t="shared" si="35"/>
        <v>10302.339056000001</v>
      </c>
      <c r="H121" s="143">
        <v>919.44688499999995</v>
      </c>
      <c r="I121" s="143">
        <v>2100.7452469999998</v>
      </c>
      <c r="J121" s="143">
        <f t="shared" si="36"/>
        <v>-1181.298362</v>
      </c>
      <c r="K121" s="143">
        <f t="shared" si="37"/>
        <v>3020.1921319999997</v>
      </c>
      <c r="L121" s="143">
        <v>5255</v>
      </c>
      <c r="M121" s="143">
        <v>10</v>
      </c>
      <c r="N121" s="143">
        <f>L121-M121</f>
        <v>5245</v>
      </c>
      <c r="O121" s="143">
        <v>595</v>
      </c>
      <c r="P121" s="143">
        <v>0</v>
      </c>
      <c r="Q121" s="144">
        <f t="shared" si="39"/>
        <v>595</v>
      </c>
      <c r="R121" s="47"/>
      <c r="S121" s="38"/>
      <c r="T121" s="38"/>
      <c r="U121" s="38"/>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row>
    <row r="122" spans="1:50" s="48" customFormat="1" ht="18.75">
      <c r="A122" s="32"/>
      <c r="B122" s="128">
        <v>113</v>
      </c>
      <c r="C122" s="40" t="s">
        <v>197</v>
      </c>
      <c r="D122" s="122">
        <v>7768.7965880000002</v>
      </c>
      <c r="E122" s="122">
        <v>6702.5037339999999</v>
      </c>
      <c r="F122" s="122">
        <f t="shared" si="34"/>
        <v>1066.2928540000003</v>
      </c>
      <c r="G122" s="282">
        <f t="shared" si="35"/>
        <v>14471.300321999999</v>
      </c>
      <c r="H122" s="122">
        <v>977.35791500000005</v>
      </c>
      <c r="I122" s="122">
        <v>659.29720099999997</v>
      </c>
      <c r="J122" s="122">
        <f t="shared" si="36"/>
        <v>318.06071400000008</v>
      </c>
      <c r="K122" s="122">
        <f t="shared" si="37"/>
        <v>1636.6551159999999</v>
      </c>
      <c r="L122" s="122">
        <v>4865</v>
      </c>
      <c r="M122" s="122">
        <v>543</v>
      </c>
      <c r="N122" s="122">
        <f>L122-M122</f>
        <v>4322</v>
      </c>
      <c r="O122" s="122">
        <v>0</v>
      </c>
      <c r="P122" s="122">
        <v>0</v>
      </c>
      <c r="Q122" s="123">
        <f t="shared" si="39"/>
        <v>0</v>
      </c>
      <c r="R122" s="47"/>
      <c r="S122" s="38"/>
      <c r="T122" s="38"/>
      <c r="U122" s="38"/>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row>
    <row r="123" spans="1:50" s="48" customFormat="1" ht="18.75">
      <c r="A123" s="32"/>
      <c r="B123" s="127">
        <v>114</v>
      </c>
      <c r="C123" s="142" t="s">
        <v>310</v>
      </c>
      <c r="D123" s="143">
        <v>7430.3318550000004</v>
      </c>
      <c r="E123" s="143">
        <v>3677.9199309999999</v>
      </c>
      <c r="F123" s="143">
        <f t="shared" si="34"/>
        <v>3752.4119240000005</v>
      </c>
      <c r="G123" s="282">
        <f t="shared" si="35"/>
        <v>11108.251786000001</v>
      </c>
      <c r="H123" s="143">
        <v>5077.8009309999998</v>
      </c>
      <c r="I123" s="143">
        <v>2277.5587829999999</v>
      </c>
      <c r="J123" s="143">
        <f t="shared" si="36"/>
        <v>2800.2421479999998</v>
      </c>
      <c r="K123" s="143">
        <f t="shared" si="37"/>
        <v>7355.3597140000002</v>
      </c>
      <c r="L123" s="143">
        <v>17140</v>
      </c>
      <c r="M123" s="143">
        <v>1165</v>
      </c>
      <c r="N123" s="143">
        <f>L123-M123</f>
        <v>15975</v>
      </c>
      <c r="O123" s="143">
        <v>92</v>
      </c>
      <c r="P123" s="143">
        <v>639</v>
      </c>
      <c r="Q123" s="144">
        <f t="shared" si="39"/>
        <v>-547</v>
      </c>
      <c r="R123" s="47"/>
      <c r="S123" s="38"/>
      <c r="T123" s="38"/>
      <c r="U123" s="38"/>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row>
    <row r="124" spans="1:50" s="41" customFormat="1" ht="18.75">
      <c r="A124" s="32"/>
      <c r="B124" s="343" t="s">
        <v>236</v>
      </c>
      <c r="C124" s="344"/>
      <c r="D124" s="124">
        <f t="shared" ref="D124" si="40">SUM(D61:D123)</f>
        <v>15807030.680996997</v>
      </c>
      <c r="E124" s="124">
        <f t="shared" ref="E124" si="41">SUM(E61:E123)</f>
        <v>13061607.581670003</v>
      </c>
      <c r="F124" s="124">
        <f t="shared" ref="F124" si="42">SUM(F61:F123)</f>
        <v>2745423.0993269999</v>
      </c>
      <c r="G124" s="282">
        <f t="shared" ref="G124" si="43">SUM(G61:G123)</f>
        <v>28868638.262666997</v>
      </c>
      <c r="H124" s="124">
        <f t="shared" ref="H124" si="44">SUM(H61:H123)</f>
        <v>936036.26212099975</v>
      </c>
      <c r="I124" s="124">
        <f t="shared" ref="I124" si="45">SUM(I61:I123)</f>
        <v>1126909.9945629998</v>
      </c>
      <c r="J124" s="124">
        <f t="shared" ref="J124" si="46">SUM(J61:J123)</f>
        <v>-190873.7324420001</v>
      </c>
      <c r="K124" s="124">
        <f t="shared" ref="K124" si="47">SUM(K61:K123)</f>
        <v>2062946.2566839992</v>
      </c>
      <c r="L124" s="124">
        <f t="shared" ref="L124" si="48">SUM(L61:L123)</f>
        <v>6335291.8539459994</v>
      </c>
      <c r="M124" s="124">
        <f t="shared" ref="M124" si="49">SUM(M61:M123)</f>
        <v>3578554.4626130001</v>
      </c>
      <c r="N124" s="124">
        <f t="shared" ref="N124" si="50">SUM(N61:N123)</f>
        <v>2751142.5008929991</v>
      </c>
      <c r="O124" s="124">
        <f t="shared" ref="O124" si="51">SUM(O61:O123)</f>
        <v>189860.92447099998</v>
      </c>
      <c r="P124" s="124">
        <f t="shared" ref="P124" si="52">SUM(P61:P123)</f>
        <v>284397.48184000002</v>
      </c>
      <c r="Q124" s="124">
        <f t="shared" ref="Q124" si="53">SUM(Q61:Q123)</f>
        <v>-94536.557369000002</v>
      </c>
      <c r="R124" s="46"/>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row>
    <row r="125" spans="1:50" s="32" customFormat="1" ht="18.75">
      <c r="B125" s="128">
        <v>115</v>
      </c>
      <c r="C125" s="40" t="s">
        <v>180</v>
      </c>
      <c r="D125" s="122">
        <v>651945.47080600006</v>
      </c>
      <c r="E125" s="122">
        <v>543167.708507</v>
      </c>
      <c r="F125" s="122">
        <f>D125-E125</f>
        <v>108777.76229900005</v>
      </c>
      <c r="G125" s="282">
        <f>E125+D125</f>
        <v>1195113.1793130001</v>
      </c>
      <c r="H125" s="122">
        <v>57626.129584000002</v>
      </c>
      <c r="I125" s="122">
        <v>36633.415951000003</v>
      </c>
      <c r="J125" s="122">
        <f>H125-I125</f>
        <v>20992.713632999999</v>
      </c>
      <c r="K125" s="122">
        <f>I125+H125</f>
        <v>94259.545535000012</v>
      </c>
      <c r="L125" s="122">
        <v>254826</v>
      </c>
      <c r="M125" s="122">
        <v>13746.4</v>
      </c>
      <c r="N125" s="122">
        <f>L125-M125</f>
        <v>241079.6</v>
      </c>
      <c r="O125" s="122">
        <v>0</v>
      </c>
      <c r="P125" s="122">
        <v>3384.7</v>
      </c>
      <c r="Q125" s="123">
        <f>O125-P125</f>
        <v>-3384.7</v>
      </c>
      <c r="R125" s="47"/>
      <c r="S125" s="38"/>
      <c r="T125" s="38"/>
      <c r="U125" s="38"/>
    </row>
    <row r="126" spans="1:50" s="48" customFormat="1" ht="18.75">
      <c r="A126" s="32"/>
      <c r="B126" s="127">
        <v>116</v>
      </c>
      <c r="C126" s="42" t="s">
        <v>250</v>
      </c>
      <c r="D126" s="120">
        <v>444343.78151499998</v>
      </c>
      <c r="E126" s="120">
        <v>31474.480640000002</v>
      </c>
      <c r="F126" s="120">
        <f>D126-E126</f>
        <v>412869.30087499996</v>
      </c>
      <c r="G126" s="282">
        <f>E126+D126</f>
        <v>475818.262155</v>
      </c>
      <c r="H126" s="120">
        <v>17375.225128999999</v>
      </c>
      <c r="I126" s="120">
        <v>5441.2832749999998</v>
      </c>
      <c r="J126" s="120">
        <f>H126-I126</f>
        <v>11933.941853999999</v>
      </c>
      <c r="K126" s="120">
        <f>I126+H126</f>
        <v>22816.508404</v>
      </c>
      <c r="L126" s="120">
        <v>540139</v>
      </c>
      <c r="M126" s="120">
        <v>95192.5</v>
      </c>
      <c r="N126" s="120">
        <f>L126-M126</f>
        <v>444946.5</v>
      </c>
      <c r="O126" s="120">
        <v>0</v>
      </c>
      <c r="P126" s="120">
        <v>21311.9</v>
      </c>
      <c r="Q126" s="121">
        <f>O126-P126</f>
        <v>-21311.9</v>
      </c>
      <c r="R126" s="47"/>
      <c r="S126" s="38"/>
      <c r="T126" s="38"/>
      <c r="U126" s="38"/>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row>
    <row r="127" spans="1:50" s="32" customFormat="1" ht="18.75">
      <c r="B127" s="128">
        <v>117</v>
      </c>
      <c r="C127" s="40" t="s">
        <v>187</v>
      </c>
      <c r="D127" s="122">
        <v>422335.80905699998</v>
      </c>
      <c r="E127" s="122">
        <v>198710.78358399999</v>
      </c>
      <c r="F127" s="122">
        <f>D127-E127</f>
        <v>223625.02547299999</v>
      </c>
      <c r="G127" s="282">
        <f>E127+D127</f>
        <v>621046.59264099994</v>
      </c>
      <c r="H127" s="122">
        <v>64076.122321000003</v>
      </c>
      <c r="I127" s="122">
        <v>80717.521133999995</v>
      </c>
      <c r="J127" s="122">
        <f>H127-I127</f>
        <v>-16641.398812999993</v>
      </c>
      <c r="K127" s="122">
        <f>I127+H127</f>
        <v>144793.64345500001</v>
      </c>
      <c r="L127" s="122">
        <v>272507</v>
      </c>
      <c r="M127" s="122">
        <v>29616</v>
      </c>
      <c r="N127" s="122">
        <f>L127-M127</f>
        <v>242891</v>
      </c>
      <c r="O127" s="122">
        <v>0</v>
      </c>
      <c r="P127" s="122">
        <v>0</v>
      </c>
      <c r="Q127" s="123">
        <f>O127-P127</f>
        <v>0</v>
      </c>
      <c r="R127" s="47"/>
      <c r="S127" s="38"/>
      <c r="T127" s="38"/>
      <c r="U127" s="38"/>
    </row>
    <row r="128" spans="1:50" s="32" customFormat="1" ht="18.75">
      <c r="B128" s="127">
        <v>118</v>
      </c>
      <c r="C128" s="142" t="s">
        <v>199</v>
      </c>
      <c r="D128" s="143">
        <v>420490.76395699999</v>
      </c>
      <c r="E128" s="143">
        <v>150903.144974</v>
      </c>
      <c r="F128" s="143">
        <f>D128-E128</f>
        <v>269587.61898299999</v>
      </c>
      <c r="G128" s="282">
        <f>E128+D128</f>
        <v>571393.90893099993</v>
      </c>
      <c r="H128" s="143">
        <v>17254.629743000001</v>
      </c>
      <c r="I128" s="143">
        <v>34785.759311000002</v>
      </c>
      <c r="J128" s="143">
        <f>H128-I128</f>
        <v>-17531.129568</v>
      </c>
      <c r="K128" s="143">
        <f>I128+H128</f>
        <v>52040.389053999999</v>
      </c>
      <c r="L128" s="143">
        <v>265356</v>
      </c>
      <c r="M128" s="143">
        <v>25045</v>
      </c>
      <c r="N128" s="143">
        <f>L128-M128</f>
        <v>240311</v>
      </c>
      <c r="O128" s="143">
        <v>2645</v>
      </c>
      <c r="P128" s="143">
        <v>14741</v>
      </c>
      <c r="Q128" s="144">
        <f>O128-P128</f>
        <v>-12096</v>
      </c>
      <c r="R128" s="47"/>
      <c r="S128" s="38"/>
      <c r="T128" s="38"/>
      <c r="U128" s="38"/>
    </row>
    <row r="129" spans="1:50" s="32" customFormat="1" ht="18.75">
      <c r="B129" s="129">
        <v>119</v>
      </c>
      <c r="C129" s="87" t="s">
        <v>291</v>
      </c>
      <c r="D129" s="122">
        <v>198131.09769200001</v>
      </c>
      <c r="E129" s="122">
        <v>31446.086770999998</v>
      </c>
      <c r="F129" s="122">
        <f>D129-E129</f>
        <v>166685.01092100001</v>
      </c>
      <c r="G129" s="282">
        <f>E129+D129</f>
        <v>229577.18446300001</v>
      </c>
      <c r="H129" s="122">
        <v>109639.706957</v>
      </c>
      <c r="I129" s="122">
        <v>23901.815823000001</v>
      </c>
      <c r="J129" s="122">
        <f>H129-I129</f>
        <v>85737.891134000005</v>
      </c>
      <c r="K129" s="122">
        <f>I129+H129</f>
        <v>133541.52278</v>
      </c>
      <c r="L129" s="122">
        <v>701119</v>
      </c>
      <c r="M129" s="122">
        <v>59002</v>
      </c>
      <c r="N129" s="122">
        <f>L129-M129</f>
        <v>642117</v>
      </c>
      <c r="O129" s="122">
        <v>0</v>
      </c>
      <c r="P129" s="122">
        <v>13821</v>
      </c>
      <c r="Q129" s="123">
        <f>O129-P129</f>
        <v>-13821</v>
      </c>
      <c r="R129" s="47"/>
      <c r="S129" s="38"/>
      <c r="T129" s="38"/>
      <c r="U129" s="38"/>
    </row>
    <row r="130" spans="1:50" s="41" customFormat="1" ht="18.75">
      <c r="A130" s="32"/>
      <c r="B130" s="338" t="s">
        <v>216</v>
      </c>
      <c r="C130" s="339"/>
      <c r="D130" s="124">
        <f>SUM(D125:D129)</f>
        <v>2137246.9230269999</v>
      </c>
      <c r="E130" s="124">
        <f t="shared" ref="E130:Q130" si="54">SUM(E125:E129)</f>
        <v>955702.20447599981</v>
      </c>
      <c r="F130" s="124">
        <f t="shared" si="54"/>
        <v>1181544.7185510001</v>
      </c>
      <c r="G130" s="282">
        <f t="shared" si="54"/>
        <v>3092949.1275030002</v>
      </c>
      <c r="H130" s="124">
        <f t="shared" si="54"/>
        <v>265971.81373400002</v>
      </c>
      <c r="I130" s="124">
        <f t="shared" si="54"/>
        <v>181479.79549400002</v>
      </c>
      <c r="J130" s="124">
        <f t="shared" si="54"/>
        <v>84492.018240000005</v>
      </c>
      <c r="K130" s="124">
        <f t="shared" si="54"/>
        <v>447451.60922800004</v>
      </c>
      <c r="L130" s="124">
        <f t="shared" si="54"/>
        <v>2033947</v>
      </c>
      <c r="M130" s="124">
        <f t="shared" si="54"/>
        <v>222601.9</v>
      </c>
      <c r="N130" s="124">
        <f t="shared" si="54"/>
        <v>1811345.1</v>
      </c>
      <c r="O130" s="124">
        <f t="shared" si="54"/>
        <v>2645</v>
      </c>
      <c r="P130" s="124">
        <f t="shared" si="54"/>
        <v>53258.600000000006</v>
      </c>
      <c r="Q130" s="124">
        <f t="shared" si="54"/>
        <v>-50613.600000000006</v>
      </c>
      <c r="R130" s="46"/>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row>
    <row r="131" spans="1:50" s="41" customFormat="1" ht="19.5" thickBot="1">
      <c r="A131" s="32"/>
      <c r="B131" s="330" t="s">
        <v>237</v>
      </c>
      <c r="C131" s="331"/>
      <c r="D131" s="126">
        <f t="shared" ref="D131:Q131" si="55">D130+D124+D60+D58+D48+D37</f>
        <v>32084377.502595998</v>
      </c>
      <c r="E131" s="126">
        <f t="shared" si="55"/>
        <v>25768160.911199011</v>
      </c>
      <c r="F131" s="126">
        <f t="shared" si="55"/>
        <v>6316216.5913970005</v>
      </c>
      <c r="G131" s="284">
        <f t="shared" si="55"/>
        <v>57852538.413794994</v>
      </c>
      <c r="H131" s="126">
        <f t="shared" si="55"/>
        <v>3551146.0603019996</v>
      </c>
      <c r="I131" s="126">
        <f t="shared" si="55"/>
        <v>2254996.4246189995</v>
      </c>
      <c r="J131" s="126">
        <f t="shared" si="55"/>
        <v>1296149.6356829996</v>
      </c>
      <c r="K131" s="126">
        <f t="shared" si="55"/>
        <v>5806142.484920999</v>
      </c>
      <c r="L131" s="126">
        <f t="shared" si="55"/>
        <v>39512520.827066995</v>
      </c>
      <c r="M131" s="126">
        <f t="shared" si="55"/>
        <v>29946802.291983999</v>
      </c>
      <c r="N131" s="126">
        <f t="shared" si="55"/>
        <v>9560123.6446429994</v>
      </c>
      <c r="O131" s="126">
        <f t="shared" si="55"/>
        <v>3882735.8464490008</v>
      </c>
      <c r="P131" s="126">
        <f t="shared" si="55"/>
        <v>2855931.3599720001</v>
      </c>
      <c r="Q131" s="126">
        <f t="shared" si="55"/>
        <v>1026804.4864769999</v>
      </c>
      <c r="R131" s="46"/>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row>
    <row r="132" spans="1:50">
      <c r="C132" s="44" t="s">
        <v>425</v>
      </c>
      <c r="D132" s="45"/>
      <c r="E132" s="45"/>
      <c r="F132" s="45"/>
      <c r="G132" s="285"/>
      <c r="H132" s="45"/>
      <c r="I132" s="45"/>
      <c r="J132" s="45"/>
      <c r="K132" s="45"/>
      <c r="L132" s="45"/>
      <c r="M132" s="45"/>
    </row>
  </sheetData>
  <sortState ref="C126:Q130">
    <sortCondition descending="1" ref="D126:D130"/>
  </sortState>
  <mergeCells count="16">
    <mergeCell ref="B2:Q2"/>
    <mergeCell ref="B124:C124"/>
    <mergeCell ref="B3:B5"/>
    <mergeCell ref="C3:C5"/>
    <mergeCell ref="D3:K3"/>
    <mergeCell ref="L3:Q3"/>
    <mergeCell ref="D4:G4"/>
    <mergeCell ref="H4:K4"/>
    <mergeCell ref="L4:N4"/>
    <mergeCell ref="O4:Q4"/>
    <mergeCell ref="B131:C131"/>
    <mergeCell ref="B37:C37"/>
    <mergeCell ref="B48:C48"/>
    <mergeCell ref="B58:C58"/>
    <mergeCell ref="B60:C60"/>
    <mergeCell ref="B130:C130"/>
  </mergeCells>
  <printOptions horizontalCentered="1"/>
  <pageMargins left="0" right="0" top="0" bottom="0" header="0" footer="0"/>
  <pageSetup paperSize="9" scale="55" orientation="landscape" r:id="rId1"/>
</worksheet>
</file>

<file path=xl/worksheets/sheet4.xml><?xml version="1.0" encoding="utf-8"?>
<worksheet xmlns="http://schemas.openxmlformats.org/spreadsheetml/2006/main" xmlns:r="http://schemas.openxmlformats.org/officeDocument/2006/relationships">
  <dimension ref="A1:AI142"/>
  <sheetViews>
    <sheetView rightToLeft="1" zoomScaleNormal="100" workbookViewId="0">
      <pane xSplit="5" ySplit="3" topLeftCell="F16" activePane="bottomRight" state="frozen"/>
      <selection pane="topRight" activeCell="F1" sqref="F1"/>
      <selection pane="bottomLeft" activeCell="A4" sqref="A4"/>
      <selection pane="bottomRight" activeCell="F25" sqref="F25"/>
    </sheetView>
  </sheetViews>
  <sheetFormatPr defaultRowHeight="15"/>
  <cols>
    <col min="1" max="1" width="4" bestFit="1" customWidth="1"/>
    <col min="2" max="2" width="27.28515625" customWidth="1"/>
    <col min="3" max="5" width="9" hidden="1" customWidth="1"/>
    <col min="6" max="6" width="12.42578125" customWidth="1"/>
    <col min="7" max="7" width="12.5703125" customWidth="1"/>
    <col min="8" max="8" width="11.42578125" style="3" customWidth="1"/>
    <col min="9" max="9" width="11.85546875" style="4" bestFit="1" customWidth="1"/>
    <col min="10" max="10" width="11.5703125" style="4" customWidth="1"/>
    <col min="11" max="11" width="9.7109375" customWidth="1"/>
    <col min="12" max="12" width="10.7109375" customWidth="1"/>
    <col min="13" max="13" width="10.140625" customWidth="1"/>
    <col min="14" max="35" width="9" style="2"/>
    <col min="232" max="232" width="4" bestFit="1" customWidth="1"/>
    <col min="233" max="233" width="27.85546875" customWidth="1"/>
    <col min="234" max="236" width="0" hidden="1" customWidth="1"/>
    <col min="237" max="237" width="8.85546875" customWidth="1"/>
    <col min="238" max="238" width="12.42578125" customWidth="1"/>
    <col min="239" max="239" width="7.42578125" customWidth="1"/>
    <col min="240" max="240" width="12.5703125" customWidth="1"/>
    <col min="241" max="242" width="9" customWidth="1"/>
    <col min="243" max="243" width="11.42578125" customWidth="1"/>
    <col min="244" max="244" width="10.7109375" bestFit="1" customWidth="1"/>
    <col min="245" max="245" width="10.140625" customWidth="1"/>
    <col min="246" max="246" width="9.7109375" customWidth="1"/>
    <col min="247" max="247" width="7.85546875" customWidth="1"/>
    <col min="248" max="248" width="10.7109375" customWidth="1"/>
    <col min="249" max="249" width="10.85546875" customWidth="1"/>
    <col min="250" max="250" width="10.140625" customWidth="1"/>
    <col min="251" max="251" width="9.85546875" customWidth="1"/>
    <col min="488" max="488" width="4" bestFit="1" customWidth="1"/>
    <col min="489" max="489" width="27.85546875" customWidth="1"/>
    <col min="490" max="492" width="0" hidden="1" customWidth="1"/>
    <col min="493" max="493" width="8.85546875" customWidth="1"/>
    <col min="494" max="494" width="12.42578125" customWidth="1"/>
    <col min="495" max="495" width="7.42578125" customWidth="1"/>
    <col min="496" max="496" width="12.5703125" customWidth="1"/>
    <col min="497" max="498" width="9" customWidth="1"/>
    <col min="499" max="499" width="11.42578125" customWidth="1"/>
    <col min="500" max="500" width="10.7109375" bestFit="1" customWidth="1"/>
    <col min="501" max="501" width="10.140625" customWidth="1"/>
    <col min="502" max="502" width="9.7109375" customWidth="1"/>
    <col min="503" max="503" width="7.85546875" customWidth="1"/>
    <col min="504" max="504" width="10.7109375" customWidth="1"/>
    <col min="505" max="505" width="10.85546875" customWidth="1"/>
    <col min="506" max="506" width="10.140625" customWidth="1"/>
    <col min="507" max="507" width="9.85546875" customWidth="1"/>
    <col min="744" max="744" width="4" bestFit="1" customWidth="1"/>
    <col min="745" max="745" width="27.85546875" customWidth="1"/>
    <col min="746" max="748" width="0" hidden="1" customWidth="1"/>
    <col min="749" max="749" width="8.85546875" customWidth="1"/>
    <col min="750" max="750" width="12.42578125" customWidth="1"/>
    <col min="751" max="751" width="7.42578125" customWidth="1"/>
    <col min="752" max="752" width="12.5703125" customWidth="1"/>
    <col min="753" max="754" width="9" customWidth="1"/>
    <col min="755" max="755" width="11.42578125" customWidth="1"/>
    <col min="756" max="756" width="10.7109375" bestFit="1" customWidth="1"/>
    <col min="757" max="757" width="10.140625" customWidth="1"/>
    <col min="758" max="758" width="9.7109375" customWidth="1"/>
    <col min="759" max="759" width="7.85546875" customWidth="1"/>
    <col min="760" max="760" width="10.7109375" customWidth="1"/>
    <col min="761" max="761" width="10.85546875" customWidth="1"/>
    <col min="762" max="762" width="10.140625" customWidth="1"/>
    <col min="763" max="763" width="9.85546875" customWidth="1"/>
    <col min="1000" max="1000" width="4" bestFit="1" customWidth="1"/>
    <col min="1001" max="1001" width="27.85546875" customWidth="1"/>
    <col min="1002" max="1004" width="0" hidden="1" customWidth="1"/>
    <col min="1005" max="1005" width="8.85546875" customWidth="1"/>
    <col min="1006" max="1006" width="12.42578125" customWidth="1"/>
    <col min="1007" max="1007" width="7.42578125" customWidth="1"/>
    <col min="1008" max="1008" width="12.5703125" customWidth="1"/>
    <col min="1009" max="1010" width="9" customWidth="1"/>
    <col min="1011" max="1011" width="11.42578125" customWidth="1"/>
    <col min="1012" max="1012" width="10.7109375" bestFit="1" customWidth="1"/>
    <col min="1013" max="1013" width="10.140625" customWidth="1"/>
    <col min="1014" max="1014" width="9.7109375" customWidth="1"/>
    <col min="1015" max="1015" width="7.85546875" customWidth="1"/>
    <col min="1016" max="1016" width="10.7109375" customWidth="1"/>
    <col min="1017" max="1017" width="10.85546875" customWidth="1"/>
    <col min="1018" max="1018" width="10.140625" customWidth="1"/>
    <col min="1019" max="1019" width="9.85546875" customWidth="1"/>
    <col min="1256" max="1256" width="4" bestFit="1" customWidth="1"/>
    <col min="1257" max="1257" width="27.85546875" customWidth="1"/>
    <col min="1258" max="1260" width="0" hidden="1" customWidth="1"/>
    <col min="1261" max="1261" width="8.85546875" customWidth="1"/>
    <col min="1262" max="1262" width="12.42578125" customWidth="1"/>
    <col min="1263" max="1263" width="7.42578125" customWidth="1"/>
    <col min="1264" max="1264" width="12.5703125" customWidth="1"/>
    <col min="1265" max="1266" width="9" customWidth="1"/>
    <col min="1267" max="1267" width="11.42578125" customWidth="1"/>
    <col min="1268" max="1268" width="10.7109375" bestFit="1" customWidth="1"/>
    <col min="1269" max="1269" width="10.140625" customWidth="1"/>
    <col min="1270" max="1270" width="9.7109375" customWidth="1"/>
    <col min="1271" max="1271" width="7.85546875" customWidth="1"/>
    <col min="1272" max="1272" width="10.7109375" customWidth="1"/>
    <col min="1273" max="1273" width="10.85546875" customWidth="1"/>
    <col min="1274" max="1274" width="10.140625" customWidth="1"/>
    <col min="1275" max="1275" width="9.85546875" customWidth="1"/>
    <col min="1512" max="1512" width="4" bestFit="1" customWidth="1"/>
    <col min="1513" max="1513" width="27.85546875" customWidth="1"/>
    <col min="1514" max="1516" width="0" hidden="1" customWidth="1"/>
    <col min="1517" max="1517" width="8.85546875" customWidth="1"/>
    <col min="1518" max="1518" width="12.42578125" customWidth="1"/>
    <col min="1519" max="1519" width="7.42578125" customWidth="1"/>
    <col min="1520" max="1520" width="12.5703125" customWidth="1"/>
    <col min="1521" max="1522" width="9" customWidth="1"/>
    <col min="1523" max="1523" width="11.42578125" customWidth="1"/>
    <col min="1524" max="1524" width="10.7109375" bestFit="1" customWidth="1"/>
    <col min="1525" max="1525" width="10.140625" customWidth="1"/>
    <col min="1526" max="1526" width="9.7109375" customWidth="1"/>
    <col min="1527" max="1527" width="7.85546875" customWidth="1"/>
    <col min="1528" max="1528" width="10.7109375" customWidth="1"/>
    <col min="1529" max="1529" width="10.85546875" customWidth="1"/>
    <col min="1530" max="1530" width="10.140625" customWidth="1"/>
    <col min="1531" max="1531" width="9.85546875" customWidth="1"/>
    <col min="1768" max="1768" width="4" bestFit="1" customWidth="1"/>
    <col min="1769" max="1769" width="27.85546875" customWidth="1"/>
    <col min="1770" max="1772" width="0" hidden="1" customWidth="1"/>
    <col min="1773" max="1773" width="8.85546875" customWidth="1"/>
    <col min="1774" max="1774" width="12.42578125" customWidth="1"/>
    <col min="1775" max="1775" width="7.42578125" customWidth="1"/>
    <col min="1776" max="1776" width="12.5703125" customWidth="1"/>
    <col min="1777" max="1778" width="9" customWidth="1"/>
    <col min="1779" max="1779" width="11.42578125" customWidth="1"/>
    <col min="1780" max="1780" width="10.7109375" bestFit="1" customWidth="1"/>
    <col min="1781" max="1781" width="10.140625" customWidth="1"/>
    <col min="1782" max="1782" width="9.7109375" customWidth="1"/>
    <col min="1783" max="1783" width="7.85546875" customWidth="1"/>
    <col min="1784" max="1784" width="10.7109375" customWidth="1"/>
    <col min="1785" max="1785" width="10.85546875" customWidth="1"/>
    <col min="1786" max="1786" width="10.140625" customWidth="1"/>
    <col min="1787" max="1787" width="9.85546875" customWidth="1"/>
    <col min="2024" max="2024" width="4" bestFit="1" customWidth="1"/>
    <col min="2025" max="2025" width="27.85546875" customWidth="1"/>
    <col min="2026" max="2028" width="0" hidden="1" customWidth="1"/>
    <col min="2029" max="2029" width="8.85546875" customWidth="1"/>
    <col min="2030" max="2030" width="12.42578125" customWidth="1"/>
    <col min="2031" max="2031" width="7.42578125" customWidth="1"/>
    <col min="2032" max="2032" width="12.5703125" customWidth="1"/>
    <col min="2033" max="2034" width="9" customWidth="1"/>
    <col min="2035" max="2035" width="11.42578125" customWidth="1"/>
    <col min="2036" max="2036" width="10.7109375" bestFit="1" customWidth="1"/>
    <col min="2037" max="2037" width="10.140625" customWidth="1"/>
    <col min="2038" max="2038" width="9.7109375" customWidth="1"/>
    <col min="2039" max="2039" width="7.85546875" customWidth="1"/>
    <col min="2040" max="2040" width="10.7109375" customWidth="1"/>
    <col min="2041" max="2041" width="10.85546875" customWidth="1"/>
    <col min="2042" max="2042" width="10.140625" customWidth="1"/>
    <col min="2043" max="2043" width="9.85546875" customWidth="1"/>
    <col min="2280" max="2280" width="4" bestFit="1" customWidth="1"/>
    <col min="2281" max="2281" width="27.85546875" customWidth="1"/>
    <col min="2282" max="2284" width="0" hidden="1" customWidth="1"/>
    <col min="2285" max="2285" width="8.85546875" customWidth="1"/>
    <col min="2286" max="2286" width="12.42578125" customWidth="1"/>
    <col min="2287" max="2287" width="7.42578125" customWidth="1"/>
    <col min="2288" max="2288" width="12.5703125" customWidth="1"/>
    <col min="2289" max="2290" width="9" customWidth="1"/>
    <col min="2291" max="2291" width="11.42578125" customWidth="1"/>
    <col min="2292" max="2292" width="10.7109375" bestFit="1" customWidth="1"/>
    <col min="2293" max="2293" width="10.140625" customWidth="1"/>
    <col min="2294" max="2294" width="9.7109375" customWidth="1"/>
    <col min="2295" max="2295" width="7.85546875" customWidth="1"/>
    <col min="2296" max="2296" width="10.7109375" customWidth="1"/>
    <col min="2297" max="2297" width="10.85546875" customWidth="1"/>
    <col min="2298" max="2298" width="10.140625" customWidth="1"/>
    <col min="2299" max="2299" width="9.85546875" customWidth="1"/>
    <col min="2536" max="2536" width="4" bestFit="1" customWidth="1"/>
    <col min="2537" max="2537" width="27.85546875" customWidth="1"/>
    <col min="2538" max="2540" width="0" hidden="1" customWidth="1"/>
    <col min="2541" max="2541" width="8.85546875" customWidth="1"/>
    <col min="2542" max="2542" width="12.42578125" customWidth="1"/>
    <col min="2543" max="2543" width="7.42578125" customWidth="1"/>
    <col min="2544" max="2544" width="12.5703125" customWidth="1"/>
    <col min="2545" max="2546" width="9" customWidth="1"/>
    <col min="2547" max="2547" width="11.42578125" customWidth="1"/>
    <col min="2548" max="2548" width="10.7109375" bestFit="1" customWidth="1"/>
    <col min="2549" max="2549" width="10.140625" customWidth="1"/>
    <col min="2550" max="2550" width="9.7109375" customWidth="1"/>
    <col min="2551" max="2551" width="7.85546875" customWidth="1"/>
    <col min="2552" max="2552" width="10.7109375" customWidth="1"/>
    <col min="2553" max="2553" width="10.85546875" customWidth="1"/>
    <col min="2554" max="2554" width="10.140625" customWidth="1"/>
    <col min="2555" max="2555" width="9.85546875" customWidth="1"/>
    <col min="2792" max="2792" width="4" bestFit="1" customWidth="1"/>
    <col min="2793" max="2793" width="27.85546875" customWidth="1"/>
    <col min="2794" max="2796" width="0" hidden="1" customWidth="1"/>
    <col min="2797" max="2797" width="8.85546875" customWidth="1"/>
    <col min="2798" max="2798" width="12.42578125" customWidth="1"/>
    <col min="2799" max="2799" width="7.42578125" customWidth="1"/>
    <col min="2800" max="2800" width="12.5703125" customWidth="1"/>
    <col min="2801" max="2802" width="9" customWidth="1"/>
    <col min="2803" max="2803" width="11.42578125" customWidth="1"/>
    <col min="2804" max="2804" width="10.7109375" bestFit="1" customWidth="1"/>
    <col min="2805" max="2805" width="10.140625" customWidth="1"/>
    <col min="2806" max="2806" width="9.7109375" customWidth="1"/>
    <col min="2807" max="2807" width="7.85546875" customWidth="1"/>
    <col min="2808" max="2808" width="10.7109375" customWidth="1"/>
    <col min="2809" max="2809" width="10.85546875" customWidth="1"/>
    <col min="2810" max="2810" width="10.140625" customWidth="1"/>
    <col min="2811" max="2811" width="9.85546875" customWidth="1"/>
    <col min="3048" max="3048" width="4" bestFit="1" customWidth="1"/>
    <col min="3049" max="3049" width="27.85546875" customWidth="1"/>
    <col min="3050" max="3052" width="0" hidden="1" customWidth="1"/>
    <col min="3053" max="3053" width="8.85546875" customWidth="1"/>
    <col min="3054" max="3054" width="12.42578125" customWidth="1"/>
    <col min="3055" max="3055" width="7.42578125" customWidth="1"/>
    <col min="3056" max="3056" width="12.5703125" customWidth="1"/>
    <col min="3057" max="3058" width="9" customWidth="1"/>
    <col min="3059" max="3059" width="11.42578125" customWidth="1"/>
    <col min="3060" max="3060" width="10.7109375" bestFit="1" customWidth="1"/>
    <col min="3061" max="3061" width="10.140625" customWidth="1"/>
    <col min="3062" max="3062" width="9.7109375" customWidth="1"/>
    <col min="3063" max="3063" width="7.85546875" customWidth="1"/>
    <col min="3064" max="3064" width="10.7109375" customWidth="1"/>
    <col min="3065" max="3065" width="10.85546875" customWidth="1"/>
    <col min="3066" max="3066" width="10.140625" customWidth="1"/>
    <col min="3067" max="3067" width="9.85546875" customWidth="1"/>
    <col min="3304" max="3304" width="4" bestFit="1" customWidth="1"/>
    <col min="3305" max="3305" width="27.85546875" customWidth="1"/>
    <col min="3306" max="3308" width="0" hidden="1" customWidth="1"/>
    <col min="3309" max="3309" width="8.85546875" customWidth="1"/>
    <col min="3310" max="3310" width="12.42578125" customWidth="1"/>
    <col min="3311" max="3311" width="7.42578125" customWidth="1"/>
    <col min="3312" max="3312" width="12.5703125" customWidth="1"/>
    <col min="3313" max="3314" width="9" customWidth="1"/>
    <col min="3315" max="3315" width="11.42578125" customWidth="1"/>
    <col min="3316" max="3316" width="10.7109375" bestFit="1" customWidth="1"/>
    <col min="3317" max="3317" width="10.140625" customWidth="1"/>
    <col min="3318" max="3318" width="9.7109375" customWidth="1"/>
    <col min="3319" max="3319" width="7.85546875" customWidth="1"/>
    <col min="3320" max="3320" width="10.7109375" customWidth="1"/>
    <col min="3321" max="3321" width="10.85546875" customWidth="1"/>
    <col min="3322" max="3322" width="10.140625" customWidth="1"/>
    <col min="3323" max="3323" width="9.85546875" customWidth="1"/>
    <col min="3560" max="3560" width="4" bestFit="1" customWidth="1"/>
    <col min="3561" max="3561" width="27.85546875" customWidth="1"/>
    <col min="3562" max="3564" width="0" hidden="1" customWidth="1"/>
    <col min="3565" max="3565" width="8.85546875" customWidth="1"/>
    <col min="3566" max="3566" width="12.42578125" customWidth="1"/>
    <col min="3567" max="3567" width="7.42578125" customWidth="1"/>
    <col min="3568" max="3568" width="12.5703125" customWidth="1"/>
    <col min="3569" max="3570" width="9" customWidth="1"/>
    <col min="3571" max="3571" width="11.42578125" customWidth="1"/>
    <col min="3572" max="3572" width="10.7109375" bestFit="1" customWidth="1"/>
    <col min="3573" max="3573" width="10.140625" customWidth="1"/>
    <col min="3574" max="3574" width="9.7109375" customWidth="1"/>
    <col min="3575" max="3575" width="7.85546875" customWidth="1"/>
    <col min="3576" max="3576" width="10.7109375" customWidth="1"/>
    <col min="3577" max="3577" width="10.85546875" customWidth="1"/>
    <col min="3578" max="3578" width="10.140625" customWidth="1"/>
    <col min="3579" max="3579" width="9.85546875" customWidth="1"/>
    <col min="3816" max="3816" width="4" bestFit="1" customWidth="1"/>
    <col min="3817" max="3817" width="27.85546875" customWidth="1"/>
    <col min="3818" max="3820" width="0" hidden="1" customWidth="1"/>
    <col min="3821" max="3821" width="8.85546875" customWidth="1"/>
    <col min="3822" max="3822" width="12.42578125" customWidth="1"/>
    <col min="3823" max="3823" width="7.42578125" customWidth="1"/>
    <col min="3824" max="3824" width="12.5703125" customWidth="1"/>
    <col min="3825" max="3826" width="9" customWidth="1"/>
    <col min="3827" max="3827" width="11.42578125" customWidth="1"/>
    <col min="3828" max="3828" width="10.7109375" bestFit="1" customWidth="1"/>
    <col min="3829" max="3829" width="10.140625" customWidth="1"/>
    <col min="3830" max="3830" width="9.7109375" customWidth="1"/>
    <col min="3831" max="3831" width="7.85546875" customWidth="1"/>
    <col min="3832" max="3832" width="10.7109375" customWidth="1"/>
    <col min="3833" max="3833" width="10.85546875" customWidth="1"/>
    <col min="3834" max="3834" width="10.140625" customWidth="1"/>
    <col min="3835" max="3835" width="9.85546875" customWidth="1"/>
    <col min="4072" max="4072" width="4" bestFit="1" customWidth="1"/>
    <col min="4073" max="4073" width="27.85546875" customWidth="1"/>
    <col min="4074" max="4076" width="0" hidden="1" customWidth="1"/>
    <col min="4077" max="4077" width="8.85546875" customWidth="1"/>
    <col min="4078" max="4078" width="12.42578125" customWidth="1"/>
    <col min="4079" max="4079" width="7.42578125" customWidth="1"/>
    <col min="4080" max="4080" width="12.5703125" customWidth="1"/>
    <col min="4081" max="4082" width="9" customWidth="1"/>
    <col min="4083" max="4083" width="11.42578125" customWidth="1"/>
    <col min="4084" max="4084" width="10.7109375" bestFit="1" customWidth="1"/>
    <col min="4085" max="4085" width="10.140625" customWidth="1"/>
    <col min="4086" max="4086" width="9.7109375" customWidth="1"/>
    <col min="4087" max="4087" width="7.85546875" customWidth="1"/>
    <col min="4088" max="4088" width="10.7109375" customWidth="1"/>
    <col min="4089" max="4089" width="10.85546875" customWidth="1"/>
    <col min="4090" max="4090" width="10.140625" customWidth="1"/>
    <col min="4091" max="4091" width="9.85546875" customWidth="1"/>
    <col min="4328" max="4328" width="4" bestFit="1" customWidth="1"/>
    <col min="4329" max="4329" width="27.85546875" customWidth="1"/>
    <col min="4330" max="4332" width="0" hidden="1" customWidth="1"/>
    <col min="4333" max="4333" width="8.85546875" customWidth="1"/>
    <col min="4334" max="4334" width="12.42578125" customWidth="1"/>
    <col min="4335" max="4335" width="7.42578125" customWidth="1"/>
    <col min="4336" max="4336" width="12.5703125" customWidth="1"/>
    <col min="4337" max="4338" width="9" customWidth="1"/>
    <col min="4339" max="4339" width="11.42578125" customWidth="1"/>
    <col min="4340" max="4340" width="10.7109375" bestFit="1" customWidth="1"/>
    <col min="4341" max="4341" width="10.140625" customWidth="1"/>
    <col min="4342" max="4342" width="9.7109375" customWidth="1"/>
    <col min="4343" max="4343" width="7.85546875" customWidth="1"/>
    <col min="4344" max="4344" width="10.7109375" customWidth="1"/>
    <col min="4345" max="4345" width="10.85546875" customWidth="1"/>
    <col min="4346" max="4346" width="10.140625" customWidth="1"/>
    <col min="4347" max="4347" width="9.85546875" customWidth="1"/>
    <col min="4584" max="4584" width="4" bestFit="1" customWidth="1"/>
    <col min="4585" max="4585" width="27.85546875" customWidth="1"/>
    <col min="4586" max="4588" width="0" hidden="1" customWidth="1"/>
    <col min="4589" max="4589" width="8.85546875" customWidth="1"/>
    <col min="4590" max="4590" width="12.42578125" customWidth="1"/>
    <col min="4591" max="4591" width="7.42578125" customWidth="1"/>
    <col min="4592" max="4592" width="12.5703125" customWidth="1"/>
    <col min="4593" max="4594" width="9" customWidth="1"/>
    <col min="4595" max="4595" width="11.42578125" customWidth="1"/>
    <col min="4596" max="4596" width="10.7109375" bestFit="1" customWidth="1"/>
    <col min="4597" max="4597" width="10.140625" customWidth="1"/>
    <col min="4598" max="4598" width="9.7109375" customWidth="1"/>
    <col min="4599" max="4599" width="7.85546875" customWidth="1"/>
    <col min="4600" max="4600" width="10.7109375" customWidth="1"/>
    <col min="4601" max="4601" width="10.85546875" customWidth="1"/>
    <col min="4602" max="4602" width="10.140625" customWidth="1"/>
    <col min="4603" max="4603" width="9.85546875" customWidth="1"/>
    <col min="4840" max="4840" width="4" bestFit="1" customWidth="1"/>
    <col min="4841" max="4841" width="27.85546875" customWidth="1"/>
    <col min="4842" max="4844" width="0" hidden="1" customWidth="1"/>
    <col min="4845" max="4845" width="8.85546875" customWidth="1"/>
    <col min="4846" max="4846" width="12.42578125" customWidth="1"/>
    <col min="4847" max="4847" width="7.42578125" customWidth="1"/>
    <col min="4848" max="4848" width="12.5703125" customWidth="1"/>
    <col min="4849" max="4850" width="9" customWidth="1"/>
    <col min="4851" max="4851" width="11.42578125" customWidth="1"/>
    <col min="4852" max="4852" width="10.7109375" bestFit="1" customWidth="1"/>
    <col min="4853" max="4853" width="10.140625" customWidth="1"/>
    <col min="4854" max="4854" width="9.7109375" customWidth="1"/>
    <col min="4855" max="4855" width="7.85546875" customWidth="1"/>
    <col min="4856" max="4856" width="10.7109375" customWidth="1"/>
    <col min="4857" max="4857" width="10.85546875" customWidth="1"/>
    <col min="4858" max="4858" width="10.140625" customWidth="1"/>
    <col min="4859" max="4859" width="9.85546875" customWidth="1"/>
    <col min="5096" max="5096" width="4" bestFit="1" customWidth="1"/>
    <col min="5097" max="5097" width="27.85546875" customWidth="1"/>
    <col min="5098" max="5100" width="0" hidden="1" customWidth="1"/>
    <col min="5101" max="5101" width="8.85546875" customWidth="1"/>
    <col min="5102" max="5102" width="12.42578125" customWidth="1"/>
    <col min="5103" max="5103" width="7.42578125" customWidth="1"/>
    <col min="5104" max="5104" width="12.5703125" customWidth="1"/>
    <col min="5105" max="5106" width="9" customWidth="1"/>
    <col min="5107" max="5107" width="11.42578125" customWidth="1"/>
    <col min="5108" max="5108" width="10.7109375" bestFit="1" customWidth="1"/>
    <col min="5109" max="5109" width="10.140625" customWidth="1"/>
    <col min="5110" max="5110" width="9.7109375" customWidth="1"/>
    <col min="5111" max="5111" width="7.85546875" customWidth="1"/>
    <col min="5112" max="5112" width="10.7109375" customWidth="1"/>
    <col min="5113" max="5113" width="10.85546875" customWidth="1"/>
    <col min="5114" max="5114" width="10.140625" customWidth="1"/>
    <col min="5115" max="5115" width="9.85546875" customWidth="1"/>
    <col min="5352" max="5352" width="4" bestFit="1" customWidth="1"/>
    <col min="5353" max="5353" width="27.85546875" customWidth="1"/>
    <col min="5354" max="5356" width="0" hidden="1" customWidth="1"/>
    <col min="5357" max="5357" width="8.85546875" customWidth="1"/>
    <col min="5358" max="5358" width="12.42578125" customWidth="1"/>
    <col min="5359" max="5359" width="7.42578125" customWidth="1"/>
    <col min="5360" max="5360" width="12.5703125" customWidth="1"/>
    <col min="5361" max="5362" width="9" customWidth="1"/>
    <col min="5363" max="5363" width="11.42578125" customWidth="1"/>
    <col min="5364" max="5364" width="10.7109375" bestFit="1" customWidth="1"/>
    <col min="5365" max="5365" width="10.140625" customWidth="1"/>
    <col min="5366" max="5366" width="9.7109375" customWidth="1"/>
    <col min="5367" max="5367" width="7.85546875" customWidth="1"/>
    <col min="5368" max="5368" width="10.7109375" customWidth="1"/>
    <col min="5369" max="5369" width="10.85546875" customWidth="1"/>
    <col min="5370" max="5370" width="10.140625" customWidth="1"/>
    <col min="5371" max="5371" width="9.85546875" customWidth="1"/>
    <col min="5608" max="5608" width="4" bestFit="1" customWidth="1"/>
    <col min="5609" max="5609" width="27.85546875" customWidth="1"/>
    <col min="5610" max="5612" width="0" hidden="1" customWidth="1"/>
    <col min="5613" max="5613" width="8.85546875" customWidth="1"/>
    <col min="5614" max="5614" width="12.42578125" customWidth="1"/>
    <col min="5615" max="5615" width="7.42578125" customWidth="1"/>
    <col min="5616" max="5616" width="12.5703125" customWidth="1"/>
    <col min="5617" max="5618" width="9" customWidth="1"/>
    <col min="5619" max="5619" width="11.42578125" customWidth="1"/>
    <col min="5620" max="5620" width="10.7109375" bestFit="1" customWidth="1"/>
    <col min="5621" max="5621" width="10.140625" customWidth="1"/>
    <col min="5622" max="5622" width="9.7109375" customWidth="1"/>
    <col min="5623" max="5623" width="7.85546875" customWidth="1"/>
    <col min="5624" max="5624" width="10.7109375" customWidth="1"/>
    <col min="5625" max="5625" width="10.85546875" customWidth="1"/>
    <col min="5626" max="5626" width="10.140625" customWidth="1"/>
    <col min="5627" max="5627" width="9.85546875" customWidth="1"/>
    <col min="5864" max="5864" width="4" bestFit="1" customWidth="1"/>
    <col min="5865" max="5865" width="27.85546875" customWidth="1"/>
    <col min="5866" max="5868" width="0" hidden="1" customWidth="1"/>
    <col min="5869" max="5869" width="8.85546875" customWidth="1"/>
    <col min="5870" max="5870" width="12.42578125" customWidth="1"/>
    <col min="5871" max="5871" width="7.42578125" customWidth="1"/>
    <col min="5872" max="5872" width="12.5703125" customWidth="1"/>
    <col min="5873" max="5874" width="9" customWidth="1"/>
    <col min="5875" max="5875" width="11.42578125" customWidth="1"/>
    <col min="5876" max="5876" width="10.7109375" bestFit="1" customWidth="1"/>
    <col min="5877" max="5877" width="10.140625" customWidth="1"/>
    <col min="5878" max="5878" width="9.7109375" customWidth="1"/>
    <col min="5879" max="5879" width="7.85546875" customWidth="1"/>
    <col min="5880" max="5880" width="10.7109375" customWidth="1"/>
    <col min="5881" max="5881" width="10.85546875" customWidth="1"/>
    <col min="5882" max="5882" width="10.140625" customWidth="1"/>
    <col min="5883" max="5883" width="9.85546875" customWidth="1"/>
    <col min="6120" max="6120" width="4" bestFit="1" customWidth="1"/>
    <col min="6121" max="6121" width="27.85546875" customWidth="1"/>
    <col min="6122" max="6124" width="0" hidden="1" customWidth="1"/>
    <col min="6125" max="6125" width="8.85546875" customWidth="1"/>
    <col min="6126" max="6126" width="12.42578125" customWidth="1"/>
    <col min="6127" max="6127" width="7.42578125" customWidth="1"/>
    <col min="6128" max="6128" width="12.5703125" customWidth="1"/>
    <col min="6129" max="6130" width="9" customWidth="1"/>
    <col min="6131" max="6131" width="11.42578125" customWidth="1"/>
    <col min="6132" max="6132" width="10.7109375" bestFit="1" customWidth="1"/>
    <col min="6133" max="6133" width="10.140625" customWidth="1"/>
    <col min="6134" max="6134" width="9.7109375" customWidth="1"/>
    <col min="6135" max="6135" width="7.85546875" customWidth="1"/>
    <col min="6136" max="6136" width="10.7109375" customWidth="1"/>
    <col min="6137" max="6137" width="10.85546875" customWidth="1"/>
    <col min="6138" max="6138" width="10.140625" customWidth="1"/>
    <col min="6139" max="6139" width="9.85546875" customWidth="1"/>
    <col min="6376" max="6376" width="4" bestFit="1" customWidth="1"/>
    <col min="6377" max="6377" width="27.85546875" customWidth="1"/>
    <col min="6378" max="6380" width="0" hidden="1" customWidth="1"/>
    <col min="6381" max="6381" width="8.85546875" customWidth="1"/>
    <col min="6382" max="6382" width="12.42578125" customWidth="1"/>
    <col min="6383" max="6383" width="7.42578125" customWidth="1"/>
    <col min="6384" max="6384" width="12.5703125" customWidth="1"/>
    <col min="6385" max="6386" width="9" customWidth="1"/>
    <col min="6387" max="6387" width="11.42578125" customWidth="1"/>
    <col min="6388" max="6388" width="10.7109375" bestFit="1" customWidth="1"/>
    <col min="6389" max="6389" width="10.140625" customWidth="1"/>
    <col min="6390" max="6390" width="9.7109375" customWidth="1"/>
    <col min="6391" max="6391" width="7.85546875" customWidth="1"/>
    <col min="6392" max="6392" width="10.7109375" customWidth="1"/>
    <col min="6393" max="6393" width="10.85546875" customWidth="1"/>
    <col min="6394" max="6394" width="10.140625" customWidth="1"/>
    <col min="6395" max="6395" width="9.85546875" customWidth="1"/>
    <col min="6632" max="6632" width="4" bestFit="1" customWidth="1"/>
    <col min="6633" max="6633" width="27.85546875" customWidth="1"/>
    <col min="6634" max="6636" width="0" hidden="1" customWidth="1"/>
    <col min="6637" max="6637" width="8.85546875" customWidth="1"/>
    <col min="6638" max="6638" width="12.42578125" customWidth="1"/>
    <col min="6639" max="6639" width="7.42578125" customWidth="1"/>
    <col min="6640" max="6640" width="12.5703125" customWidth="1"/>
    <col min="6641" max="6642" width="9" customWidth="1"/>
    <col min="6643" max="6643" width="11.42578125" customWidth="1"/>
    <col min="6644" max="6644" width="10.7109375" bestFit="1" customWidth="1"/>
    <col min="6645" max="6645" width="10.140625" customWidth="1"/>
    <col min="6646" max="6646" width="9.7109375" customWidth="1"/>
    <col min="6647" max="6647" width="7.85546875" customWidth="1"/>
    <col min="6648" max="6648" width="10.7109375" customWidth="1"/>
    <col min="6649" max="6649" width="10.85546875" customWidth="1"/>
    <col min="6650" max="6650" width="10.140625" customWidth="1"/>
    <col min="6651" max="6651" width="9.85546875" customWidth="1"/>
    <col min="6888" max="6888" width="4" bestFit="1" customWidth="1"/>
    <col min="6889" max="6889" width="27.85546875" customWidth="1"/>
    <col min="6890" max="6892" width="0" hidden="1" customWidth="1"/>
    <col min="6893" max="6893" width="8.85546875" customWidth="1"/>
    <col min="6894" max="6894" width="12.42578125" customWidth="1"/>
    <col min="6895" max="6895" width="7.42578125" customWidth="1"/>
    <col min="6896" max="6896" width="12.5703125" customWidth="1"/>
    <col min="6897" max="6898" width="9" customWidth="1"/>
    <col min="6899" max="6899" width="11.42578125" customWidth="1"/>
    <col min="6900" max="6900" width="10.7109375" bestFit="1" customWidth="1"/>
    <col min="6901" max="6901" width="10.140625" customWidth="1"/>
    <col min="6902" max="6902" width="9.7109375" customWidth="1"/>
    <col min="6903" max="6903" width="7.85546875" customWidth="1"/>
    <col min="6904" max="6904" width="10.7109375" customWidth="1"/>
    <col min="6905" max="6905" width="10.85546875" customWidth="1"/>
    <col min="6906" max="6906" width="10.140625" customWidth="1"/>
    <col min="6907" max="6907" width="9.85546875" customWidth="1"/>
    <col min="7144" max="7144" width="4" bestFit="1" customWidth="1"/>
    <col min="7145" max="7145" width="27.85546875" customWidth="1"/>
    <col min="7146" max="7148" width="0" hidden="1" customWidth="1"/>
    <col min="7149" max="7149" width="8.85546875" customWidth="1"/>
    <col min="7150" max="7150" width="12.42578125" customWidth="1"/>
    <col min="7151" max="7151" width="7.42578125" customWidth="1"/>
    <col min="7152" max="7152" width="12.5703125" customWidth="1"/>
    <col min="7153" max="7154" width="9" customWidth="1"/>
    <col min="7155" max="7155" width="11.42578125" customWidth="1"/>
    <col min="7156" max="7156" width="10.7109375" bestFit="1" customWidth="1"/>
    <col min="7157" max="7157" width="10.140625" customWidth="1"/>
    <col min="7158" max="7158" width="9.7109375" customWidth="1"/>
    <col min="7159" max="7159" width="7.85546875" customWidth="1"/>
    <col min="7160" max="7160" width="10.7109375" customWidth="1"/>
    <col min="7161" max="7161" width="10.85546875" customWidth="1"/>
    <col min="7162" max="7162" width="10.140625" customWidth="1"/>
    <col min="7163" max="7163" width="9.85546875" customWidth="1"/>
    <col min="7400" max="7400" width="4" bestFit="1" customWidth="1"/>
    <col min="7401" max="7401" width="27.85546875" customWidth="1"/>
    <col min="7402" max="7404" width="0" hidden="1" customWidth="1"/>
    <col min="7405" max="7405" width="8.85546875" customWidth="1"/>
    <col min="7406" max="7406" width="12.42578125" customWidth="1"/>
    <col min="7407" max="7407" width="7.42578125" customWidth="1"/>
    <col min="7408" max="7408" width="12.5703125" customWidth="1"/>
    <col min="7409" max="7410" width="9" customWidth="1"/>
    <col min="7411" max="7411" width="11.42578125" customWidth="1"/>
    <col min="7412" max="7412" width="10.7109375" bestFit="1" customWidth="1"/>
    <col min="7413" max="7413" width="10.140625" customWidth="1"/>
    <col min="7414" max="7414" width="9.7109375" customWidth="1"/>
    <col min="7415" max="7415" width="7.85546875" customWidth="1"/>
    <col min="7416" max="7416" width="10.7109375" customWidth="1"/>
    <col min="7417" max="7417" width="10.85546875" customWidth="1"/>
    <col min="7418" max="7418" width="10.140625" customWidth="1"/>
    <col min="7419" max="7419" width="9.85546875" customWidth="1"/>
    <col min="7656" max="7656" width="4" bestFit="1" customWidth="1"/>
    <col min="7657" max="7657" width="27.85546875" customWidth="1"/>
    <col min="7658" max="7660" width="0" hidden="1" customWidth="1"/>
    <col min="7661" max="7661" width="8.85546875" customWidth="1"/>
    <col min="7662" max="7662" width="12.42578125" customWidth="1"/>
    <col min="7663" max="7663" width="7.42578125" customWidth="1"/>
    <col min="7664" max="7664" width="12.5703125" customWidth="1"/>
    <col min="7665" max="7666" width="9" customWidth="1"/>
    <col min="7667" max="7667" width="11.42578125" customWidth="1"/>
    <col min="7668" max="7668" width="10.7109375" bestFit="1" customWidth="1"/>
    <col min="7669" max="7669" width="10.140625" customWidth="1"/>
    <col min="7670" max="7670" width="9.7109375" customWidth="1"/>
    <col min="7671" max="7671" width="7.85546875" customWidth="1"/>
    <col min="7672" max="7672" width="10.7109375" customWidth="1"/>
    <col min="7673" max="7673" width="10.85546875" customWidth="1"/>
    <col min="7674" max="7674" width="10.140625" customWidth="1"/>
    <col min="7675" max="7675" width="9.85546875" customWidth="1"/>
    <col min="7912" max="7912" width="4" bestFit="1" customWidth="1"/>
    <col min="7913" max="7913" width="27.85546875" customWidth="1"/>
    <col min="7914" max="7916" width="0" hidden="1" customWidth="1"/>
    <col min="7917" max="7917" width="8.85546875" customWidth="1"/>
    <col min="7918" max="7918" width="12.42578125" customWidth="1"/>
    <col min="7919" max="7919" width="7.42578125" customWidth="1"/>
    <col min="7920" max="7920" width="12.5703125" customWidth="1"/>
    <col min="7921" max="7922" width="9" customWidth="1"/>
    <col min="7923" max="7923" width="11.42578125" customWidth="1"/>
    <col min="7924" max="7924" width="10.7109375" bestFit="1" customWidth="1"/>
    <col min="7925" max="7925" width="10.140625" customWidth="1"/>
    <col min="7926" max="7926" width="9.7109375" customWidth="1"/>
    <col min="7927" max="7927" width="7.85546875" customWidth="1"/>
    <col min="7928" max="7928" width="10.7109375" customWidth="1"/>
    <col min="7929" max="7929" width="10.85546875" customWidth="1"/>
    <col min="7930" max="7930" width="10.140625" customWidth="1"/>
    <col min="7931" max="7931" width="9.85546875" customWidth="1"/>
    <col min="8168" max="8168" width="4" bestFit="1" customWidth="1"/>
    <col min="8169" max="8169" width="27.85546875" customWidth="1"/>
    <col min="8170" max="8172" width="0" hidden="1" customWidth="1"/>
    <col min="8173" max="8173" width="8.85546875" customWidth="1"/>
    <col min="8174" max="8174" width="12.42578125" customWidth="1"/>
    <col min="8175" max="8175" width="7.42578125" customWidth="1"/>
    <col min="8176" max="8176" width="12.5703125" customWidth="1"/>
    <col min="8177" max="8178" width="9" customWidth="1"/>
    <col min="8179" max="8179" width="11.42578125" customWidth="1"/>
    <col min="8180" max="8180" width="10.7109375" bestFit="1" customWidth="1"/>
    <col min="8181" max="8181" width="10.140625" customWidth="1"/>
    <col min="8182" max="8182" width="9.7109375" customWidth="1"/>
    <col min="8183" max="8183" width="7.85546875" customWidth="1"/>
    <col min="8184" max="8184" width="10.7109375" customWidth="1"/>
    <col min="8185" max="8185" width="10.85546875" customWidth="1"/>
    <col min="8186" max="8186" width="10.140625" customWidth="1"/>
    <col min="8187" max="8187" width="9.85546875" customWidth="1"/>
    <col min="8424" max="8424" width="4" bestFit="1" customWidth="1"/>
    <col min="8425" max="8425" width="27.85546875" customWidth="1"/>
    <col min="8426" max="8428" width="0" hidden="1" customWidth="1"/>
    <col min="8429" max="8429" width="8.85546875" customWidth="1"/>
    <col min="8430" max="8430" width="12.42578125" customWidth="1"/>
    <col min="8431" max="8431" width="7.42578125" customWidth="1"/>
    <col min="8432" max="8432" width="12.5703125" customWidth="1"/>
    <col min="8433" max="8434" width="9" customWidth="1"/>
    <col min="8435" max="8435" width="11.42578125" customWidth="1"/>
    <col min="8436" max="8436" width="10.7109375" bestFit="1" customWidth="1"/>
    <col min="8437" max="8437" width="10.140625" customWidth="1"/>
    <col min="8438" max="8438" width="9.7109375" customWidth="1"/>
    <col min="8439" max="8439" width="7.85546875" customWidth="1"/>
    <col min="8440" max="8440" width="10.7109375" customWidth="1"/>
    <col min="8441" max="8441" width="10.85546875" customWidth="1"/>
    <col min="8442" max="8442" width="10.140625" customWidth="1"/>
    <col min="8443" max="8443" width="9.85546875" customWidth="1"/>
    <col min="8680" max="8680" width="4" bestFit="1" customWidth="1"/>
    <col min="8681" max="8681" width="27.85546875" customWidth="1"/>
    <col min="8682" max="8684" width="0" hidden="1" customWidth="1"/>
    <col min="8685" max="8685" width="8.85546875" customWidth="1"/>
    <col min="8686" max="8686" width="12.42578125" customWidth="1"/>
    <col min="8687" max="8687" width="7.42578125" customWidth="1"/>
    <col min="8688" max="8688" width="12.5703125" customWidth="1"/>
    <col min="8689" max="8690" width="9" customWidth="1"/>
    <col min="8691" max="8691" width="11.42578125" customWidth="1"/>
    <col min="8692" max="8692" width="10.7109375" bestFit="1" customWidth="1"/>
    <col min="8693" max="8693" width="10.140625" customWidth="1"/>
    <col min="8694" max="8694" width="9.7109375" customWidth="1"/>
    <col min="8695" max="8695" width="7.85546875" customWidth="1"/>
    <col min="8696" max="8696" width="10.7109375" customWidth="1"/>
    <col min="8697" max="8697" width="10.85546875" customWidth="1"/>
    <col min="8698" max="8698" width="10.140625" customWidth="1"/>
    <col min="8699" max="8699" width="9.85546875" customWidth="1"/>
    <col min="8936" max="8936" width="4" bestFit="1" customWidth="1"/>
    <col min="8937" max="8937" width="27.85546875" customWidth="1"/>
    <col min="8938" max="8940" width="0" hidden="1" customWidth="1"/>
    <col min="8941" max="8941" width="8.85546875" customWidth="1"/>
    <col min="8942" max="8942" width="12.42578125" customWidth="1"/>
    <col min="8943" max="8943" width="7.42578125" customWidth="1"/>
    <col min="8944" max="8944" width="12.5703125" customWidth="1"/>
    <col min="8945" max="8946" width="9" customWidth="1"/>
    <col min="8947" max="8947" width="11.42578125" customWidth="1"/>
    <col min="8948" max="8948" width="10.7109375" bestFit="1" customWidth="1"/>
    <col min="8949" max="8949" width="10.140625" customWidth="1"/>
    <col min="8950" max="8950" width="9.7109375" customWidth="1"/>
    <col min="8951" max="8951" width="7.85546875" customWidth="1"/>
    <col min="8952" max="8952" width="10.7109375" customWidth="1"/>
    <col min="8953" max="8953" width="10.85546875" customWidth="1"/>
    <col min="8954" max="8954" width="10.140625" customWidth="1"/>
    <col min="8955" max="8955" width="9.85546875" customWidth="1"/>
    <col min="9192" max="9192" width="4" bestFit="1" customWidth="1"/>
    <col min="9193" max="9193" width="27.85546875" customWidth="1"/>
    <col min="9194" max="9196" width="0" hidden="1" customWidth="1"/>
    <col min="9197" max="9197" width="8.85546875" customWidth="1"/>
    <col min="9198" max="9198" width="12.42578125" customWidth="1"/>
    <col min="9199" max="9199" width="7.42578125" customWidth="1"/>
    <col min="9200" max="9200" width="12.5703125" customWidth="1"/>
    <col min="9201" max="9202" width="9" customWidth="1"/>
    <col min="9203" max="9203" width="11.42578125" customWidth="1"/>
    <col min="9204" max="9204" width="10.7109375" bestFit="1" customWidth="1"/>
    <col min="9205" max="9205" width="10.140625" customWidth="1"/>
    <col min="9206" max="9206" width="9.7109375" customWidth="1"/>
    <col min="9207" max="9207" width="7.85546875" customWidth="1"/>
    <col min="9208" max="9208" width="10.7109375" customWidth="1"/>
    <col min="9209" max="9209" width="10.85546875" customWidth="1"/>
    <col min="9210" max="9210" width="10.140625" customWidth="1"/>
    <col min="9211" max="9211" width="9.85546875" customWidth="1"/>
    <col min="9448" max="9448" width="4" bestFit="1" customWidth="1"/>
    <col min="9449" max="9449" width="27.85546875" customWidth="1"/>
    <col min="9450" max="9452" width="0" hidden="1" customWidth="1"/>
    <col min="9453" max="9453" width="8.85546875" customWidth="1"/>
    <col min="9454" max="9454" width="12.42578125" customWidth="1"/>
    <col min="9455" max="9455" width="7.42578125" customWidth="1"/>
    <col min="9456" max="9456" width="12.5703125" customWidth="1"/>
    <col min="9457" max="9458" width="9" customWidth="1"/>
    <col min="9459" max="9459" width="11.42578125" customWidth="1"/>
    <col min="9460" max="9460" width="10.7109375" bestFit="1" customWidth="1"/>
    <col min="9461" max="9461" width="10.140625" customWidth="1"/>
    <col min="9462" max="9462" width="9.7109375" customWidth="1"/>
    <col min="9463" max="9463" width="7.85546875" customWidth="1"/>
    <col min="9464" max="9464" width="10.7109375" customWidth="1"/>
    <col min="9465" max="9465" width="10.85546875" customWidth="1"/>
    <col min="9466" max="9466" width="10.140625" customWidth="1"/>
    <col min="9467" max="9467" width="9.85546875" customWidth="1"/>
    <col min="9704" max="9704" width="4" bestFit="1" customWidth="1"/>
    <col min="9705" max="9705" width="27.85546875" customWidth="1"/>
    <col min="9706" max="9708" width="0" hidden="1" customWidth="1"/>
    <col min="9709" max="9709" width="8.85546875" customWidth="1"/>
    <col min="9710" max="9710" width="12.42578125" customWidth="1"/>
    <col min="9711" max="9711" width="7.42578125" customWidth="1"/>
    <col min="9712" max="9712" width="12.5703125" customWidth="1"/>
    <col min="9713" max="9714" width="9" customWidth="1"/>
    <col min="9715" max="9715" width="11.42578125" customWidth="1"/>
    <col min="9716" max="9716" width="10.7109375" bestFit="1" customWidth="1"/>
    <col min="9717" max="9717" width="10.140625" customWidth="1"/>
    <col min="9718" max="9718" width="9.7109375" customWidth="1"/>
    <col min="9719" max="9719" width="7.85546875" customWidth="1"/>
    <col min="9720" max="9720" width="10.7109375" customWidth="1"/>
    <col min="9721" max="9721" width="10.85546875" customWidth="1"/>
    <col min="9722" max="9722" width="10.140625" customWidth="1"/>
    <col min="9723" max="9723" width="9.85546875" customWidth="1"/>
    <col min="9960" max="9960" width="4" bestFit="1" customWidth="1"/>
    <col min="9961" max="9961" width="27.85546875" customWidth="1"/>
    <col min="9962" max="9964" width="0" hidden="1" customWidth="1"/>
    <col min="9965" max="9965" width="8.85546875" customWidth="1"/>
    <col min="9966" max="9966" width="12.42578125" customWidth="1"/>
    <col min="9967" max="9967" width="7.42578125" customWidth="1"/>
    <col min="9968" max="9968" width="12.5703125" customWidth="1"/>
    <col min="9969" max="9970" width="9" customWidth="1"/>
    <col min="9971" max="9971" width="11.42578125" customWidth="1"/>
    <col min="9972" max="9972" width="10.7109375" bestFit="1" customWidth="1"/>
    <col min="9973" max="9973" width="10.140625" customWidth="1"/>
    <col min="9974" max="9974" width="9.7109375" customWidth="1"/>
    <col min="9975" max="9975" width="7.85546875" customWidth="1"/>
    <col min="9976" max="9976" width="10.7109375" customWidth="1"/>
    <col min="9977" max="9977" width="10.85546875" customWidth="1"/>
    <col min="9978" max="9978" width="10.140625" customWidth="1"/>
    <col min="9979" max="9979" width="9.85546875" customWidth="1"/>
    <col min="10216" max="10216" width="4" bestFit="1" customWidth="1"/>
    <col min="10217" max="10217" width="27.85546875" customWidth="1"/>
    <col min="10218" max="10220" width="0" hidden="1" customWidth="1"/>
    <col min="10221" max="10221" width="8.85546875" customWidth="1"/>
    <col min="10222" max="10222" width="12.42578125" customWidth="1"/>
    <col min="10223" max="10223" width="7.42578125" customWidth="1"/>
    <col min="10224" max="10224" width="12.5703125" customWidth="1"/>
    <col min="10225" max="10226" width="9" customWidth="1"/>
    <col min="10227" max="10227" width="11.42578125" customWidth="1"/>
    <col min="10228" max="10228" width="10.7109375" bestFit="1" customWidth="1"/>
    <col min="10229" max="10229" width="10.140625" customWidth="1"/>
    <col min="10230" max="10230" width="9.7109375" customWidth="1"/>
    <col min="10231" max="10231" width="7.85546875" customWidth="1"/>
    <col min="10232" max="10232" width="10.7109375" customWidth="1"/>
    <col min="10233" max="10233" width="10.85546875" customWidth="1"/>
    <col min="10234" max="10234" width="10.140625" customWidth="1"/>
    <col min="10235" max="10235" width="9.85546875" customWidth="1"/>
    <col min="10472" max="10472" width="4" bestFit="1" customWidth="1"/>
    <col min="10473" max="10473" width="27.85546875" customWidth="1"/>
    <col min="10474" max="10476" width="0" hidden="1" customWidth="1"/>
    <col min="10477" max="10477" width="8.85546875" customWidth="1"/>
    <col min="10478" max="10478" width="12.42578125" customWidth="1"/>
    <col min="10479" max="10479" width="7.42578125" customWidth="1"/>
    <col min="10480" max="10480" width="12.5703125" customWidth="1"/>
    <col min="10481" max="10482" width="9" customWidth="1"/>
    <col min="10483" max="10483" width="11.42578125" customWidth="1"/>
    <col min="10484" max="10484" width="10.7109375" bestFit="1" customWidth="1"/>
    <col min="10485" max="10485" width="10.140625" customWidth="1"/>
    <col min="10486" max="10486" width="9.7109375" customWidth="1"/>
    <col min="10487" max="10487" width="7.85546875" customWidth="1"/>
    <col min="10488" max="10488" width="10.7109375" customWidth="1"/>
    <col min="10489" max="10489" width="10.85546875" customWidth="1"/>
    <col min="10490" max="10490" width="10.140625" customWidth="1"/>
    <col min="10491" max="10491" width="9.85546875" customWidth="1"/>
    <col min="10728" max="10728" width="4" bestFit="1" customWidth="1"/>
    <col min="10729" max="10729" width="27.85546875" customWidth="1"/>
    <col min="10730" max="10732" width="0" hidden="1" customWidth="1"/>
    <col min="10733" max="10733" width="8.85546875" customWidth="1"/>
    <col min="10734" max="10734" width="12.42578125" customWidth="1"/>
    <col min="10735" max="10735" width="7.42578125" customWidth="1"/>
    <col min="10736" max="10736" width="12.5703125" customWidth="1"/>
    <col min="10737" max="10738" width="9" customWidth="1"/>
    <col min="10739" max="10739" width="11.42578125" customWidth="1"/>
    <col min="10740" max="10740" width="10.7109375" bestFit="1" customWidth="1"/>
    <col min="10741" max="10741" width="10.140625" customWidth="1"/>
    <col min="10742" max="10742" width="9.7109375" customWidth="1"/>
    <col min="10743" max="10743" width="7.85546875" customWidth="1"/>
    <col min="10744" max="10744" width="10.7109375" customWidth="1"/>
    <col min="10745" max="10745" width="10.85546875" customWidth="1"/>
    <col min="10746" max="10746" width="10.140625" customWidth="1"/>
    <col min="10747" max="10747" width="9.85546875" customWidth="1"/>
    <col min="10984" max="10984" width="4" bestFit="1" customWidth="1"/>
    <col min="10985" max="10985" width="27.85546875" customWidth="1"/>
    <col min="10986" max="10988" width="0" hidden="1" customWidth="1"/>
    <col min="10989" max="10989" width="8.85546875" customWidth="1"/>
    <col min="10990" max="10990" width="12.42578125" customWidth="1"/>
    <col min="10991" max="10991" width="7.42578125" customWidth="1"/>
    <col min="10992" max="10992" width="12.5703125" customWidth="1"/>
    <col min="10993" max="10994" width="9" customWidth="1"/>
    <col min="10995" max="10995" width="11.42578125" customWidth="1"/>
    <col min="10996" max="10996" width="10.7109375" bestFit="1" customWidth="1"/>
    <col min="10997" max="10997" width="10.140625" customWidth="1"/>
    <col min="10998" max="10998" width="9.7109375" customWidth="1"/>
    <col min="10999" max="10999" width="7.85546875" customWidth="1"/>
    <col min="11000" max="11000" width="10.7109375" customWidth="1"/>
    <col min="11001" max="11001" width="10.85546875" customWidth="1"/>
    <col min="11002" max="11002" width="10.140625" customWidth="1"/>
    <col min="11003" max="11003" width="9.85546875" customWidth="1"/>
    <col min="11240" max="11240" width="4" bestFit="1" customWidth="1"/>
    <col min="11241" max="11241" width="27.85546875" customWidth="1"/>
    <col min="11242" max="11244" width="0" hidden="1" customWidth="1"/>
    <col min="11245" max="11245" width="8.85546875" customWidth="1"/>
    <col min="11246" max="11246" width="12.42578125" customWidth="1"/>
    <col min="11247" max="11247" width="7.42578125" customWidth="1"/>
    <col min="11248" max="11248" width="12.5703125" customWidth="1"/>
    <col min="11249" max="11250" width="9" customWidth="1"/>
    <col min="11251" max="11251" width="11.42578125" customWidth="1"/>
    <col min="11252" max="11252" width="10.7109375" bestFit="1" customWidth="1"/>
    <col min="11253" max="11253" width="10.140625" customWidth="1"/>
    <col min="11254" max="11254" width="9.7109375" customWidth="1"/>
    <col min="11255" max="11255" width="7.85546875" customWidth="1"/>
    <col min="11256" max="11256" width="10.7109375" customWidth="1"/>
    <col min="11257" max="11257" width="10.85546875" customWidth="1"/>
    <col min="11258" max="11258" width="10.140625" customWidth="1"/>
    <col min="11259" max="11259" width="9.85546875" customWidth="1"/>
    <col min="11496" max="11496" width="4" bestFit="1" customWidth="1"/>
    <col min="11497" max="11497" width="27.85546875" customWidth="1"/>
    <col min="11498" max="11500" width="0" hidden="1" customWidth="1"/>
    <col min="11501" max="11501" width="8.85546875" customWidth="1"/>
    <col min="11502" max="11502" width="12.42578125" customWidth="1"/>
    <col min="11503" max="11503" width="7.42578125" customWidth="1"/>
    <col min="11504" max="11504" width="12.5703125" customWidth="1"/>
    <col min="11505" max="11506" width="9" customWidth="1"/>
    <col min="11507" max="11507" width="11.42578125" customWidth="1"/>
    <col min="11508" max="11508" width="10.7109375" bestFit="1" customWidth="1"/>
    <col min="11509" max="11509" width="10.140625" customWidth="1"/>
    <col min="11510" max="11510" width="9.7109375" customWidth="1"/>
    <col min="11511" max="11511" width="7.85546875" customWidth="1"/>
    <col min="11512" max="11512" width="10.7109375" customWidth="1"/>
    <col min="11513" max="11513" width="10.85546875" customWidth="1"/>
    <col min="11514" max="11514" width="10.140625" customWidth="1"/>
    <col min="11515" max="11515" width="9.85546875" customWidth="1"/>
    <col min="11752" max="11752" width="4" bestFit="1" customWidth="1"/>
    <col min="11753" max="11753" width="27.85546875" customWidth="1"/>
    <col min="11754" max="11756" width="0" hidden="1" customWidth="1"/>
    <col min="11757" max="11757" width="8.85546875" customWidth="1"/>
    <col min="11758" max="11758" width="12.42578125" customWidth="1"/>
    <col min="11759" max="11759" width="7.42578125" customWidth="1"/>
    <col min="11760" max="11760" width="12.5703125" customWidth="1"/>
    <col min="11761" max="11762" width="9" customWidth="1"/>
    <col min="11763" max="11763" width="11.42578125" customWidth="1"/>
    <col min="11764" max="11764" width="10.7109375" bestFit="1" customWidth="1"/>
    <col min="11765" max="11765" width="10.140625" customWidth="1"/>
    <col min="11766" max="11766" width="9.7109375" customWidth="1"/>
    <col min="11767" max="11767" width="7.85546875" customWidth="1"/>
    <col min="11768" max="11768" width="10.7109375" customWidth="1"/>
    <col min="11769" max="11769" width="10.85546875" customWidth="1"/>
    <col min="11770" max="11770" width="10.140625" customWidth="1"/>
    <col min="11771" max="11771" width="9.85546875" customWidth="1"/>
    <col min="12008" max="12008" width="4" bestFit="1" customWidth="1"/>
    <col min="12009" max="12009" width="27.85546875" customWidth="1"/>
    <col min="12010" max="12012" width="0" hidden="1" customWidth="1"/>
    <col min="12013" max="12013" width="8.85546875" customWidth="1"/>
    <col min="12014" max="12014" width="12.42578125" customWidth="1"/>
    <col min="12015" max="12015" width="7.42578125" customWidth="1"/>
    <col min="12016" max="12016" width="12.5703125" customWidth="1"/>
    <col min="12017" max="12018" width="9" customWidth="1"/>
    <col min="12019" max="12019" width="11.42578125" customWidth="1"/>
    <col min="12020" max="12020" width="10.7109375" bestFit="1" customWidth="1"/>
    <col min="12021" max="12021" width="10.140625" customWidth="1"/>
    <col min="12022" max="12022" width="9.7109375" customWidth="1"/>
    <col min="12023" max="12023" width="7.85546875" customWidth="1"/>
    <col min="12024" max="12024" width="10.7109375" customWidth="1"/>
    <col min="12025" max="12025" width="10.85546875" customWidth="1"/>
    <col min="12026" max="12026" width="10.140625" customWidth="1"/>
    <col min="12027" max="12027" width="9.85546875" customWidth="1"/>
    <col min="12264" max="12264" width="4" bestFit="1" customWidth="1"/>
    <col min="12265" max="12265" width="27.85546875" customWidth="1"/>
    <col min="12266" max="12268" width="0" hidden="1" customWidth="1"/>
    <col min="12269" max="12269" width="8.85546875" customWidth="1"/>
    <col min="12270" max="12270" width="12.42578125" customWidth="1"/>
    <col min="12271" max="12271" width="7.42578125" customWidth="1"/>
    <col min="12272" max="12272" width="12.5703125" customWidth="1"/>
    <col min="12273" max="12274" width="9" customWidth="1"/>
    <col min="12275" max="12275" width="11.42578125" customWidth="1"/>
    <col min="12276" max="12276" width="10.7109375" bestFit="1" customWidth="1"/>
    <col min="12277" max="12277" width="10.140625" customWidth="1"/>
    <col min="12278" max="12278" width="9.7109375" customWidth="1"/>
    <col min="12279" max="12279" width="7.85546875" customWidth="1"/>
    <col min="12280" max="12280" width="10.7109375" customWidth="1"/>
    <col min="12281" max="12281" width="10.85546875" customWidth="1"/>
    <col min="12282" max="12282" width="10.140625" customWidth="1"/>
    <col min="12283" max="12283" width="9.85546875" customWidth="1"/>
    <col min="12520" max="12520" width="4" bestFit="1" customWidth="1"/>
    <col min="12521" max="12521" width="27.85546875" customWidth="1"/>
    <col min="12522" max="12524" width="0" hidden="1" customWidth="1"/>
    <col min="12525" max="12525" width="8.85546875" customWidth="1"/>
    <col min="12526" max="12526" width="12.42578125" customWidth="1"/>
    <col min="12527" max="12527" width="7.42578125" customWidth="1"/>
    <col min="12528" max="12528" width="12.5703125" customWidth="1"/>
    <col min="12529" max="12530" width="9" customWidth="1"/>
    <col min="12531" max="12531" width="11.42578125" customWidth="1"/>
    <col min="12532" max="12532" width="10.7109375" bestFit="1" customWidth="1"/>
    <col min="12533" max="12533" width="10.140625" customWidth="1"/>
    <col min="12534" max="12534" width="9.7109375" customWidth="1"/>
    <col min="12535" max="12535" width="7.85546875" customWidth="1"/>
    <col min="12536" max="12536" width="10.7109375" customWidth="1"/>
    <col min="12537" max="12537" width="10.85546875" customWidth="1"/>
    <col min="12538" max="12538" width="10.140625" customWidth="1"/>
    <col min="12539" max="12539" width="9.85546875" customWidth="1"/>
    <col min="12776" max="12776" width="4" bestFit="1" customWidth="1"/>
    <col min="12777" max="12777" width="27.85546875" customWidth="1"/>
    <col min="12778" max="12780" width="0" hidden="1" customWidth="1"/>
    <col min="12781" max="12781" width="8.85546875" customWidth="1"/>
    <col min="12782" max="12782" width="12.42578125" customWidth="1"/>
    <col min="12783" max="12783" width="7.42578125" customWidth="1"/>
    <col min="12784" max="12784" width="12.5703125" customWidth="1"/>
    <col min="12785" max="12786" width="9" customWidth="1"/>
    <col min="12787" max="12787" width="11.42578125" customWidth="1"/>
    <col min="12788" max="12788" width="10.7109375" bestFit="1" customWidth="1"/>
    <col min="12789" max="12789" width="10.140625" customWidth="1"/>
    <col min="12790" max="12790" width="9.7109375" customWidth="1"/>
    <col min="12791" max="12791" width="7.85546875" customWidth="1"/>
    <col min="12792" max="12792" width="10.7109375" customWidth="1"/>
    <col min="12793" max="12793" width="10.85546875" customWidth="1"/>
    <col min="12794" max="12794" width="10.140625" customWidth="1"/>
    <col min="12795" max="12795" width="9.85546875" customWidth="1"/>
    <col min="13032" max="13032" width="4" bestFit="1" customWidth="1"/>
    <col min="13033" max="13033" width="27.85546875" customWidth="1"/>
    <col min="13034" max="13036" width="0" hidden="1" customWidth="1"/>
    <col min="13037" max="13037" width="8.85546875" customWidth="1"/>
    <col min="13038" max="13038" width="12.42578125" customWidth="1"/>
    <col min="13039" max="13039" width="7.42578125" customWidth="1"/>
    <col min="13040" max="13040" width="12.5703125" customWidth="1"/>
    <col min="13041" max="13042" width="9" customWidth="1"/>
    <col min="13043" max="13043" width="11.42578125" customWidth="1"/>
    <col min="13044" max="13044" width="10.7109375" bestFit="1" customWidth="1"/>
    <col min="13045" max="13045" width="10.140625" customWidth="1"/>
    <col min="13046" max="13046" width="9.7109375" customWidth="1"/>
    <col min="13047" max="13047" width="7.85546875" customWidth="1"/>
    <col min="13048" max="13048" width="10.7109375" customWidth="1"/>
    <col min="13049" max="13049" width="10.85546875" customWidth="1"/>
    <col min="13050" max="13050" width="10.140625" customWidth="1"/>
    <col min="13051" max="13051" width="9.85546875" customWidth="1"/>
    <col min="13288" max="13288" width="4" bestFit="1" customWidth="1"/>
    <col min="13289" max="13289" width="27.85546875" customWidth="1"/>
    <col min="13290" max="13292" width="0" hidden="1" customWidth="1"/>
    <col min="13293" max="13293" width="8.85546875" customWidth="1"/>
    <col min="13294" max="13294" width="12.42578125" customWidth="1"/>
    <col min="13295" max="13295" width="7.42578125" customWidth="1"/>
    <col min="13296" max="13296" width="12.5703125" customWidth="1"/>
    <col min="13297" max="13298" width="9" customWidth="1"/>
    <col min="13299" max="13299" width="11.42578125" customWidth="1"/>
    <col min="13300" max="13300" width="10.7109375" bestFit="1" customWidth="1"/>
    <col min="13301" max="13301" width="10.140625" customWidth="1"/>
    <col min="13302" max="13302" width="9.7109375" customWidth="1"/>
    <col min="13303" max="13303" width="7.85546875" customWidth="1"/>
    <col min="13304" max="13304" width="10.7109375" customWidth="1"/>
    <col min="13305" max="13305" width="10.85546875" customWidth="1"/>
    <col min="13306" max="13306" width="10.140625" customWidth="1"/>
    <col min="13307" max="13307" width="9.85546875" customWidth="1"/>
    <col min="13544" max="13544" width="4" bestFit="1" customWidth="1"/>
    <col min="13545" max="13545" width="27.85546875" customWidth="1"/>
    <col min="13546" max="13548" width="0" hidden="1" customWidth="1"/>
    <col min="13549" max="13549" width="8.85546875" customWidth="1"/>
    <col min="13550" max="13550" width="12.42578125" customWidth="1"/>
    <col min="13551" max="13551" width="7.42578125" customWidth="1"/>
    <col min="13552" max="13552" width="12.5703125" customWidth="1"/>
    <col min="13553" max="13554" width="9" customWidth="1"/>
    <col min="13555" max="13555" width="11.42578125" customWidth="1"/>
    <col min="13556" max="13556" width="10.7109375" bestFit="1" customWidth="1"/>
    <col min="13557" max="13557" width="10.140625" customWidth="1"/>
    <col min="13558" max="13558" width="9.7109375" customWidth="1"/>
    <col min="13559" max="13559" width="7.85546875" customWidth="1"/>
    <col min="13560" max="13560" width="10.7109375" customWidth="1"/>
    <col min="13561" max="13561" width="10.85546875" customWidth="1"/>
    <col min="13562" max="13562" width="10.140625" customWidth="1"/>
    <col min="13563" max="13563" width="9.85546875" customWidth="1"/>
    <col min="13800" max="13800" width="4" bestFit="1" customWidth="1"/>
    <col min="13801" max="13801" width="27.85546875" customWidth="1"/>
    <col min="13802" max="13804" width="0" hidden="1" customWidth="1"/>
    <col min="13805" max="13805" width="8.85546875" customWidth="1"/>
    <col min="13806" max="13806" width="12.42578125" customWidth="1"/>
    <col min="13807" max="13807" width="7.42578125" customWidth="1"/>
    <col min="13808" max="13808" width="12.5703125" customWidth="1"/>
    <col min="13809" max="13810" width="9" customWidth="1"/>
    <col min="13811" max="13811" width="11.42578125" customWidth="1"/>
    <col min="13812" max="13812" width="10.7109375" bestFit="1" customWidth="1"/>
    <col min="13813" max="13813" width="10.140625" customWidth="1"/>
    <col min="13814" max="13814" width="9.7109375" customWidth="1"/>
    <col min="13815" max="13815" width="7.85546875" customWidth="1"/>
    <col min="13816" max="13816" width="10.7109375" customWidth="1"/>
    <col min="13817" max="13817" width="10.85546875" customWidth="1"/>
    <col min="13818" max="13818" width="10.140625" customWidth="1"/>
    <col min="13819" max="13819" width="9.85546875" customWidth="1"/>
    <col min="14056" max="14056" width="4" bestFit="1" customWidth="1"/>
    <col min="14057" max="14057" width="27.85546875" customWidth="1"/>
    <col min="14058" max="14060" width="0" hidden="1" customWidth="1"/>
    <col min="14061" max="14061" width="8.85546875" customWidth="1"/>
    <col min="14062" max="14062" width="12.42578125" customWidth="1"/>
    <col min="14063" max="14063" width="7.42578125" customWidth="1"/>
    <col min="14064" max="14064" width="12.5703125" customWidth="1"/>
    <col min="14065" max="14066" width="9" customWidth="1"/>
    <col min="14067" max="14067" width="11.42578125" customWidth="1"/>
    <col min="14068" max="14068" width="10.7109375" bestFit="1" customWidth="1"/>
    <col min="14069" max="14069" width="10.140625" customWidth="1"/>
    <col min="14070" max="14070" width="9.7109375" customWidth="1"/>
    <col min="14071" max="14071" width="7.85546875" customWidth="1"/>
    <col min="14072" max="14072" width="10.7109375" customWidth="1"/>
    <col min="14073" max="14073" width="10.85546875" customWidth="1"/>
    <col min="14074" max="14074" width="10.140625" customWidth="1"/>
    <col min="14075" max="14075" width="9.85546875" customWidth="1"/>
    <col min="14312" max="14312" width="4" bestFit="1" customWidth="1"/>
    <col min="14313" max="14313" width="27.85546875" customWidth="1"/>
    <col min="14314" max="14316" width="0" hidden="1" customWidth="1"/>
    <col min="14317" max="14317" width="8.85546875" customWidth="1"/>
    <col min="14318" max="14318" width="12.42578125" customWidth="1"/>
    <col min="14319" max="14319" width="7.42578125" customWidth="1"/>
    <col min="14320" max="14320" width="12.5703125" customWidth="1"/>
    <col min="14321" max="14322" width="9" customWidth="1"/>
    <col min="14323" max="14323" width="11.42578125" customWidth="1"/>
    <col min="14324" max="14324" width="10.7109375" bestFit="1" customWidth="1"/>
    <col min="14325" max="14325" width="10.140625" customWidth="1"/>
    <col min="14326" max="14326" width="9.7109375" customWidth="1"/>
    <col min="14327" max="14327" width="7.85546875" customWidth="1"/>
    <col min="14328" max="14328" width="10.7109375" customWidth="1"/>
    <col min="14329" max="14329" width="10.85546875" customWidth="1"/>
    <col min="14330" max="14330" width="10.140625" customWidth="1"/>
    <col min="14331" max="14331" width="9.85546875" customWidth="1"/>
    <col min="14568" max="14568" width="4" bestFit="1" customWidth="1"/>
    <col min="14569" max="14569" width="27.85546875" customWidth="1"/>
    <col min="14570" max="14572" width="0" hidden="1" customWidth="1"/>
    <col min="14573" max="14573" width="8.85546875" customWidth="1"/>
    <col min="14574" max="14574" width="12.42578125" customWidth="1"/>
    <col min="14575" max="14575" width="7.42578125" customWidth="1"/>
    <col min="14576" max="14576" width="12.5703125" customWidth="1"/>
    <col min="14577" max="14578" width="9" customWidth="1"/>
    <col min="14579" max="14579" width="11.42578125" customWidth="1"/>
    <col min="14580" max="14580" width="10.7109375" bestFit="1" customWidth="1"/>
    <col min="14581" max="14581" width="10.140625" customWidth="1"/>
    <col min="14582" max="14582" width="9.7109375" customWidth="1"/>
    <col min="14583" max="14583" width="7.85546875" customWidth="1"/>
    <col min="14584" max="14584" width="10.7109375" customWidth="1"/>
    <col min="14585" max="14585" width="10.85546875" customWidth="1"/>
    <col min="14586" max="14586" width="10.140625" customWidth="1"/>
    <col min="14587" max="14587" width="9.85546875" customWidth="1"/>
    <col min="14824" max="14824" width="4" bestFit="1" customWidth="1"/>
    <col min="14825" max="14825" width="27.85546875" customWidth="1"/>
    <col min="14826" max="14828" width="0" hidden="1" customWidth="1"/>
    <col min="14829" max="14829" width="8.85546875" customWidth="1"/>
    <col min="14830" max="14830" width="12.42578125" customWidth="1"/>
    <col min="14831" max="14831" width="7.42578125" customWidth="1"/>
    <col min="14832" max="14832" width="12.5703125" customWidth="1"/>
    <col min="14833" max="14834" width="9" customWidth="1"/>
    <col min="14835" max="14835" width="11.42578125" customWidth="1"/>
    <col min="14836" max="14836" width="10.7109375" bestFit="1" customWidth="1"/>
    <col min="14837" max="14837" width="10.140625" customWidth="1"/>
    <col min="14838" max="14838" width="9.7109375" customWidth="1"/>
    <col min="14839" max="14839" width="7.85546875" customWidth="1"/>
    <col min="14840" max="14840" width="10.7109375" customWidth="1"/>
    <col min="14841" max="14841" width="10.85546875" customWidth="1"/>
    <col min="14842" max="14842" width="10.140625" customWidth="1"/>
    <col min="14843" max="14843" width="9.85546875" customWidth="1"/>
    <col min="15080" max="15080" width="4" bestFit="1" customWidth="1"/>
    <col min="15081" max="15081" width="27.85546875" customWidth="1"/>
    <col min="15082" max="15084" width="0" hidden="1" customWidth="1"/>
    <col min="15085" max="15085" width="8.85546875" customWidth="1"/>
    <col min="15086" max="15086" width="12.42578125" customWidth="1"/>
    <col min="15087" max="15087" width="7.42578125" customWidth="1"/>
    <col min="15088" max="15088" width="12.5703125" customWidth="1"/>
    <col min="15089" max="15090" width="9" customWidth="1"/>
    <col min="15091" max="15091" width="11.42578125" customWidth="1"/>
    <col min="15092" max="15092" width="10.7109375" bestFit="1" customWidth="1"/>
    <col min="15093" max="15093" width="10.140625" customWidth="1"/>
    <col min="15094" max="15094" width="9.7109375" customWidth="1"/>
    <col min="15095" max="15095" width="7.85546875" customWidth="1"/>
    <col min="15096" max="15096" width="10.7109375" customWidth="1"/>
    <col min="15097" max="15097" width="10.85546875" customWidth="1"/>
    <col min="15098" max="15098" width="10.140625" customWidth="1"/>
    <col min="15099" max="15099" width="9.85546875" customWidth="1"/>
    <col min="15336" max="15336" width="4" bestFit="1" customWidth="1"/>
    <col min="15337" max="15337" width="27.85546875" customWidth="1"/>
    <col min="15338" max="15340" width="0" hidden="1" customWidth="1"/>
    <col min="15341" max="15341" width="8.85546875" customWidth="1"/>
    <col min="15342" max="15342" width="12.42578125" customWidth="1"/>
    <col min="15343" max="15343" width="7.42578125" customWidth="1"/>
    <col min="15344" max="15344" width="12.5703125" customWidth="1"/>
    <col min="15345" max="15346" width="9" customWidth="1"/>
    <col min="15347" max="15347" width="11.42578125" customWidth="1"/>
    <col min="15348" max="15348" width="10.7109375" bestFit="1" customWidth="1"/>
    <col min="15349" max="15349" width="10.140625" customWidth="1"/>
    <col min="15350" max="15350" width="9.7109375" customWidth="1"/>
    <col min="15351" max="15351" width="7.85546875" customWidth="1"/>
    <col min="15352" max="15352" width="10.7109375" customWidth="1"/>
    <col min="15353" max="15353" width="10.85546875" customWidth="1"/>
    <col min="15354" max="15354" width="10.140625" customWidth="1"/>
    <col min="15355" max="15355" width="9.85546875" customWidth="1"/>
    <col min="15592" max="15592" width="4" bestFit="1" customWidth="1"/>
    <col min="15593" max="15593" width="27.85546875" customWidth="1"/>
    <col min="15594" max="15596" width="0" hidden="1" customWidth="1"/>
    <col min="15597" max="15597" width="8.85546875" customWidth="1"/>
    <col min="15598" max="15598" width="12.42578125" customWidth="1"/>
    <col min="15599" max="15599" width="7.42578125" customWidth="1"/>
    <col min="15600" max="15600" width="12.5703125" customWidth="1"/>
    <col min="15601" max="15602" width="9" customWidth="1"/>
    <col min="15603" max="15603" width="11.42578125" customWidth="1"/>
    <col min="15604" max="15604" width="10.7109375" bestFit="1" customWidth="1"/>
    <col min="15605" max="15605" width="10.140625" customWidth="1"/>
    <col min="15606" max="15606" width="9.7109375" customWidth="1"/>
    <col min="15607" max="15607" width="7.85546875" customWidth="1"/>
    <col min="15608" max="15608" width="10.7109375" customWidth="1"/>
    <col min="15609" max="15609" width="10.85546875" customWidth="1"/>
    <col min="15610" max="15610" width="10.140625" customWidth="1"/>
    <col min="15611" max="15611" width="9.85546875" customWidth="1"/>
    <col min="15848" max="15848" width="4" bestFit="1" customWidth="1"/>
    <col min="15849" max="15849" width="27.85546875" customWidth="1"/>
    <col min="15850" max="15852" width="0" hidden="1" customWidth="1"/>
    <col min="15853" max="15853" width="8.85546875" customWidth="1"/>
    <col min="15854" max="15854" width="12.42578125" customWidth="1"/>
    <col min="15855" max="15855" width="7.42578125" customWidth="1"/>
    <col min="15856" max="15856" width="12.5703125" customWidth="1"/>
    <col min="15857" max="15858" width="9" customWidth="1"/>
    <col min="15859" max="15859" width="11.42578125" customWidth="1"/>
    <col min="15860" max="15860" width="10.7109375" bestFit="1" customWidth="1"/>
    <col min="15861" max="15861" width="10.140625" customWidth="1"/>
    <col min="15862" max="15862" width="9.7109375" customWidth="1"/>
    <col min="15863" max="15863" width="7.85546875" customWidth="1"/>
    <col min="15864" max="15864" width="10.7109375" customWidth="1"/>
    <col min="15865" max="15865" width="10.85546875" customWidth="1"/>
    <col min="15866" max="15866" width="10.140625" customWidth="1"/>
    <col min="15867" max="15867" width="9.85546875" customWidth="1"/>
    <col min="16104" max="16104" width="4" bestFit="1" customWidth="1"/>
    <col min="16105" max="16105" width="27.85546875" customWidth="1"/>
    <col min="16106" max="16108" width="0" hidden="1" customWidth="1"/>
    <col min="16109" max="16109" width="8.85546875" customWidth="1"/>
    <col min="16110" max="16110" width="12.42578125" customWidth="1"/>
    <col min="16111" max="16111" width="7.42578125" customWidth="1"/>
    <col min="16112" max="16112" width="12.5703125" customWidth="1"/>
    <col min="16113" max="16114" width="9" customWidth="1"/>
    <col min="16115" max="16115" width="11.42578125" customWidth="1"/>
    <col min="16116" max="16116" width="10.7109375" bestFit="1" customWidth="1"/>
    <col min="16117" max="16117" width="10.140625" customWidth="1"/>
    <col min="16118" max="16118" width="9.7109375" customWidth="1"/>
    <col min="16119" max="16119" width="7.85546875" customWidth="1"/>
    <col min="16120" max="16120" width="10.7109375" customWidth="1"/>
    <col min="16121" max="16121" width="10.85546875" customWidth="1"/>
    <col min="16122" max="16122" width="10.140625" customWidth="1"/>
    <col min="16123" max="16123" width="9.85546875" customWidth="1"/>
  </cols>
  <sheetData>
    <row r="1" spans="1:35" ht="45.75" customHeight="1" thickBot="1">
      <c r="A1" s="363" t="s">
        <v>421</v>
      </c>
      <c r="B1" s="364"/>
      <c r="C1" s="364"/>
      <c r="D1" s="364"/>
      <c r="E1" s="364"/>
      <c r="F1" s="364"/>
      <c r="G1" s="364"/>
      <c r="H1" s="364"/>
      <c r="I1" s="364"/>
      <c r="J1" s="364"/>
      <c r="K1" s="364"/>
      <c r="L1" s="364"/>
      <c r="M1" s="365"/>
    </row>
    <row r="2" spans="1:35" ht="21" customHeight="1">
      <c r="A2" s="370" t="s">
        <v>200</v>
      </c>
      <c r="B2" s="372" t="s">
        <v>222</v>
      </c>
      <c r="C2" s="145" t="s">
        <v>223</v>
      </c>
      <c r="D2" s="146"/>
      <c r="E2" s="146"/>
      <c r="F2" s="372" t="s">
        <v>490</v>
      </c>
      <c r="G2" s="372"/>
      <c r="H2" s="372"/>
      <c r="I2" s="372" t="s">
        <v>489</v>
      </c>
      <c r="J2" s="372"/>
      <c r="K2" s="372"/>
      <c r="L2" s="372"/>
      <c r="M2" s="374"/>
    </row>
    <row r="3" spans="1:35" ht="63">
      <c r="A3" s="371"/>
      <c r="B3" s="373"/>
      <c r="C3" s="147" t="s">
        <v>225</v>
      </c>
      <c r="D3" s="147" t="s">
        <v>226</v>
      </c>
      <c r="E3" s="147" t="s">
        <v>238</v>
      </c>
      <c r="F3" s="148" t="s">
        <v>239</v>
      </c>
      <c r="G3" s="148" t="s">
        <v>240</v>
      </c>
      <c r="H3" s="149" t="s">
        <v>241</v>
      </c>
      <c r="I3" s="150" t="s">
        <v>242</v>
      </c>
      <c r="J3" s="150" t="s">
        <v>243</v>
      </c>
      <c r="K3" s="148" t="s">
        <v>239</v>
      </c>
      <c r="L3" s="148" t="s">
        <v>240</v>
      </c>
      <c r="M3" s="151" t="s">
        <v>241</v>
      </c>
    </row>
    <row r="4" spans="1:35" ht="18">
      <c r="A4" s="152">
        <v>1</v>
      </c>
      <c r="B4" s="153" t="s">
        <v>43</v>
      </c>
      <c r="C4" s="154"/>
      <c r="D4" s="155"/>
      <c r="E4" s="155"/>
      <c r="F4" s="247">
        <v>6.4810415026981847</v>
      </c>
      <c r="G4" s="247">
        <v>2.1335695671659858</v>
      </c>
      <c r="H4" s="247">
        <v>1.2100167002723261</v>
      </c>
      <c r="I4" s="248">
        <v>53669.911035999998</v>
      </c>
      <c r="J4" s="248">
        <v>63105.797048</v>
      </c>
      <c r="K4" s="247">
        <v>0.50342392014508019</v>
      </c>
      <c r="L4" s="247">
        <v>2.5664638459595671E-2</v>
      </c>
      <c r="M4" s="249">
        <v>9.751908174060922E-2</v>
      </c>
    </row>
    <row r="5" spans="1:35" ht="18">
      <c r="A5" s="156">
        <v>2</v>
      </c>
      <c r="B5" s="161" t="s">
        <v>164</v>
      </c>
      <c r="C5" s="162"/>
      <c r="D5" s="163"/>
      <c r="E5" s="163"/>
      <c r="F5" s="244">
        <v>4.4867125614266241</v>
      </c>
      <c r="G5" s="244">
        <v>0.1377282122052336</v>
      </c>
      <c r="H5" s="244">
        <v>0.14056334107958041</v>
      </c>
      <c r="I5" s="245">
        <v>17669.082838999999</v>
      </c>
      <c r="J5" s="245">
        <v>24623.383179</v>
      </c>
      <c r="K5" s="244">
        <v>0.19900885818762776</v>
      </c>
      <c r="L5" s="244">
        <v>0</v>
      </c>
      <c r="M5" s="246">
        <v>6.1077701260909646E-2</v>
      </c>
    </row>
    <row r="6" spans="1:35" ht="18">
      <c r="A6" s="152">
        <v>3</v>
      </c>
      <c r="B6" s="153" t="s">
        <v>65</v>
      </c>
      <c r="C6" s="154"/>
      <c r="D6" s="155"/>
      <c r="E6" s="155"/>
      <c r="F6" s="247">
        <v>4.1475663372804279</v>
      </c>
      <c r="G6" s="247">
        <v>0.15582503123864527</v>
      </c>
      <c r="H6" s="247">
        <v>6.0624164568857455E-2</v>
      </c>
      <c r="I6" s="248">
        <v>59070.445720999996</v>
      </c>
      <c r="J6" s="248">
        <v>76107.057363</v>
      </c>
      <c r="K6" s="247">
        <v>0.19510148942452915</v>
      </c>
      <c r="L6" s="247">
        <v>0</v>
      </c>
      <c r="M6" s="249">
        <v>1.506416604998744E-3</v>
      </c>
    </row>
    <row r="7" spans="1:35" ht="18">
      <c r="A7" s="156">
        <v>4</v>
      </c>
      <c r="B7" s="161" t="s">
        <v>147</v>
      </c>
      <c r="C7" s="162"/>
      <c r="D7" s="163"/>
      <c r="E7" s="163"/>
      <c r="F7" s="244">
        <v>1.7892978517020688</v>
      </c>
      <c r="G7" s="244">
        <v>3.5543192695205963E-2</v>
      </c>
      <c r="H7" s="244">
        <v>8.2554996188114842E-3</v>
      </c>
      <c r="I7" s="245">
        <v>8403.0350089999993</v>
      </c>
      <c r="J7" s="245">
        <v>18117.521818000001</v>
      </c>
      <c r="K7" s="244">
        <v>7.8254846683456239E-2</v>
      </c>
      <c r="L7" s="244">
        <v>0</v>
      </c>
      <c r="M7" s="246">
        <v>2.8515612484915126E-4</v>
      </c>
    </row>
    <row r="8" spans="1:35" ht="18">
      <c r="A8" s="152">
        <v>5</v>
      </c>
      <c r="B8" s="153" t="s">
        <v>161</v>
      </c>
      <c r="C8" s="154"/>
      <c r="D8" s="155"/>
      <c r="E8" s="155"/>
      <c r="F8" s="247">
        <v>1.78731825571442</v>
      </c>
      <c r="G8" s="247">
        <v>7.4405041858715076E-2</v>
      </c>
      <c r="H8" s="247">
        <v>0.10981093029818456</v>
      </c>
      <c r="I8" s="248">
        <v>8423</v>
      </c>
      <c r="J8" s="248">
        <v>5336</v>
      </c>
      <c r="K8" s="247">
        <v>3.5889720151159224E-2</v>
      </c>
      <c r="L8" s="247">
        <v>0</v>
      </c>
      <c r="M8" s="249">
        <v>0</v>
      </c>
    </row>
    <row r="9" spans="1:35" ht="18">
      <c r="A9" s="156">
        <v>6</v>
      </c>
      <c r="B9" s="161" t="s">
        <v>478</v>
      </c>
      <c r="C9" s="162"/>
      <c r="D9" s="163"/>
      <c r="E9" s="163"/>
      <c r="F9" s="244">
        <v>1.7826516022846683</v>
      </c>
      <c r="G9" s="244">
        <v>0.79122741601979596</v>
      </c>
      <c r="H9" s="244">
        <v>0.54059184434425955</v>
      </c>
      <c r="I9" s="245">
        <v>10047</v>
      </c>
      <c r="J9" s="245">
        <v>6376</v>
      </c>
      <c r="K9" s="244">
        <v>3.0711149186053964E-2</v>
      </c>
      <c r="L9" s="244">
        <v>3.0923540344805485E-3</v>
      </c>
      <c r="M9" s="246">
        <v>2.0028199705184901E-3</v>
      </c>
    </row>
    <row r="10" spans="1:35" s="51" customFormat="1" ht="20.25" customHeight="1">
      <c r="A10" s="152">
        <v>7</v>
      </c>
      <c r="B10" s="153" t="s">
        <v>35</v>
      </c>
      <c r="C10" s="154"/>
      <c r="D10" s="155"/>
      <c r="E10" s="155"/>
      <c r="F10" s="247">
        <v>1.1008680039388874</v>
      </c>
      <c r="G10" s="247">
        <v>2.9102194058030773E-2</v>
      </c>
      <c r="H10" s="247">
        <v>0.39651468130818812</v>
      </c>
      <c r="I10" s="248">
        <v>4374</v>
      </c>
      <c r="J10" s="248">
        <v>3277</v>
      </c>
      <c r="K10" s="247">
        <v>8.8085951376769445E-2</v>
      </c>
      <c r="L10" s="247">
        <v>1.2361838278068644E-3</v>
      </c>
      <c r="M10" s="249">
        <v>1.0786309870079504E-2</v>
      </c>
      <c r="N10" s="2"/>
      <c r="O10" s="2"/>
      <c r="P10" s="2"/>
      <c r="Q10" s="2"/>
      <c r="R10" s="2"/>
      <c r="S10" s="2"/>
      <c r="T10" s="2"/>
      <c r="U10" s="2"/>
      <c r="V10" s="2"/>
      <c r="W10" s="2"/>
      <c r="X10" s="2"/>
      <c r="Y10" s="2"/>
      <c r="Z10" s="2"/>
      <c r="AA10" s="2"/>
      <c r="AB10" s="2"/>
      <c r="AC10" s="2"/>
      <c r="AD10" s="2"/>
      <c r="AE10" s="2"/>
      <c r="AF10" s="2"/>
      <c r="AG10" s="2"/>
      <c r="AH10" s="2"/>
      <c r="AI10" s="2"/>
    </row>
    <row r="11" spans="1:35" s="2" customFormat="1" ht="20.25" customHeight="1">
      <c r="A11" s="156">
        <v>8</v>
      </c>
      <c r="B11" s="161" t="s">
        <v>166</v>
      </c>
      <c r="C11" s="162"/>
      <c r="D11" s="163"/>
      <c r="E11" s="163"/>
      <c r="F11" s="244">
        <v>1.0971965455537871</v>
      </c>
      <c r="G11" s="244">
        <v>1.954842377606034</v>
      </c>
      <c r="H11" s="244">
        <v>0.76353183870200236</v>
      </c>
      <c r="I11" s="245">
        <v>19269.470069999999</v>
      </c>
      <c r="J11" s="245">
        <v>10816.141562999999</v>
      </c>
      <c r="K11" s="244">
        <v>8.9237471604400126E-2</v>
      </c>
      <c r="L11" s="244">
        <v>4.3806236398659651E-3</v>
      </c>
      <c r="M11" s="246">
        <v>7.362676375198024E-2</v>
      </c>
    </row>
    <row r="12" spans="1:35" s="51" customFormat="1" ht="20.25" customHeight="1">
      <c r="A12" s="152">
        <v>9</v>
      </c>
      <c r="B12" s="153" t="s">
        <v>38</v>
      </c>
      <c r="C12" s="154"/>
      <c r="D12" s="155"/>
      <c r="E12" s="155"/>
      <c r="F12" s="247">
        <v>1.0109618727214729</v>
      </c>
      <c r="G12" s="247">
        <v>7.3285719020316178E-2</v>
      </c>
      <c r="H12" s="247">
        <v>1.0400523646969144</v>
      </c>
      <c r="I12" s="248">
        <v>3676</v>
      </c>
      <c r="J12" s="248">
        <v>1139</v>
      </c>
      <c r="K12" s="247">
        <v>4.4842416834451185E-2</v>
      </c>
      <c r="L12" s="247">
        <v>1.2824294343203766E-2</v>
      </c>
      <c r="M12" s="249">
        <v>2.626415481488131E-2</v>
      </c>
      <c r="N12" s="2"/>
      <c r="O12" s="2"/>
      <c r="P12" s="2"/>
      <c r="Q12" s="2"/>
      <c r="R12" s="2"/>
      <c r="S12" s="2"/>
      <c r="T12" s="2"/>
      <c r="U12" s="2"/>
      <c r="V12" s="2"/>
      <c r="W12" s="2"/>
      <c r="X12" s="2"/>
      <c r="Y12" s="2"/>
      <c r="Z12" s="2"/>
      <c r="AA12" s="2"/>
      <c r="AB12" s="2"/>
      <c r="AC12" s="2"/>
      <c r="AD12" s="2"/>
      <c r="AE12" s="2"/>
      <c r="AF12" s="2"/>
      <c r="AG12" s="2"/>
      <c r="AH12" s="2"/>
      <c r="AI12" s="2"/>
    </row>
    <row r="13" spans="1:35" s="2" customFormat="1" ht="20.25" customHeight="1">
      <c r="A13" s="156">
        <v>10</v>
      </c>
      <c r="B13" s="161" t="s">
        <v>41</v>
      </c>
      <c r="C13" s="162"/>
      <c r="D13" s="163"/>
      <c r="E13" s="163"/>
      <c r="F13" s="244">
        <v>0.94457822009476067</v>
      </c>
      <c r="G13" s="244">
        <v>1.8260018010510146</v>
      </c>
      <c r="H13" s="244">
        <v>1.1965728917421408</v>
      </c>
      <c r="I13" s="245">
        <v>44956.898461999997</v>
      </c>
      <c r="J13" s="245">
        <v>16856</v>
      </c>
      <c r="K13" s="244">
        <v>2.8095454272854835E-2</v>
      </c>
      <c r="L13" s="244">
        <v>7.5126373782879287E-3</v>
      </c>
      <c r="M13" s="246">
        <v>0.41262192912062551</v>
      </c>
    </row>
    <row r="14" spans="1:35" s="51" customFormat="1" ht="20.25" customHeight="1">
      <c r="A14" s="152">
        <v>11</v>
      </c>
      <c r="B14" s="153" t="s">
        <v>159</v>
      </c>
      <c r="C14" s="154"/>
      <c r="D14" s="155"/>
      <c r="E14" s="155"/>
      <c r="F14" s="247">
        <v>0.87701732265727173</v>
      </c>
      <c r="G14" s="247">
        <v>0.34331545093015187</v>
      </c>
      <c r="H14" s="247">
        <v>2.864680919208904</v>
      </c>
      <c r="I14" s="248">
        <v>2033</v>
      </c>
      <c r="J14" s="248">
        <v>11304</v>
      </c>
      <c r="K14" s="247">
        <v>0.45890547840344614</v>
      </c>
      <c r="L14" s="247">
        <v>0</v>
      </c>
      <c r="M14" s="249">
        <v>0</v>
      </c>
      <c r="N14" s="2"/>
      <c r="O14" s="2"/>
      <c r="P14" s="2"/>
      <c r="Q14" s="2"/>
      <c r="R14" s="2"/>
      <c r="S14" s="2"/>
      <c r="T14" s="2"/>
      <c r="U14" s="2"/>
      <c r="V14" s="2"/>
      <c r="W14" s="2"/>
      <c r="X14" s="2"/>
      <c r="Y14" s="2"/>
      <c r="Z14" s="2"/>
      <c r="AA14" s="2"/>
      <c r="AB14" s="2"/>
      <c r="AC14" s="2"/>
      <c r="AD14" s="2"/>
      <c r="AE14" s="2"/>
      <c r="AF14" s="2"/>
      <c r="AG14" s="2"/>
      <c r="AH14" s="2"/>
      <c r="AI14" s="2"/>
    </row>
    <row r="15" spans="1:35" s="2" customFormat="1" ht="20.25" customHeight="1">
      <c r="A15" s="156">
        <v>12</v>
      </c>
      <c r="B15" s="161" t="s">
        <v>34</v>
      </c>
      <c r="C15" s="162"/>
      <c r="D15" s="163"/>
      <c r="E15" s="163"/>
      <c r="F15" s="244">
        <v>0.59325725808586849</v>
      </c>
      <c r="G15" s="244">
        <v>1.0382878205793791</v>
      </c>
      <c r="H15" s="244">
        <v>1.1343578029280448E-2</v>
      </c>
      <c r="I15" s="245">
        <v>9593</v>
      </c>
      <c r="J15" s="245">
        <v>3883</v>
      </c>
      <c r="K15" s="244">
        <v>0.10027516645440863</v>
      </c>
      <c r="L15" s="244">
        <v>0</v>
      </c>
      <c r="M15" s="246">
        <v>0</v>
      </c>
    </row>
    <row r="16" spans="1:35" s="51" customFormat="1" ht="20.25" customHeight="1">
      <c r="A16" s="152">
        <v>13</v>
      </c>
      <c r="B16" s="153" t="s">
        <v>40</v>
      </c>
      <c r="C16" s="154"/>
      <c r="D16" s="155"/>
      <c r="E16" s="155"/>
      <c r="F16" s="247">
        <v>0.58008641468876487</v>
      </c>
      <c r="G16" s="247">
        <v>0.57225905539352462</v>
      </c>
      <c r="H16" s="247">
        <v>0.88173089313938713</v>
      </c>
      <c r="I16" s="248">
        <v>130579</v>
      </c>
      <c r="J16" s="248">
        <v>105434</v>
      </c>
      <c r="K16" s="247">
        <v>7.2245361216195084E-2</v>
      </c>
      <c r="L16" s="247">
        <v>2.5293106143504766E-2</v>
      </c>
      <c r="M16" s="249">
        <v>0.10632067114793392</v>
      </c>
      <c r="N16" s="2"/>
      <c r="O16" s="2"/>
      <c r="P16" s="2"/>
      <c r="Q16" s="2"/>
      <c r="R16" s="2"/>
      <c r="S16" s="2"/>
      <c r="T16" s="2"/>
      <c r="U16" s="2"/>
      <c r="V16" s="2"/>
      <c r="W16" s="2"/>
      <c r="X16" s="2"/>
      <c r="Y16" s="2"/>
      <c r="Z16" s="2"/>
      <c r="AA16" s="2"/>
      <c r="AB16" s="2"/>
      <c r="AC16" s="2"/>
      <c r="AD16" s="2"/>
      <c r="AE16" s="2"/>
      <c r="AF16" s="2"/>
      <c r="AG16" s="2"/>
      <c r="AH16" s="2"/>
      <c r="AI16" s="2"/>
    </row>
    <row r="17" spans="1:35" s="2" customFormat="1" ht="20.25" customHeight="1">
      <c r="A17" s="156">
        <v>14</v>
      </c>
      <c r="B17" s="161" t="s">
        <v>27</v>
      </c>
      <c r="C17" s="162"/>
      <c r="D17" s="163"/>
      <c r="E17" s="163"/>
      <c r="F17" s="244">
        <v>0.54440465671896809</v>
      </c>
      <c r="G17" s="244">
        <v>0.19719763089243794</v>
      </c>
      <c r="H17" s="244">
        <v>0.37702107360576892</v>
      </c>
      <c r="I17" s="245">
        <v>14135.341958000001</v>
      </c>
      <c r="J17" s="245">
        <v>5008.6536500000002</v>
      </c>
      <c r="K17" s="244">
        <v>4.7409452131838704E-2</v>
      </c>
      <c r="L17" s="244">
        <v>0</v>
      </c>
      <c r="M17" s="246">
        <v>6.7807019761703831E-4</v>
      </c>
    </row>
    <row r="18" spans="1:35" s="51" customFormat="1" ht="20.25" customHeight="1">
      <c r="A18" s="152">
        <v>15</v>
      </c>
      <c r="B18" s="153" t="s">
        <v>176</v>
      </c>
      <c r="C18" s="154"/>
      <c r="D18" s="155"/>
      <c r="E18" s="155"/>
      <c r="F18" s="247">
        <v>0.53564111123439073</v>
      </c>
      <c r="G18" s="247">
        <v>0.94182996597799018</v>
      </c>
      <c r="H18" s="247">
        <v>3.5571056582973791E-2</v>
      </c>
      <c r="I18" s="248">
        <v>58928</v>
      </c>
      <c r="J18" s="248">
        <v>60604</v>
      </c>
      <c r="K18" s="247">
        <v>3.1254722398898906E-2</v>
      </c>
      <c r="L18" s="247">
        <v>1.1028044573817371E-3</v>
      </c>
      <c r="M18" s="249">
        <v>6.7236876413235367E-3</v>
      </c>
      <c r="N18" s="2"/>
      <c r="O18" s="2"/>
      <c r="P18" s="2"/>
      <c r="Q18" s="2"/>
      <c r="R18" s="2"/>
      <c r="S18" s="2"/>
      <c r="T18" s="2"/>
      <c r="U18" s="2"/>
      <c r="V18" s="2"/>
      <c r="W18" s="2"/>
      <c r="X18" s="2"/>
      <c r="Y18" s="2"/>
      <c r="Z18" s="2"/>
      <c r="AA18" s="2"/>
      <c r="AB18" s="2"/>
      <c r="AC18" s="2"/>
      <c r="AD18" s="2"/>
      <c r="AE18" s="2"/>
      <c r="AF18" s="2"/>
      <c r="AG18" s="2"/>
      <c r="AH18" s="2"/>
      <c r="AI18" s="2"/>
    </row>
    <row r="19" spans="1:35" s="2" customFormat="1" ht="20.25" customHeight="1">
      <c r="A19" s="156">
        <v>16</v>
      </c>
      <c r="B19" s="161" t="s">
        <v>31</v>
      </c>
      <c r="C19" s="162"/>
      <c r="D19" s="163"/>
      <c r="E19" s="163"/>
      <c r="F19" s="244">
        <v>0.35298506480666703</v>
      </c>
      <c r="G19" s="244">
        <v>1.6999670629760812</v>
      </c>
      <c r="H19" s="244">
        <v>0.84838522553258433</v>
      </c>
      <c r="I19" s="245">
        <v>10863</v>
      </c>
      <c r="J19" s="245">
        <v>18181</v>
      </c>
      <c r="K19" s="244">
        <v>1.9139542065301069E-2</v>
      </c>
      <c r="L19" s="244">
        <v>3.4551921792683835E-2</v>
      </c>
      <c r="M19" s="246">
        <v>5.5994703940046006E-2</v>
      </c>
    </row>
    <row r="20" spans="1:35" s="51" customFormat="1" ht="20.25" customHeight="1">
      <c r="A20" s="152">
        <v>17</v>
      </c>
      <c r="B20" s="153" t="s">
        <v>165</v>
      </c>
      <c r="C20" s="154"/>
      <c r="D20" s="155"/>
      <c r="E20" s="155"/>
      <c r="F20" s="247">
        <v>0.34612235140482783</v>
      </c>
      <c r="G20" s="247">
        <v>0</v>
      </c>
      <c r="H20" s="247">
        <v>0</v>
      </c>
      <c r="I20" s="248">
        <v>434</v>
      </c>
      <c r="J20" s="248">
        <v>1314</v>
      </c>
      <c r="K20" s="247">
        <v>0.1744044177638043</v>
      </c>
      <c r="L20" s="247">
        <v>0</v>
      </c>
      <c r="M20" s="249">
        <v>0</v>
      </c>
      <c r="N20" s="2"/>
      <c r="O20" s="2"/>
      <c r="P20" s="2"/>
      <c r="Q20" s="2"/>
      <c r="R20" s="2"/>
      <c r="S20" s="2"/>
      <c r="T20" s="2"/>
      <c r="U20" s="2"/>
      <c r="V20" s="2"/>
      <c r="W20" s="2"/>
      <c r="X20" s="2"/>
      <c r="Y20" s="2"/>
      <c r="Z20" s="2"/>
      <c r="AA20" s="2"/>
      <c r="AB20" s="2"/>
      <c r="AC20" s="2"/>
      <c r="AD20" s="2"/>
      <c r="AE20" s="2"/>
      <c r="AF20" s="2"/>
      <c r="AG20" s="2"/>
      <c r="AH20" s="2"/>
      <c r="AI20" s="2"/>
    </row>
    <row r="21" spans="1:35" s="2" customFormat="1" ht="20.25" customHeight="1">
      <c r="A21" s="156">
        <v>18</v>
      </c>
      <c r="B21" s="161" t="s">
        <v>26</v>
      </c>
      <c r="C21" s="162"/>
      <c r="D21" s="163"/>
      <c r="E21" s="163"/>
      <c r="F21" s="244">
        <v>0.31573757783429807</v>
      </c>
      <c r="G21" s="244">
        <v>1.2996309430944406</v>
      </c>
      <c r="H21" s="244">
        <v>0.79798100307438169</v>
      </c>
      <c r="I21" s="245">
        <v>44253</v>
      </c>
      <c r="J21" s="245">
        <v>32506</v>
      </c>
      <c r="K21" s="244">
        <v>2.5547785490466095E-2</v>
      </c>
      <c r="L21" s="244">
        <v>2.0566848740464171E-2</v>
      </c>
      <c r="M21" s="246">
        <v>5.1756589611806375E-2</v>
      </c>
    </row>
    <row r="22" spans="1:35" s="51" customFormat="1" ht="20.25" customHeight="1">
      <c r="A22" s="152">
        <v>19</v>
      </c>
      <c r="B22" s="153" t="s">
        <v>36</v>
      </c>
      <c r="C22" s="154"/>
      <c r="D22" s="155"/>
      <c r="E22" s="155"/>
      <c r="F22" s="247">
        <v>0.20411847412950815</v>
      </c>
      <c r="G22" s="247">
        <v>5.7474016954834999E-4</v>
      </c>
      <c r="H22" s="247">
        <v>0.47801618851477562</v>
      </c>
      <c r="I22" s="248">
        <v>8590</v>
      </c>
      <c r="J22" s="248">
        <v>4864</v>
      </c>
      <c r="K22" s="247">
        <v>3.931794528010514E-2</v>
      </c>
      <c r="L22" s="247">
        <v>0</v>
      </c>
      <c r="M22" s="249">
        <v>6.8605224248398222E-3</v>
      </c>
      <c r="N22" s="2"/>
      <c r="O22" s="2"/>
      <c r="P22" s="2"/>
      <c r="Q22" s="2"/>
      <c r="R22" s="2"/>
      <c r="S22" s="2"/>
      <c r="T22" s="2"/>
      <c r="U22" s="2"/>
      <c r="V22" s="2"/>
      <c r="W22" s="2"/>
      <c r="X22" s="2"/>
      <c r="Y22" s="2"/>
      <c r="Z22" s="2"/>
      <c r="AA22" s="2"/>
      <c r="AB22" s="2"/>
      <c r="AC22" s="2"/>
      <c r="AD22" s="2"/>
      <c r="AE22" s="2"/>
      <c r="AF22" s="2"/>
      <c r="AG22" s="2"/>
      <c r="AH22" s="2"/>
      <c r="AI22" s="2"/>
    </row>
    <row r="23" spans="1:35" s="2" customFormat="1" ht="20.25" customHeight="1">
      <c r="A23" s="156">
        <v>20</v>
      </c>
      <c r="B23" s="161" t="s">
        <v>39</v>
      </c>
      <c r="C23" s="162"/>
      <c r="D23" s="163"/>
      <c r="E23" s="163"/>
      <c r="F23" s="244">
        <v>0.1986586627194514</v>
      </c>
      <c r="G23" s="244">
        <v>2.5918283120099049E-2</v>
      </c>
      <c r="H23" s="244">
        <v>0.24177275469062509</v>
      </c>
      <c r="I23" s="245">
        <v>6772</v>
      </c>
      <c r="J23" s="245">
        <v>7469</v>
      </c>
      <c r="K23" s="244">
        <v>3.8934983240341531E-2</v>
      </c>
      <c r="L23" s="244">
        <v>0</v>
      </c>
      <c r="M23" s="246">
        <v>6.5728294868543412E-3</v>
      </c>
    </row>
    <row r="24" spans="1:35" s="51" customFormat="1" ht="20.25" customHeight="1">
      <c r="A24" s="152">
        <v>21</v>
      </c>
      <c r="B24" s="153" t="s">
        <v>37</v>
      </c>
      <c r="C24" s="154"/>
      <c r="D24" s="155"/>
      <c r="E24" s="155"/>
      <c r="F24" s="247">
        <v>0.16954814535627338</v>
      </c>
      <c r="G24" s="247">
        <v>0.57944878532750532</v>
      </c>
      <c r="H24" s="247">
        <v>0.61151199531423694</v>
      </c>
      <c r="I24" s="248">
        <v>8572</v>
      </c>
      <c r="J24" s="248">
        <v>5186</v>
      </c>
      <c r="K24" s="247">
        <v>6.5175585371360055E-3</v>
      </c>
      <c r="L24" s="247">
        <v>0</v>
      </c>
      <c r="M24" s="249">
        <v>1.6117929206946068E-2</v>
      </c>
      <c r="N24" s="2"/>
      <c r="O24" s="2"/>
      <c r="P24" s="2"/>
      <c r="Q24" s="2"/>
      <c r="R24" s="2"/>
      <c r="S24" s="2"/>
      <c r="T24" s="2"/>
      <c r="U24" s="2"/>
      <c r="V24" s="2"/>
      <c r="W24" s="2"/>
      <c r="X24" s="2"/>
      <c r="Y24" s="2"/>
      <c r="Z24" s="2"/>
      <c r="AA24" s="2"/>
      <c r="AB24" s="2"/>
      <c r="AC24" s="2"/>
      <c r="AD24" s="2"/>
      <c r="AE24" s="2"/>
      <c r="AF24" s="2"/>
      <c r="AG24" s="2"/>
      <c r="AH24" s="2"/>
      <c r="AI24" s="2"/>
    </row>
    <row r="25" spans="1:35" s="2" customFormat="1" ht="18">
      <c r="A25" s="156">
        <v>22</v>
      </c>
      <c r="B25" s="161" t="s">
        <v>45</v>
      </c>
      <c r="C25" s="162"/>
      <c r="D25" s="163"/>
      <c r="E25" s="163"/>
      <c r="F25" s="244">
        <v>0.16590656258477041</v>
      </c>
      <c r="G25" s="244">
        <v>3.2453012981980236</v>
      </c>
      <c r="H25" s="244">
        <v>3.0563359813989539</v>
      </c>
      <c r="I25" s="245">
        <v>0</v>
      </c>
      <c r="J25" s="245">
        <v>0</v>
      </c>
      <c r="K25" s="244">
        <v>0</v>
      </c>
      <c r="L25" s="244">
        <v>0.26867562553730601</v>
      </c>
      <c r="M25" s="246">
        <v>0.26437717750328038</v>
      </c>
    </row>
    <row r="26" spans="1:35" s="51" customFormat="1" ht="20.25" customHeight="1">
      <c r="A26" s="152">
        <v>23</v>
      </c>
      <c r="B26" s="153" t="s">
        <v>28</v>
      </c>
      <c r="C26" s="154"/>
      <c r="D26" s="155"/>
      <c r="E26" s="155"/>
      <c r="F26" s="247">
        <v>0.12688007098775023</v>
      </c>
      <c r="G26" s="247">
        <v>1.1715123183719975</v>
      </c>
      <c r="H26" s="247">
        <v>0.92083429001998973</v>
      </c>
      <c r="I26" s="248">
        <v>1453030</v>
      </c>
      <c r="J26" s="248">
        <v>1390334</v>
      </c>
      <c r="K26" s="247">
        <v>1.8871614994055768E-3</v>
      </c>
      <c r="L26" s="247">
        <v>0.12230541066339058</v>
      </c>
      <c r="M26" s="249">
        <v>0.1108703638358654</v>
      </c>
      <c r="N26" s="2"/>
      <c r="O26" s="2"/>
      <c r="P26" s="2"/>
      <c r="Q26" s="2"/>
      <c r="R26" s="2"/>
      <c r="S26" s="2"/>
      <c r="T26" s="2"/>
      <c r="U26" s="2"/>
      <c r="V26" s="2"/>
      <c r="W26" s="2"/>
      <c r="X26" s="2"/>
      <c r="Y26" s="2"/>
      <c r="Z26" s="2"/>
      <c r="AA26" s="2"/>
      <c r="AB26" s="2"/>
      <c r="AC26" s="2"/>
      <c r="AD26" s="2"/>
      <c r="AE26" s="2"/>
      <c r="AF26" s="2"/>
      <c r="AG26" s="2"/>
      <c r="AH26" s="2"/>
      <c r="AI26" s="2"/>
    </row>
    <row r="27" spans="1:35" s="2" customFormat="1" ht="18">
      <c r="A27" s="156">
        <v>24</v>
      </c>
      <c r="B27" s="161" t="s">
        <v>292</v>
      </c>
      <c r="C27" s="162"/>
      <c r="D27" s="163"/>
      <c r="E27" s="163"/>
      <c r="F27" s="244">
        <v>0.10532730833165425</v>
      </c>
      <c r="G27" s="244">
        <v>1.933507958895829</v>
      </c>
      <c r="H27" s="244">
        <v>1.5571227080394923</v>
      </c>
      <c r="I27" s="245">
        <v>0</v>
      </c>
      <c r="J27" s="245">
        <v>697</v>
      </c>
      <c r="K27" s="244">
        <v>6.4604765178077145E-2</v>
      </c>
      <c r="L27" s="244">
        <v>1.8453589223103894E-3</v>
      </c>
      <c r="M27" s="246">
        <v>1.8453589223103894E-4</v>
      </c>
    </row>
    <row r="28" spans="1:35" s="51" customFormat="1" ht="20.25" customHeight="1">
      <c r="A28" s="152">
        <v>25</v>
      </c>
      <c r="B28" s="153" t="s">
        <v>293</v>
      </c>
      <c r="C28" s="154"/>
      <c r="D28" s="155"/>
      <c r="E28" s="155"/>
      <c r="F28" s="247">
        <v>9.5529114897399334E-2</v>
      </c>
      <c r="G28" s="247">
        <v>1.1564236521872582</v>
      </c>
      <c r="H28" s="247">
        <v>0.20294405402121715</v>
      </c>
      <c r="I28" s="248">
        <v>6944</v>
      </c>
      <c r="J28" s="248">
        <v>13449</v>
      </c>
      <c r="K28" s="247">
        <v>6.4401829985588174E-2</v>
      </c>
      <c r="L28" s="247">
        <v>1.0592686002522068E-2</v>
      </c>
      <c r="M28" s="249">
        <v>2.9892511859724975E-2</v>
      </c>
      <c r="N28" s="2"/>
      <c r="O28" s="2"/>
      <c r="P28" s="2"/>
      <c r="Q28" s="2"/>
      <c r="R28" s="2"/>
      <c r="S28" s="2"/>
      <c r="T28" s="2"/>
      <c r="U28" s="2"/>
      <c r="V28" s="2"/>
      <c r="W28" s="2"/>
      <c r="X28" s="2"/>
      <c r="Y28" s="2"/>
      <c r="Z28" s="2"/>
      <c r="AA28" s="2"/>
      <c r="AB28" s="2"/>
      <c r="AC28" s="2"/>
      <c r="AD28" s="2"/>
      <c r="AE28" s="2"/>
      <c r="AF28" s="2"/>
      <c r="AG28" s="2"/>
      <c r="AH28" s="2"/>
      <c r="AI28" s="2"/>
    </row>
    <row r="29" spans="1:35" s="2" customFormat="1" ht="18">
      <c r="A29" s="156">
        <v>26</v>
      </c>
      <c r="B29" s="161" t="s">
        <v>24</v>
      </c>
      <c r="C29" s="162"/>
      <c r="D29" s="163"/>
      <c r="E29" s="163"/>
      <c r="F29" s="244">
        <v>8.5151199590538768E-2</v>
      </c>
      <c r="G29" s="244">
        <v>6.4556735248081171E-2</v>
      </c>
      <c r="H29" s="244">
        <v>0.65792190770739434</v>
      </c>
      <c r="I29" s="245">
        <v>8588</v>
      </c>
      <c r="J29" s="245">
        <v>7011</v>
      </c>
      <c r="K29" s="244">
        <v>1.5609735706986842E-2</v>
      </c>
      <c r="L29" s="244">
        <v>4.4705581811214717E-4</v>
      </c>
      <c r="M29" s="246">
        <v>5.012773023374633E-2</v>
      </c>
    </row>
    <row r="30" spans="1:35" s="51" customFormat="1" ht="20.25" customHeight="1">
      <c r="A30" s="152">
        <v>27</v>
      </c>
      <c r="B30" s="153" t="s">
        <v>148</v>
      </c>
      <c r="C30" s="154"/>
      <c r="D30" s="155"/>
      <c r="E30" s="155"/>
      <c r="F30" s="247">
        <v>2.6197890704832343E-2</v>
      </c>
      <c r="G30" s="247">
        <v>1.606833554373873</v>
      </c>
      <c r="H30" s="247">
        <v>1.4279490433662221</v>
      </c>
      <c r="I30" s="248">
        <v>14986</v>
      </c>
      <c r="J30" s="248">
        <v>4329</v>
      </c>
      <c r="K30" s="247">
        <v>2.4725120463711054E-3</v>
      </c>
      <c r="L30" s="247">
        <v>0.13879541306079035</v>
      </c>
      <c r="M30" s="249">
        <v>0.14626957709194038</v>
      </c>
      <c r="N30" s="2"/>
      <c r="O30" s="2"/>
      <c r="P30" s="2"/>
      <c r="Q30" s="2"/>
      <c r="R30" s="2"/>
      <c r="S30" s="2"/>
      <c r="T30" s="2"/>
      <c r="U30" s="2"/>
      <c r="V30" s="2"/>
      <c r="W30" s="2"/>
      <c r="X30" s="2"/>
      <c r="Y30" s="2"/>
      <c r="Z30" s="2"/>
      <c r="AA30" s="2"/>
      <c r="AB30" s="2"/>
      <c r="AC30" s="2"/>
      <c r="AD30" s="2"/>
      <c r="AE30" s="2"/>
      <c r="AF30" s="2"/>
      <c r="AG30" s="2"/>
      <c r="AH30" s="2"/>
      <c r="AI30" s="2"/>
    </row>
    <row r="31" spans="1:35" s="2" customFormat="1" ht="20.25" customHeight="1">
      <c r="A31" s="156">
        <v>28</v>
      </c>
      <c r="B31" s="161" t="s">
        <v>30</v>
      </c>
      <c r="C31" s="162"/>
      <c r="D31" s="163"/>
      <c r="E31" s="163"/>
      <c r="F31" s="244">
        <v>8.1457487384561638E-3</v>
      </c>
      <c r="G31" s="244">
        <v>1.4783183296824853</v>
      </c>
      <c r="H31" s="244">
        <v>1.359885307580907</v>
      </c>
      <c r="I31" s="245">
        <v>134</v>
      </c>
      <c r="J31" s="245">
        <v>0</v>
      </c>
      <c r="K31" s="244">
        <v>9.1993353717290197E-5</v>
      </c>
      <c r="L31" s="244">
        <v>0.16431593615724477</v>
      </c>
      <c r="M31" s="246">
        <v>7.1042894825358041E-2</v>
      </c>
    </row>
    <row r="32" spans="1:35" s="51" customFormat="1" ht="20.25" customHeight="1">
      <c r="A32" s="152">
        <v>29</v>
      </c>
      <c r="B32" s="153" t="s">
        <v>309</v>
      </c>
      <c r="C32" s="154"/>
      <c r="D32" s="155"/>
      <c r="E32" s="155"/>
      <c r="F32" s="247">
        <v>3.7752246426065606E-3</v>
      </c>
      <c r="G32" s="247">
        <v>1.1873136291878619</v>
      </c>
      <c r="H32" s="247">
        <v>1.0962988949307139E-4</v>
      </c>
      <c r="I32" s="248">
        <v>0</v>
      </c>
      <c r="J32" s="248">
        <v>0</v>
      </c>
      <c r="K32" s="247">
        <v>0</v>
      </c>
      <c r="L32" s="247">
        <v>9.5731101971351584E-4</v>
      </c>
      <c r="M32" s="249">
        <v>0</v>
      </c>
      <c r="N32" s="2"/>
      <c r="O32" s="2"/>
      <c r="P32" s="2"/>
      <c r="Q32" s="2"/>
      <c r="R32" s="2"/>
      <c r="S32" s="2"/>
      <c r="T32" s="2"/>
      <c r="U32" s="2"/>
      <c r="V32" s="2"/>
      <c r="W32" s="2"/>
      <c r="X32" s="2"/>
      <c r="Y32" s="2"/>
      <c r="Z32" s="2"/>
      <c r="AA32" s="2"/>
      <c r="AB32" s="2"/>
      <c r="AC32" s="2"/>
      <c r="AD32" s="2"/>
      <c r="AE32" s="2"/>
      <c r="AF32" s="2"/>
      <c r="AG32" s="2"/>
      <c r="AH32" s="2"/>
      <c r="AI32" s="2"/>
    </row>
    <row r="33" spans="1:35" s="2" customFormat="1" ht="20.25" customHeight="1">
      <c r="A33" s="156">
        <v>30</v>
      </c>
      <c r="B33" s="161" t="s">
        <v>18</v>
      </c>
      <c r="C33" s="162"/>
      <c r="D33" s="163"/>
      <c r="E33" s="163"/>
      <c r="F33" s="244">
        <v>2.3357048429384578E-3</v>
      </c>
      <c r="G33" s="244">
        <v>0.56203474265892972</v>
      </c>
      <c r="H33" s="244">
        <v>1.1963264665996292</v>
      </c>
      <c r="I33" s="245">
        <v>134</v>
      </c>
      <c r="J33" s="245">
        <v>0</v>
      </c>
      <c r="K33" s="244">
        <v>3.7883383682397997E-5</v>
      </c>
      <c r="L33" s="244">
        <v>2.6407790052335383E-2</v>
      </c>
      <c r="M33" s="246">
        <v>3.3620479142893567E-2</v>
      </c>
    </row>
    <row r="34" spans="1:35" s="2" customFormat="1" ht="20.25" customHeight="1">
      <c r="A34" s="152">
        <v>31</v>
      </c>
      <c r="B34" s="153" t="s">
        <v>492</v>
      </c>
      <c r="C34" s="154"/>
      <c r="D34" s="155"/>
      <c r="E34" s="155"/>
      <c r="F34" s="247">
        <v>0</v>
      </c>
      <c r="G34" s="247">
        <v>1</v>
      </c>
      <c r="H34" s="247">
        <v>0</v>
      </c>
      <c r="I34" s="248">
        <v>0</v>
      </c>
      <c r="J34" s="248">
        <v>0</v>
      </c>
      <c r="K34" s="247">
        <v>0</v>
      </c>
      <c r="L34" s="247">
        <v>1</v>
      </c>
      <c r="M34" s="249">
        <v>0</v>
      </c>
    </row>
    <row r="35" spans="1:35" ht="20.25" customHeight="1">
      <c r="A35" s="368" t="s">
        <v>232</v>
      </c>
      <c r="B35" s="369"/>
      <c r="C35" s="164">
        <v>31956.091589</v>
      </c>
      <c r="D35" s="164">
        <v>24400.091589</v>
      </c>
      <c r="E35" s="164">
        <v>28178.091589</v>
      </c>
      <c r="F35" s="253">
        <v>0.27580641235190279</v>
      </c>
      <c r="G35" s="253">
        <v>1.1215477387788477</v>
      </c>
      <c r="H35" s="253">
        <v>0.94313341807283668</v>
      </c>
      <c r="I35" s="254">
        <v>2008127.1850950001</v>
      </c>
      <c r="J35" s="254">
        <v>1896623.5546209998</v>
      </c>
      <c r="K35" s="253">
        <v>1.4846885714660174E-2</v>
      </c>
      <c r="L35" s="253">
        <v>9.6803826589224665E-2</v>
      </c>
      <c r="M35" s="253">
        <v>9.558236655848093E-2</v>
      </c>
    </row>
    <row r="36" spans="1:35" s="51" customFormat="1" ht="20.25" customHeight="1">
      <c r="A36" s="156">
        <v>32</v>
      </c>
      <c r="B36" s="161" t="s">
        <v>155</v>
      </c>
      <c r="C36" s="162"/>
      <c r="D36" s="163"/>
      <c r="E36" s="163"/>
      <c r="F36" s="244">
        <v>10.759809805595907</v>
      </c>
      <c r="G36" s="244">
        <v>0.60483464752187455</v>
      </c>
      <c r="H36" s="244">
        <v>0.33785141557194243</v>
      </c>
      <c r="I36" s="245">
        <v>4331</v>
      </c>
      <c r="J36" s="245">
        <v>11395.371894</v>
      </c>
      <c r="K36" s="244">
        <v>0.98616076833267741</v>
      </c>
      <c r="L36" s="244">
        <v>0</v>
      </c>
      <c r="M36" s="246">
        <v>0</v>
      </c>
      <c r="N36" s="2"/>
      <c r="O36" s="2"/>
      <c r="P36" s="2"/>
      <c r="Q36" s="2"/>
      <c r="R36" s="2"/>
      <c r="S36" s="2"/>
      <c r="T36" s="2"/>
      <c r="U36" s="2"/>
      <c r="V36" s="2"/>
      <c r="W36" s="2"/>
      <c r="X36" s="2"/>
      <c r="Y36" s="2"/>
      <c r="Z36" s="2"/>
      <c r="AA36" s="2"/>
      <c r="AB36" s="2"/>
      <c r="AC36" s="2"/>
      <c r="AD36" s="2"/>
      <c r="AE36" s="2"/>
      <c r="AF36" s="2"/>
      <c r="AG36" s="2"/>
      <c r="AH36" s="2"/>
      <c r="AI36" s="2"/>
    </row>
    <row r="37" spans="1:35" s="2" customFormat="1" ht="20.25" customHeight="1">
      <c r="A37" s="152">
        <v>33</v>
      </c>
      <c r="B37" s="153" t="s">
        <v>150</v>
      </c>
      <c r="C37" s="154"/>
      <c r="D37" s="155"/>
      <c r="E37" s="155"/>
      <c r="F37" s="247">
        <v>8.0702428296433748</v>
      </c>
      <c r="G37" s="247">
        <v>9.5354478356951891E-2</v>
      </c>
      <c r="H37" s="247">
        <v>0.26282683717733968</v>
      </c>
      <c r="I37" s="248">
        <v>5715.7305390000001</v>
      </c>
      <c r="J37" s="248">
        <v>6311.7864509999999</v>
      </c>
      <c r="K37" s="247">
        <v>1.2193048430243962</v>
      </c>
      <c r="L37" s="247">
        <v>0</v>
      </c>
      <c r="M37" s="249">
        <v>0</v>
      </c>
    </row>
    <row r="38" spans="1:35" s="51" customFormat="1" ht="20.25" customHeight="1">
      <c r="A38" s="156">
        <v>34</v>
      </c>
      <c r="B38" s="161" t="s">
        <v>168</v>
      </c>
      <c r="C38" s="162"/>
      <c r="D38" s="163"/>
      <c r="E38" s="163"/>
      <c r="F38" s="244">
        <v>3.2219279049887954</v>
      </c>
      <c r="G38" s="244">
        <v>1.7017685394017692</v>
      </c>
      <c r="H38" s="244">
        <v>0.68448605856212363</v>
      </c>
      <c r="I38" s="245">
        <v>7472.6014109999996</v>
      </c>
      <c r="J38" s="245">
        <v>7337.5693430000001</v>
      </c>
      <c r="K38" s="244">
        <v>0.31185375874018234</v>
      </c>
      <c r="L38" s="244">
        <v>1.9255349760150538E-2</v>
      </c>
      <c r="M38" s="246">
        <v>7.29582034149053E-3</v>
      </c>
      <c r="N38" s="2"/>
      <c r="O38" s="2"/>
      <c r="P38" s="2"/>
      <c r="Q38" s="2"/>
      <c r="R38" s="2"/>
      <c r="S38" s="2"/>
      <c r="T38" s="2"/>
      <c r="U38" s="2"/>
      <c r="V38" s="2"/>
      <c r="W38" s="2"/>
      <c r="X38" s="2"/>
      <c r="Y38" s="2"/>
      <c r="Z38" s="2"/>
      <c r="AA38" s="2"/>
      <c r="AB38" s="2"/>
      <c r="AC38" s="2"/>
      <c r="AD38" s="2"/>
      <c r="AE38" s="2"/>
      <c r="AF38" s="2"/>
      <c r="AG38" s="2"/>
      <c r="AH38" s="2"/>
      <c r="AI38" s="2"/>
    </row>
    <row r="39" spans="1:35" s="2" customFormat="1" ht="20.25" customHeight="1">
      <c r="A39" s="152">
        <v>35</v>
      </c>
      <c r="B39" s="153" t="s">
        <v>104</v>
      </c>
      <c r="C39" s="154"/>
      <c r="D39" s="155"/>
      <c r="E39" s="155"/>
      <c r="F39" s="247">
        <v>1.9738994817191491</v>
      </c>
      <c r="G39" s="247">
        <v>0.60113586871531899</v>
      </c>
      <c r="H39" s="247">
        <v>0.19467067841160321</v>
      </c>
      <c r="I39" s="248">
        <v>31294.346595999999</v>
      </c>
      <c r="J39" s="248">
        <v>34254.192794000002</v>
      </c>
      <c r="K39" s="247">
        <v>4.9857982639423613E-2</v>
      </c>
      <c r="L39" s="247">
        <v>7.6003069127586261E-5</v>
      </c>
      <c r="M39" s="249">
        <v>8.1876368332780055E-3</v>
      </c>
    </row>
    <row r="40" spans="1:35" s="51" customFormat="1" ht="20.25" customHeight="1">
      <c r="A40" s="156">
        <v>36</v>
      </c>
      <c r="B40" s="161" t="s">
        <v>21</v>
      </c>
      <c r="C40" s="162"/>
      <c r="D40" s="163"/>
      <c r="E40" s="163"/>
      <c r="F40" s="244">
        <v>1.8292721140041901</v>
      </c>
      <c r="G40" s="244">
        <v>2.1467873011487903E-2</v>
      </c>
      <c r="H40" s="244">
        <v>6.5347514791537165E-2</v>
      </c>
      <c r="I40" s="245">
        <v>112046</v>
      </c>
      <c r="J40" s="245">
        <v>103797</v>
      </c>
      <c r="K40" s="244">
        <v>0.30754290597815548</v>
      </c>
      <c r="L40" s="244">
        <v>0</v>
      </c>
      <c r="M40" s="246">
        <v>0</v>
      </c>
      <c r="N40" s="2"/>
      <c r="O40" s="2"/>
      <c r="P40" s="2"/>
      <c r="Q40" s="2"/>
      <c r="R40" s="2"/>
      <c r="S40" s="2"/>
      <c r="T40" s="2"/>
      <c r="U40" s="2"/>
      <c r="V40" s="2"/>
      <c r="W40" s="2"/>
      <c r="X40" s="2"/>
      <c r="Y40" s="2"/>
      <c r="Z40" s="2"/>
      <c r="AA40" s="2"/>
      <c r="AB40" s="2"/>
      <c r="AC40" s="2"/>
      <c r="AD40" s="2"/>
      <c r="AE40" s="2"/>
      <c r="AF40" s="2"/>
      <c r="AG40" s="2"/>
      <c r="AH40" s="2"/>
      <c r="AI40" s="2"/>
    </row>
    <row r="41" spans="1:35" s="2" customFormat="1" ht="20.25" customHeight="1">
      <c r="A41" s="152">
        <v>37</v>
      </c>
      <c r="B41" s="153" t="s">
        <v>158</v>
      </c>
      <c r="C41" s="154"/>
      <c r="D41" s="155"/>
      <c r="E41" s="155"/>
      <c r="F41" s="247">
        <v>1.6259274927076723</v>
      </c>
      <c r="G41" s="247">
        <v>0.22783717809419154</v>
      </c>
      <c r="H41" s="247">
        <v>4.088019995993112E-2</v>
      </c>
      <c r="I41" s="248">
        <v>29493.736328999999</v>
      </c>
      <c r="J41" s="248">
        <v>4072.2526400000002</v>
      </c>
      <c r="K41" s="247">
        <v>0</v>
      </c>
      <c r="L41" s="247">
        <v>0</v>
      </c>
      <c r="M41" s="249">
        <v>0</v>
      </c>
      <c r="N41" s="49"/>
    </row>
    <row r="42" spans="1:35" s="51" customFormat="1" ht="20.25" customHeight="1">
      <c r="A42" s="156">
        <v>38</v>
      </c>
      <c r="B42" s="157" t="s">
        <v>52</v>
      </c>
      <c r="C42" s="158"/>
      <c r="D42" s="159"/>
      <c r="E42" s="159"/>
      <c r="F42" s="250">
        <v>1.5490871143275344</v>
      </c>
      <c r="G42" s="250">
        <v>2.0373245774529488E-3</v>
      </c>
      <c r="H42" s="250">
        <v>9.9690445343328746E-3</v>
      </c>
      <c r="I42" s="251">
        <v>59526</v>
      </c>
      <c r="J42" s="251">
        <v>39907</v>
      </c>
      <c r="K42" s="250">
        <v>0.17792824476691507</v>
      </c>
      <c r="L42" s="250">
        <v>0</v>
      </c>
      <c r="M42" s="252">
        <v>0</v>
      </c>
      <c r="N42" s="2"/>
      <c r="O42" s="2"/>
      <c r="P42" s="2"/>
      <c r="Q42" s="2"/>
      <c r="R42" s="2"/>
      <c r="S42" s="2"/>
      <c r="T42" s="2"/>
      <c r="U42" s="2"/>
      <c r="V42" s="2"/>
      <c r="W42" s="2"/>
      <c r="X42" s="2"/>
      <c r="Y42" s="2"/>
      <c r="Z42" s="2"/>
      <c r="AA42" s="2"/>
      <c r="AB42" s="2"/>
      <c r="AC42" s="2"/>
      <c r="AD42" s="2"/>
      <c r="AE42" s="2"/>
      <c r="AF42" s="2"/>
      <c r="AG42" s="2"/>
      <c r="AH42" s="2"/>
      <c r="AI42" s="2"/>
    </row>
    <row r="43" spans="1:35" s="2" customFormat="1" ht="20.25" customHeight="1">
      <c r="A43" s="152">
        <v>39</v>
      </c>
      <c r="B43" s="153" t="s">
        <v>55</v>
      </c>
      <c r="C43" s="154"/>
      <c r="D43" s="155"/>
      <c r="E43" s="155"/>
      <c r="F43" s="247">
        <v>0.97493103743735876</v>
      </c>
      <c r="G43" s="247">
        <v>1.8669548983000885E-3</v>
      </c>
      <c r="H43" s="247">
        <v>1.5328682322884937E-2</v>
      </c>
      <c r="I43" s="248">
        <v>6945</v>
      </c>
      <c r="J43" s="248">
        <v>5396</v>
      </c>
      <c r="K43" s="247">
        <v>0.1841748098202631</v>
      </c>
      <c r="L43" s="247">
        <v>0</v>
      </c>
      <c r="M43" s="249">
        <v>0</v>
      </c>
    </row>
    <row r="44" spans="1:35" s="51" customFormat="1" ht="20.25" customHeight="1">
      <c r="A44" s="156">
        <v>40</v>
      </c>
      <c r="B44" s="279" t="s">
        <v>191</v>
      </c>
      <c r="C44" s="161"/>
      <c r="D44" s="162"/>
      <c r="E44" s="163"/>
      <c r="F44" s="250">
        <v>0.92686233420613329</v>
      </c>
      <c r="G44" s="244">
        <v>0.97803330125134524</v>
      </c>
      <c r="H44" s="244">
        <v>2.2652414270629837E-2</v>
      </c>
      <c r="I44" s="244">
        <v>19710.47739</v>
      </c>
      <c r="J44" s="245">
        <v>28350.832958999999</v>
      </c>
      <c r="K44" s="245">
        <v>7.984631459650525E-2</v>
      </c>
      <c r="L44" s="244">
        <v>0</v>
      </c>
      <c r="M44" s="244">
        <v>4.1639666620353925E-3</v>
      </c>
      <c r="N44" s="246"/>
      <c r="O44" s="2"/>
      <c r="P44" s="2"/>
      <c r="Q44" s="2"/>
      <c r="R44" s="2"/>
      <c r="S44" s="2"/>
      <c r="T44" s="2"/>
      <c r="U44" s="2"/>
      <c r="V44" s="2"/>
      <c r="W44" s="2"/>
      <c r="X44" s="2"/>
      <c r="Y44" s="2"/>
      <c r="Z44" s="2"/>
      <c r="AA44" s="2"/>
      <c r="AB44" s="2"/>
      <c r="AC44" s="2"/>
      <c r="AD44" s="2"/>
      <c r="AE44" s="2"/>
      <c r="AF44" s="2"/>
      <c r="AG44" s="2"/>
      <c r="AH44" s="2"/>
      <c r="AI44" s="2"/>
    </row>
    <row r="45" spans="1:35" s="2" customFormat="1" ht="20.25" customHeight="1">
      <c r="A45" s="152">
        <v>41</v>
      </c>
      <c r="B45" s="153" t="s">
        <v>54</v>
      </c>
      <c r="C45" s="154"/>
      <c r="D45" s="155"/>
      <c r="E45" s="155"/>
      <c r="F45" s="247">
        <v>0.91243692554671973</v>
      </c>
      <c r="G45" s="247">
        <v>2.176938369781312E-2</v>
      </c>
      <c r="H45" s="247">
        <v>7.1520874751491048E-2</v>
      </c>
      <c r="I45" s="248">
        <v>12247</v>
      </c>
      <c r="J45" s="248">
        <v>10208</v>
      </c>
      <c r="K45" s="247">
        <v>0.16532755161807278</v>
      </c>
      <c r="L45" s="247">
        <v>0</v>
      </c>
      <c r="M45" s="249">
        <v>2.7915632754342431E-3</v>
      </c>
    </row>
    <row r="46" spans="1:35" ht="20.25" customHeight="1">
      <c r="A46" s="368" t="s">
        <v>233</v>
      </c>
      <c r="B46" s="369"/>
      <c r="C46" s="164"/>
      <c r="D46" s="164"/>
      <c r="E46" s="164"/>
      <c r="F46" s="253">
        <v>2.1741593508076984</v>
      </c>
      <c r="G46" s="253">
        <v>0.28731476125147487</v>
      </c>
      <c r="H46" s="253">
        <v>9.6463770089477333E-2</v>
      </c>
      <c r="I46" s="254">
        <v>288781.89226500003</v>
      </c>
      <c r="J46" s="254">
        <v>251030.006081</v>
      </c>
      <c r="K46" s="253">
        <v>0.25132933922115541</v>
      </c>
      <c r="L46" s="253">
        <v>5.237079526229664E-4</v>
      </c>
      <c r="M46" s="253">
        <v>1.9475204946136841E-3</v>
      </c>
    </row>
    <row r="47" spans="1:35" s="51" customFormat="1" ht="20.25" customHeight="1">
      <c r="A47" s="156">
        <v>42</v>
      </c>
      <c r="B47" s="278" t="s">
        <v>156</v>
      </c>
      <c r="C47" s="162"/>
      <c r="D47" s="163"/>
      <c r="E47" s="163"/>
      <c r="F47" s="244">
        <v>4.8485528777821081</v>
      </c>
      <c r="G47" s="244">
        <v>2.626227795804883</v>
      </c>
      <c r="H47" s="244">
        <v>0</v>
      </c>
      <c r="I47" s="245">
        <v>355897.47689400002</v>
      </c>
      <c r="J47" s="245">
        <v>1804483.792715</v>
      </c>
      <c r="K47" s="244">
        <v>0.80181756730107612</v>
      </c>
      <c r="L47" s="244">
        <v>0.92400121048231765</v>
      </c>
      <c r="M47" s="246">
        <v>0</v>
      </c>
      <c r="N47" s="2"/>
      <c r="O47" s="2"/>
      <c r="P47" s="2"/>
      <c r="Q47" s="2"/>
      <c r="R47" s="2"/>
      <c r="S47" s="2"/>
      <c r="T47" s="2"/>
      <c r="U47" s="2"/>
      <c r="V47" s="2"/>
      <c r="W47" s="2"/>
      <c r="X47" s="2"/>
      <c r="Y47" s="2"/>
      <c r="Z47" s="2"/>
      <c r="AA47" s="2"/>
      <c r="AB47" s="2"/>
      <c r="AC47" s="2"/>
      <c r="AD47" s="2"/>
      <c r="AE47" s="2"/>
      <c r="AF47" s="2"/>
      <c r="AG47" s="2"/>
      <c r="AH47" s="2"/>
      <c r="AI47" s="2"/>
    </row>
    <row r="48" spans="1:35" s="2" customFormat="1" ht="20.25" customHeight="1">
      <c r="A48" s="152">
        <v>43</v>
      </c>
      <c r="B48" s="153" t="s">
        <v>63</v>
      </c>
      <c r="C48" s="154"/>
      <c r="D48" s="155"/>
      <c r="E48" s="155"/>
      <c r="F48" s="247">
        <v>3.1721973641017605</v>
      </c>
      <c r="G48" s="247">
        <v>0.37442407146215329</v>
      </c>
      <c r="H48" s="247">
        <v>0.18626129655748838</v>
      </c>
      <c r="I48" s="248">
        <v>94964</v>
      </c>
      <c r="J48" s="248">
        <v>91799</v>
      </c>
      <c r="K48" s="247">
        <v>1.4265564841621253E-2</v>
      </c>
      <c r="L48" s="247">
        <v>4.730547986678777E-4</v>
      </c>
      <c r="M48" s="249">
        <v>1.8997880714501966E-2</v>
      </c>
    </row>
    <row r="49" spans="1:35" s="51" customFormat="1" ht="20.25" customHeight="1">
      <c r="A49" s="156">
        <v>44</v>
      </c>
      <c r="B49" s="278" t="s">
        <v>62</v>
      </c>
      <c r="C49" s="162"/>
      <c r="D49" s="163"/>
      <c r="E49" s="163"/>
      <c r="F49" s="244">
        <v>2.7819533911154899</v>
      </c>
      <c r="G49" s="244">
        <v>4.8708042942284174E-2</v>
      </c>
      <c r="H49" s="244">
        <v>6.7907825512997219E-2</v>
      </c>
      <c r="I49" s="245">
        <v>206175</v>
      </c>
      <c r="J49" s="245">
        <v>210270</v>
      </c>
      <c r="K49" s="244">
        <v>0.12495165956534171</v>
      </c>
      <c r="L49" s="244">
        <v>0</v>
      </c>
      <c r="M49" s="246">
        <v>1.6876292091113226E-3</v>
      </c>
      <c r="N49" s="2"/>
      <c r="O49" s="2"/>
      <c r="P49" s="2"/>
      <c r="Q49" s="2"/>
      <c r="R49" s="2"/>
      <c r="S49" s="2"/>
      <c r="T49" s="2"/>
      <c r="U49" s="2"/>
      <c r="V49" s="2"/>
      <c r="W49" s="2"/>
      <c r="X49" s="2"/>
      <c r="Y49" s="2"/>
      <c r="Z49" s="2"/>
      <c r="AA49" s="2"/>
      <c r="AB49" s="2"/>
      <c r="AC49" s="2"/>
      <c r="AD49" s="2"/>
      <c r="AE49" s="2"/>
      <c r="AF49" s="2"/>
      <c r="AG49" s="2"/>
      <c r="AH49" s="2"/>
      <c r="AI49" s="2"/>
    </row>
    <row r="50" spans="1:35" s="2" customFormat="1" ht="20.25" customHeight="1">
      <c r="A50" s="152">
        <v>45</v>
      </c>
      <c r="B50" s="153" t="s">
        <v>480</v>
      </c>
      <c r="C50" s="154"/>
      <c r="D50" s="155"/>
      <c r="E50" s="155"/>
      <c r="F50" s="247">
        <v>1.9285309487893243</v>
      </c>
      <c r="G50" s="247">
        <v>9.7780993183590884E-4</v>
      </c>
      <c r="H50" s="247">
        <v>1.0041514531499045</v>
      </c>
      <c r="I50" s="248">
        <v>236286</v>
      </c>
      <c r="J50" s="248">
        <v>250468</v>
      </c>
      <c r="K50" s="247">
        <v>1.8454645714117379E-2</v>
      </c>
      <c r="L50" s="247">
        <v>0</v>
      </c>
      <c r="M50" s="249">
        <v>4.8643791932716169E-3</v>
      </c>
    </row>
    <row r="51" spans="1:35" s="51" customFormat="1" ht="20.25" customHeight="1">
      <c r="A51" s="156">
        <v>46</v>
      </c>
      <c r="B51" s="278" t="s">
        <v>182</v>
      </c>
      <c r="C51" s="162">
        <v>721175.19925900002</v>
      </c>
      <c r="D51" s="163">
        <v>753332.73595799995</v>
      </c>
      <c r="E51" s="163">
        <v>737253.96760850004</v>
      </c>
      <c r="F51" s="244">
        <v>1.4572410476998998</v>
      </c>
      <c r="G51" s="244">
        <v>1.4553956586258068</v>
      </c>
      <c r="H51" s="244">
        <v>0.58444973599751526</v>
      </c>
      <c r="I51" s="245">
        <v>158350</v>
      </c>
      <c r="J51" s="245">
        <v>138051</v>
      </c>
      <c r="K51" s="244">
        <v>0.16911617788046146</v>
      </c>
      <c r="L51" s="244">
        <v>1.3070856344998721E-2</v>
      </c>
      <c r="M51" s="246">
        <v>5.6748667685055265E-2</v>
      </c>
      <c r="N51" s="2"/>
      <c r="O51" s="2"/>
      <c r="P51" s="2"/>
      <c r="Q51" s="2"/>
      <c r="R51" s="2"/>
      <c r="S51" s="2"/>
      <c r="T51" s="2"/>
      <c r="U51" s="2"/>
      <c r="V51" s="2"/>
      <c r="W51" s="2"/>
      <c r="X51" s="2"/>
      <c r="Y51" s="2"/>
      <c r="Z51" s="2"/>
      <c r="AA51" s="2"/>
      <c r="AB51" s="2"/>
      <c r="AC51" s="2"/>
      <c r="AD51" s="2"/>
      <c r="AE51" s="2"/>
      <c r="AF51" s="2"/>
      <c r="AG51" s="2"/>
      <c r="AH51" s="2"/>
      <c r="AI51" s="2"/>
    </row>
    <row r="52" spans="1:35" s="2" customFormat="1" ht="20.25" customHeight="1">
      <c r="A52" s="152">
        <v>47</v>
      </c>
      <c r="B52" s="153" t="s">
        <v>60</v>
      </c>
      <c r="C52" s="154"/>
      <c r="D52" s="155"/>
      <c r="E52" s="155"/>
      <c r="F52" s="247">
        <v>0.91724848862202102</v>
      </c>
      <c r="G52" s="247">
        <v>0.97899294515472102</v>
      </c>
      <c r="H52" s="247">
        <v>1.012721796132688</v>
      </c>
      <c r="I52" s="248">
        <v>85676.470386000001</v>
      </c>
      <c r="J52" s="248">
        <v>205577.926129</v>
      </c>
      <c r="K52" s="247">
        <v>5.1513314345598304E-2</v>
      </c>
      <c r="L52" s="247">
        <v>2.5493564310257955E-2</v>
      </c>
      <c r="M52" s="249">
        <v>7.4036222178974084E-2</v>
      </c>
    </row>
    <row r="53" spans="1:35" s="51" customFormat="1" ht="20.25" customHeight="1">
      <c r="A53" s="156">
        <v>48</v>
      </c>
      <c r="B53" s="278" t="s">
        <v>486</v>
      </c>
      <c r="C53" s="162">
        <v>423584</v>
      </c>
      <c r="D53" s="163">
        <v>331498</v>
      </c>
      <c r="E53" s="163">
        <v>377541</v>
      </c>
      <c r="F53" s="244">
        <v>0.78269255156816087</v>
      </c>
      <c r="G53" s="244">
        <v>0.43871416196048968</v>
      </c>
      <c r="H53" s="244">
        <v>0.43196638653237973</v>
      </c>
      <c r="I53" s="245">
        <v>230592.118246</v>
      </c>
      <c r="J53" s="245">
        <v>229219.43761200001</v>
      </c>
      <c r="K53" s="244">
        <v>5.1399387648688906E-2</v>
      </c>
      <c r="L53" s="244">
        <v>2.7441997698852097E-2</v>
      </c>
      <c r="M53" s="246">
        <v>1.7534254447278318E-2</v>
      </c>
      <c r="N53" s="2"/>
      <c r="O53" s="2"/>
      <c r="P53" s="2"/>
      <c r="Q53" s="2"/>
      <c r="R53" s="2"/>
      <c r="S53" s="2"/>
      <c r="T53" s="2"/>
      <c r="U53" s="2"/>
      <c r="V53" s="2"/>
      <c r="W53" s="2"/>
      <c r="X53" s="2"/>
      <c r="Y53" s="2"/>
      <c r="Z53" s="2"/>
      <c r="AA53" s="2"/>
      <c r="AB53" s="2"/>
      <c r="AC53" s="2"/>
      <c r="AD53" s="2"/>
      <c r="AE53" s="2"/>
      <c r="AF53" s="2"/>
      <c r="AG53" s="2"/>
      <c r="AH53" s="2"/>
      <c r="AI53" s="2"/>
    </row>
    <row r="54" spans="1:35" s="51" customFormat="1" ht="20.25" customHeight="1">
      <c r="A54" s="152">
        <v>49</v>
      </c>
      <c r="B54" s="153" t="s">
        <v>306</v>
      </c>
      <c r="C54" s="154"/>
      <c r="D54" s="155"/>
      <c r="E54" s="155"/>
      <c r="F54" s="247">
        <v>0.66452600041231435</v>
      </c>
      <c r="G54" s="247">
        <v>1.0218068535825544</v>
      </c>
      <c r="H54" s="247">
        <v>1.0811801356056441E-2</v>
      </c>
      <c r="I54" s="248">
        <v>28864</v>
      </c>
      <c r="J54" s="248">
        <v>66504</v>
      </c>
      <c r="K54" s="247">
        <v>0.34142018987528311</v>
      </c>
      <c r="L54" s="247">
        <v>0.12035801818012595</v>
      </c>
      <c r="M54" s="249">
        <v>3.6453324232928984E-3</v>
      </c>
      <c r="N54" s="2"/>
      <c r="O54" s="2"/>
      <c r="P54" s="2"/>
      <c r="Q54" s="2"/>
      <c r="R54" s="2"/>
      <c r="S54" s="2"/>
      <c r="T54" s="2"/>
      <c r="U54" s="2"/>
      <c r="V54" s="2"/>
      <c r="W54" s="2"/>
      <c r="X54" s="2"/>
      <c r="Y54" s="2"/>
      <c r="Z54" s="2"/>
      <c r="AA54" s="2"/>
      <c r="AB54" s="2"/>
      <c r="AC54" s="2"/>
      <c r="AD54" s="2"/>
      <c r="AE54" s="2"/>
      <c r="AF54" s="2"/>
      <c r="AG54" s="2"/>
      <c r="AH54" s="2"/>
      <c r="AI54" s="2"/>
    </row>
    <row r="55" spans="1:35" s="51" customFormat="1" ht="20.25" customHeight="1">
      <c r="A55" s="156">
        <v>50</v>
      </c>
      <c r="B55" s="157" t="s">
        <v>481</v>
      </c>
      <c r="C55" s="158"/>
      <c r="D55" s="159"/>
      <c r="E55" s="159"/>
      <c r="F55" s="250">
        <v>0.54649531322031863</v>
      </c>
      <c r="G55" s="250">
        <v>0.97396532149860671</v>
      </c>
      <c r="H55" s="250">
        <v>2.666253827364365E-4</v>
      </c>
      <c r="I55" s="251">
        <v>221231</v>
      </c>
      <c r="J55" s="251">
        <v>236949</v>
      </c>
      <c r="K55" s="250">
        <v>6.2067293667021975E-2</v>
      </c>
      <c r="L55" s="250">
        <v>3.3981327482445263E-2</v>
      </c>
      <c r="M55" s="252">
        <v>2.5715150786178524E-4</v>
      </c>
      <c r="N55" s="2"/>
      <c r="O55" s="2"/>
      <c r="P55" s="2"/>
      <c r="Q55" s="2"/>
      <c r="R55" s="2"/>
      <c r="S55" s="2"/>
      <c r="T55" s="2"/>
      <c r="U55" s="2"/>
      <c r="V55" s="2"/>
      <c r="W55" s="2"/>
      <c r="X55" s="2"/>
      <c r="Y55" s="2"/>
      <c r="Z55" s="2"/>
      <c r="AA55" s="2"/>
      <c r="AB55" s="2"/>
      <c r="AC55" s="2"/>
      <c r="AD55" s="2"/>
      <c r="AE55" s="2"/>
      <c r="AF55" s="2"/>
      <c r="AG55" s="2"/>
      <c r="AH55" s="2"/>
      <c r="AI55" s="2"/>
    </row>
    <row r="56" spans="1:35" ht="19.5">
      <c r="A56" s="368" t="s">
        <v>234</v>
      </c>
      <c r="B56" s="369"/>
      <c r="C56" s="164">
        <v>1328502.9998879998</v>
      </c>
      <c r="D56" s="164">
        <v>1209067.1873089999</v>
      </c>
      <c r="E56" s="164">
        <v>1268785.0935985001</v>
      </c>
      <c r="F56" s="253">
        <v>3.2440212800078321</v>
      </c>
      <c r="G56" s="253">
        <v>1.6640127667627596</v>
      </c>
      <c r="H56" s="253">
        <v>0.22640847551908427</v>
      </c>
      <c r="I56" s="254">
        <v>1367941.065526</v>
      </c>
      <c r="J56" s="254">
        <v>3233322.1564560002</v>
      </c>
      <c r="K56" s="253">
        <v>0.46022421630139176</v>
      </c>
      <c r="L56" s="253">
        <v>0.49769877859687295</v>
      </c>
      <c r="M56" s="253">
        <v>1.0387758763490181E-2</v>
      </c>
    </row>
    <row r="57" spans="1:35" s="51" customFormat="1" ht="20.25" customHeight="1">
      <c r="A57" s="152">
        <v>51</v>
      </c>
      <c r="B57" s="160" t="s">
        <v>68</v>
      </c>
      <c r="C57" s="154">
        <v>82869</v>
      </c>
      <c r="D57" s="155">
        <v>75769</v>
      </c>
      <c r="E57" s="155">
        <v>79319</v>
      </c>
      <c r="F57" s="247">
        <v>0.2388035853457893</v>
      </c>
      <c r="G57" s="247">
        <v>6.8245078263221362E-2</v>
      </c>
      <c r="H57" s="247">
        <v>9.829950754459707E-2</v>
      </c>
      <c r="I57" s="248">
        <v>89064</v>
      </c>
      <c r="J57" s="248">
        <v>90386</v>
      </c>
      <c r="K57" s="247">
        <v>8.1540151260326432E-3</v>
      </c>
      <c r="L57" s="247">
        <v>4.0195051777573276E-4</v>
      </c>
      <c r="M57" s="249">
        <v>1.4597150382381875E-3</v>
      </c>
      <c r="N57" s="2"/>
      <c r="O57" s="2"/>
      <c r="P57" s="2"/>
      <c r="Q57" s="2"/>
      <c r="R57" s="2"/>
      <c r="S57" s="2"/>
      <c r="T57" s="2"/>
      <c r="U57" s="2"/>
      <c r="V57" s="2"/>
      <c r="W57" s="2"/>
      <c r="X57" s="2"/>
      <c r="Y57" s="2"/>
      <c r="Z57" s="2"/>
      <c r="AA57" s="2"/>
      <c r="AB57" s="2"/>
      <c r="AC57" s="2"/>
      <c r="AD57" s="2"/>
      <c r="AE57" s="2"/>
      <c r="AF57" s="2"/>
      <c r="AG57" s="2"/>
      <c r="AH57" s="2"/>
      <c r="AI57" s="2"/>
    </row>
    <row r="58" spans="1:35" ht="19.5">
      <c r="A58" s="368" t="s">
        <v>244</v>
      </c>
      <c r="B58" s="369"/>
      <c r="C58" s="164">
        <v>1328502.9998879998</v>
      </c>
      <c r="D58" s="164">
        <v>1209067.1873089999</v>
      </c>
      <c r="E58" s="164">
        <v>1268785.0935985001</v>
      </c>
      <c r="F58" s="253">
        <v>0.2388035853457893</v>
      </c>
      <c r="G58" s="253">
        <v>6.8245078263221362E-2</v>
      </c>
      <c r="H58" s="253">
        <v>9.829950754459707E-2</v>
      </c>
      <c r="I58" s="254">
        <v>89064</v>
      </c>
      <c r="J58" s="254">
        <v>90386</v>
      </c>
      <c r="K58" s="253">
        <v>8.1540151260326432E-3</v>
      </c>
      <c r="L58" s="253">
        <v>4.0195051777573276E-4</v>
      </c>
      <c r="M58" s="253">
        <v>1.4597150382381875E-3</v>
      </c>
    </row>
    <row r="59" spans="1:35" s="51" customFormat="1" ht="20.25" customHeight="1">
      <c r="A59" s="156">
        <v>52</v>
      </c>
      <c r="B59" s="278" t="s">
        <v>139</v>
      </c>
      <c r="C59" s="162"/>
      <c r="D59" s="163"/>
      <c r="E59" s="163"/>
      <c r="F59" s="244">
        <v>20.041546216461324</v>
      </c>
      <c r="G59" s="244">
        <v>1.944756026040722</v>
      </c>
      <c r="H59" s="244">
        <v>0.68835753302539304</v>
      </c>
      <c r="I59" s="245">
        <v>54405.336647999997</v>
      </c>
      <c r="J59" s="245">
        <v>19904.670140999999</v>
      </c>
      <c r="K59" s="244">
        <v>1.1789650244815424</v>
      </c>
      <c r="L59" s="244">
        <v>0</v>
      </c>
      <c r="M59" s="246">
        <v>8.7836567763304677E-3</v>
      </c>
      <c r="N59" s="2"/>
      <c r="O59" s="2"/>
      <c r="P59" s="2"/>
      <c r="Q59" s="2"/>
      <c r="R59" s="2"/>
      <c r="S59" s="2"/>
      <c r="T59" s="2"/>
      <c r="U59" s="2"/>
      <c r="V59" s="2"/>
      <c r="W59" s="2"/>
      <c r="X59" s="2"/>
      <c r="Y59" s="2"/>
      <c r="Z59" s="2"/>
      <c r="AA59" s="2"/>
      <c r="AB59" s="2"/>
      <c r="AC59" s="2"/>
      <c r="AD59" s="2"/>
      <c r="AE59" s="2"/>
      <c r="AF59" s="2"/>
      <c r="AG59" s="2"/>
      <c r="AH59" s="2"/>
      <c r="AI59" s="2"/>
    </row>
    <row r="60" spans="1:35" s="2" customFormat="1" ht="20.25" customHeight="1">
      <c r="A60" s="152">
        <v>53</v>
      </c>
      <c r="B60" s="153" t="s">
        <v>111</v>
      </c>
      <c r="C60" s="154"/>
      <c r="D60" s="155"/>
      <c r="E60" s="155"/>
      <c r="F60" s="247">
        <v>16.927291937173209</v>
      </c>
      <c r="G60" s="247">
        <v>0.44360527844634412</v>
      </c>
      <c r="H60" s="247">
        <v>1.3030126981492239E-2</v>
      </c>
      <c r="I60" s="248">
        <v>12507</v>
      </c>
      <c r="J60" s="248">
        <v>10561</v>
      </c>
      <c r="K60" s="247">
        <v>1.3861751938270668</v>
      </c>
      <c r="L60" s="247">
        <v>0</v>
      </c>
      <c r="M60" s="249">
        <v>0</v>
      </c>
    </row>
    <row r="61" spans="1:35" s="51" customFormat="1" ht="20.25" customHeight="1">
      <c r="A61" s="156">
        <v>54</v>
      </c>
      <c r="B61" s="278" t="s">
        <v>88</v>
      </c>
      <c r="C61" s="162"/>
      <c r="D61" s="163"/>
      <c r="E61" s="163"/>
      <c r="F61" s="244">
        <v>15.484769002608234</v>
      </c>
      <c r="G61" s="244">
        <v>0.24494683605337789</v>
      </c>
      <c r="H61" s="244">
        <v>0.27157044881367082</v>
      </c>
      <c r="I61" s="245">
        <v>30724.228203999999</v>
      </c>
      <c r="J61" s="245">
        <v>20424.739267000001</v>
      </c>
      <c r="K61" s="244">
        <v>1.6197600289230807</v>
      </c>
      <c r="L61" s="244">
        <v>0</v>
      </c>
      <c r="M61" s="246">
        <v>0</v>
      </c>
      <c r="N61" s="2"/>
      <c r="O61" s="2"/>
      <c r="P61" s="2"/>
      <c r="Q61" s="2"/>
      <c r="R61" s="2"/>
      <c r="S61" s="2"/>
      <c r="T61" s="2"/>
      <c r="U61" s="2"/>
      <c r="V61" s="2"/>
      <c r="W61" s="2"/>
      <c r="X61" s="2"/>
      <c r="Y61" s="2"/>
      <c r="Z61" s="2"/>
      <c r="AA61" s="2"/>
      <c r="AB61" s="2"/>
      <c r="AC61" s="2"/>
      <c r="AD61" s="2"/>
      <c r="AE61" s="2"/>
      <c r="AF61" s="2"/>
      <c r="AG61" s="2"/>
      <c r="AH61" s="2"/>
      <c r="AI61" s="2"/>
    </row>
    <row r="62" spans="1:35" s="2" customFormat="1" ht="20.25" customHeight="1">
      <c r="A62" s="152">
        <v>55</v>
      </c>
      <c r="B62" s="153" t="s">
        <v>462</v>
      </c>
      <c r="C62" s="154"/>
      <c r="D62" s="155"/>
      <c r="E62" s="155"/>
      <c r="F62" s="247">
        <v>12.705604479810612</v>
      </c>
      <c r="G62" s="247">
        <v>0.15443766505726342</v>
      </c>
      <c r="H62" s="247">
        <v>8.74232955851863E-2</v>
      </c>
      <c r="I62" s="248">
        <v>21032.477503999999</v>
      </c>
      <c r="J62" s="248">
        <v>21175.061707000001</v>
      </c>
      <c r="K62" s="247">
        <v>0.36490837542973331</v>
      </c>
      <c r="L62" s="247">
        <v>2.4326649775068876E-2</v>
      </c>
      <c r="M62" s="249">
        <v>3.1966730008896067E-3</v>
      </c>
    </row>
    <row r="63" spans="1:35" s="51" customFormat="1" ht="20.25" customHeight="1">
      <c r="A63" s="156">
        <v>56</v>
      </c>
      <c r="B63" s="278" t="s">
        <v>167</v>
      </c>
      <c r="C63" s="162"/>
      <c r="D63" s="163"/>
      <c r="E63" s="163"/>
      <c r="F63" s="244">
        <v>11.085550931322674</v>
      </c>
      <c r="G63" s="244">
        <v>5.2870639534883718E-2</v>
      </c>
      <c r="H63" s="244">
        <v>3.4702034883720929E-2</v>
      </c>
      <c r="I63" s="245">
        <v>2667</v>
      </c>
      <c r="J63" s="245">
        <v>2823</v>
      </c>
      <c r="K63" s="244">
        <v>0.59636403550996253</v>
      </c>
      <c r="L63" s="244">
        <v>0</v>
      </c>
      <c r="M63" s="246">
        <v>0</v>
      </c>
      <c r="N63" s="2"/>
      <c r="O63" s="2"/>
      <c r="P63" s="2"/>
      <c r="Q63" s="2"/>
      <c r="R63" s="2"/>
      <c r="S63" s="2"/>
      <c r="T63" s="2"/>
      <c r="U63" s="2"/>
      <c r="V63" s="2"/>
      <c r="W63" s="2"/>
      <c r="X63" s="2"/>
      <c r="Y63" s="2"/>
      <c r="Z63" s="2"/>
      <c r="AA63" s="2"/>
      <c r="AB63" s="2"/>
      <c r="AC63" s="2"/>
      <c r="AD63" s="2"/>
      <c r="AE63" s="2"/>
      <c r="AF63" s="2"/>
      <c r="AG63" s="2"/>
      <c r="AH63" s="2"/>
      <c r="AI63" s="2"/>
    </row>
    <row r="64" spans="1:35" s="2" customFormat="1" ht="20.25" customHeight="1">
      <c r="A64" s="152">
        <v>57</v>
      </c>
      <c r="B64" s="153" t="s">
        <v>133</v>
      </c>
      <c r="C64" s="154"/>
      <c r="D64" s="155"/>
      <c r="E64" s="155"/>
      <c r="F64" s="247">
        <v>10.97070018523328</v>
      </c>
      <c r="G64" s="247">
        <v>5.2035989240330212E-2</v>
      </c>
      <c r="H64" s="247">
        <v>1.8551154809386885E-3</v>
      </c>
      <c r="I64" s="248">
        <v>13237</v>
      </c>
      <c r="J64" s="248">
        <v>26558</v>
      </c>
      <c r="K64" s="247">
        <v>0.64749698276367185</v>
      </c>
      <c r="L64" s="247">
        <v>0</v>
      </c>
      <c r="M64" s="249">
        <v>0</v>
      </c>
    </row>
    <row r="65" spans="1:35" s="51" customFormat="1" ht="20.25" customHeight="1">
      <c r="A65" s="156">
        <v>58</v>
      </c>
      <c r="B65" s="161" t="s">
        <v>94</v>
      </c>
      <c r="C65" s="162"/>
      <c r="D65" s="163"/>
      <c r="E65" s="163"/>
      <c r="F65" s="244">
        <v>10.900212125424112</v>
      </c>
      <c r="G65" s="244">
        <v>0.69808866772223477</v>
      </c>
      <c r="H65" s="244">
        <v>0.28568197240443338</v>
      </c>
      <c r="I65" s="245">
        <v>19657</v>
      </c>
      <c r="J65" s="245">
        <v>19956</v>
      </c>
      <c r="K65" s="244">
        <v>0.22197689967751913</v>
      </c>
      <c r="L65" s="244">
        <v>0</v>
      </c>
      <c r="M65" s="246">
        <v>2.2971241772319654E-3</v>
      </c>
      <c r="N65" s="2"/>
      <c r="O65" s="2"/>
      <c r="P65" s="2"/>
      <c r="Q65" s="2"/>
      <c r="R65" s="2"/>
      <c r="S65" s="2"/>
      <c r="T65" s="2"/>
      <c r="U65" s="2"/>
      <c r="V65" s="2"/>
      <c r="W65" s="2"/>
      <c r="X65" s="2"/>
      <c r="Y65" s="2"/>
      <c r="Z65" s="2"/>
      <c r="AA65" s="2"/>
      <c r="AB65" s="2"/>
      <c r="AC65" s="2"/>
      <c r="AD65" s="2"/>
      <c r="AE65" s="2"/>
      <c r="AF65" s="2"/>
      <c r="AG65" s="2"/>
      <c r="AH65" s="2"/>
      <c r="AI65" s="2"/>
    </row>
    <row r="66" spans="1:35" s="2" customFormat="1" ht="20.25" customHeight="1">
      <c r="A66" s="152">
        <v>59</v>
      </c>
      <c r="B66" s="153" t="s">
        <v>82</v>
      </c>
      <c r="C66" s="154"/>
      <c r="D66" s="155"/>
      <c r="E66" s="155"/>
      <c r="F66" s="247">
        <v>9.4260570377360473</v>
      </c>
      <c r="G66" s="247">
        <v>0.82654695666835276</v>
      </c>
      <c r="H66" s="247">
        <v>0.20517197774405666</v>
      </c>
      <c r="I66" s="248">
        <v>54550</v>
      </c>
      <c r="J66" s="248">
        <v>54808</v>
      </c>
      <c r="K66" s="247">
        <v>0.24530575102877189</v>
      </c>
      <c r="L66" s="247">
        <v>6.847235808007556E-3</v>
      </c>
      <c r="M66" s="249">
        <v>1.2041690558909839E-2</v>
      </c>
    </row>
    <row r="67" spans="1:35" s="51" customFormat="1" ht="20.25" customHeight="1">
      <c r="A67" s="156">
        <v>60</v>
      </c>
      <c r="B67" s="161" t="s">
        <v>482</v>
      </c>
      <c r="C67" s="162"/>
      <c r="D67" s="163"/>
      <c r="E67" s="163"/>
      <c r="F67" s="244">
        <v>8.9428255594283641</v>
      </c>
      <c r="G67" s="244">
        <v>9.7667638483965008E-2</v>
      </c>
      <c r="H67" s="244">
        <v>0.19580383173677635</v>
      </c>
      <c r="I67" s="245">
        <v>22105</v>
      </c>
      <c r="J67" s="245">
        <v>23764</v>
      </c>
      <c r="K67" s="244">
        <v>0.73526239456622411</v>
      </c>
      <c r="L67" s="244">
        <v>0</v>
      </c>
      <c r="M67" s="246">
        <v>1.5436863229391787E-3</v>
      </c>
      <c r="N67" s="2"/>
      <c r="O67" s="2"/>
      <c r="P67" s="2"/>
      <c r="Q67" s="2"/>
      <c r="R67" s="2"/>
      <c r="S67" s="2"/>
      <c r="T67" s="2"/>
      <c r="U67" s="2"/>
      <c r="V67" s="2"/>
      <c r="W67" s="2"/>
      <c r="X67" s="2"/>
      <c r="Y67" s="2"/>
      <c r="Z67" s="2"/>
      <c r="AA67" s="2"/>
      <c r="AB67" s="2"/>
      <c r="AC67" s="2"/>
      <c r="AD67" s="2"/>
      <c r="AE67" s="2"/>
      <c r="AF67" s="2"/>
      <c r="AG67" s="2"/>
      <c r="AH67" s="2"/>
      <c r="AI67" s="2"/>
    </row>
    <row r="68" spans="1:35" s="2" customFormat="1" ht="20.25" customHeight="1">
      <c r="A68" s="152">
        <v>61</v>
      </c>
      <c r="B68" s="153" t="s">
        <v>130</v>
      </c>
      <c r="C68" s="154"/>
      <c r="D68" s="155"/>
      <c r="E68" s="155"/>
      <c r="F68" s="247">
        <v>7.8548319171782754</v>
      </c>
      <c r="G68" s="247">
        <v>1.463164108618654</v>
      </c>
      <c r="H68" s="247">
        <v>0.81015348288075562</v>
      </c>
      <c r="I68" s="248">
        <v>21512</v>
      </c>
      <c r="J68" s="248">
        <v>21824</v>
      </c>
      <c r="K68" s="247">
        <v>1.1281541137963598</v>
      </c>
      <c r="L68" s="247">
        <v>8.4993131868131861E-3</v>
      </c>
      <c r="M68" s="249">
        <v>0</v>
      </c>
    </row>
    <row r="69" spans="1:35" s="51" customFormat="1" ht="20.25" customHeight="1">
      <c r="A69" s="156">
        <v>62</v>
      </c>
      <c r="B69" s="161" t="s">
        <v>86</v>
      </c>
      <c r="C69" s="162"/>
      <c r="D69" s="163"/>
      <c r="E69" s="163"/>
      <c r="F69" s="244">
        <v>7.3814876718384781</v>
      </c>
      <c r="G69" s="244">
        <v>0.38917546546304504</v>
      </c>
      <c r="H69" s="244">
        <v>0.1210203917143548</v>
      </c>
      <c r="I69" s="245">
        <v>32473</v>
      </c>
      <c r="J69" s="245">
        <v>34691</v>
      </c>
      <c r="K69" s="244">
        <v>0.49946432280654945</v>
      </c>
      <c r="L69" s="244">
        <v>8.3035982258978895E-3</v>
      </c>
      <c r="M69" s="246">
        <v>2.2509754226831626E-2</v>
      </c>
      <c r="N69" s="2"/>
      <c r="O69" s="2"/>
      <c r="P69" s="2"/>
      <c r="Q69" s="2"/>
      <c r="R69" s="2"/>
      <c r="S69" s="2"/>
      <c r="T69" s="2"/>
      <c r="U69" s="2"/>
      <c r="V69" s="2"/>
      <c r="W69" s="2"/>
      <c r="X69" s="2"/>
      <c r="Y69" s="2"/>
      <c r="Z69" s="2"/>
      <c r="AA69" s="2"/>
      <c r="AB69" s="2"/>
      <c r="AC69" s="2"/>
      <c r="AD69" s="2"/>
      <c r="AE69" s="2"/>
      <c r="AF69" s="2"/>
      <c r="AG69" s="2"/>
      <c r="AH69" s="2"/>
      <c r="AI69" s="2"/>
    </row>
    <row r="70" spans="1:35" s="2" customFormat="1" ht="20.25" customHeight="1">
      <c r="A70" s="152">
        <v>63</v>
      </c>
      <c r="B70" s="153" t="s">
        <v>118</v>
      </c>
      <c r="C70" s="154"/>
      <c r="D70" s="155"/>
      <c r="E70" s="155"/>
      <c r="F70" s="247">
        <v>6.7726294055700382</v>
      </c>
      <c r="G70" s="247">
        <v>0.74284300213207222</v>
      </c>
      <c r="H70" s="247">
        <v>0.36150866676852372</v>
      </c>
      <c r="I70" s="248">
        <v>10473.175818</v>
      </c>
      <c r="J70" s="248">
        <v>21241.672806999999</v>
      </c>
      <c r="K70" s="247">
        <v>0.89715289677070298</v>
      </c>
      <c r="L70" s="247">
        <v>6.0836305528794953E-2</v>
      </c>
      <c r="M70" s="249">
        <v>4.5564889465888554E-2</v>
      </c>
    </row>
    <row r="71" spans="1:35" s="51" customFormat="1" ht="20.25" customHeight="1">
      <c r="A71" s="156">
        <v>64</v>
      </c>
      <c r="B71" s="161" t="s">
        <v>178</v>
      </c>
      <c r="C71" s="162"/>
      <c r="D71" s="163"/>
      <c r="E71" s="163"/>
      <c r="F71" s="244">
        <v>6.7163244822332313</v>
      </c>
      <c r="G71" s="244">
        <v>2.0308641795997695</v>
      </c>
      <c r="H71" s="244">
        <v>1.3321035892452393</v>
      </c>
      <c r="I71" s="245">
        <v>33044.395587999999</v>
      </c>
      <c r="J71" s="245">
        <v>42070.647697</v>
      </c>
      <c r="K71" s="244">
        <v>1.2958920839192256</v>
      </c>
      <c r="L71" s="244">
        <v>5.690396987563481E-3</v>
      </c>
      <c r="M71" s="246">
        <v>0.12757940682231989</v>
      </c>
      <c r="N71" s="2"/>
      <c r="O71" s="2"/>
      <c r="P71" s="2"/>
      <c r="Q71" s="2"/>
      <c r="R71" s="2"/>
      <c r="S71" s="2"/>
      <c r="T71" s="2"/>
      <c r="U71" s="2"/>
      <c r="V71" s="2"/>
      <c r="W71" s="2"/>
      <c r="X71" s="2"/>
      <c r="Y71" s="2"/>
      <c r="Z71" s="2"/>
      <c r="AA71" s="2"/>
      <c r="AB71" s="2"/>
      <c r="AC71" s="2"/>
      <c r="AD71" s="2"/>
      <c r="AE71" s="2"/>
      <c r="AF71" s="2"/>
      <c r="AG71" s="2"/>
      <c r="AH71" s="2"/>
      <c r="AI71" s="2"/>
    </row>
    <row r="72" spans="1:35" s="2" customFormat="1" ht="20.25" customHeight="1">
      <c r="A72" s="152">
        <v>65</v>
      </c>
      <c r="B72" s="153" t="s">
        <v>114</v>
      </c>
      <c r="C72" s="154"/>
      <c r="D72" s="155"/>
      <c r="E72" s="155"/>
      <c r="F72" s="247">
        <v>6.6400628109532365</v>
      </c>
      <c r="G72" s="247">
        <v>0.63057225388398785</v>
      </c>
      <c r="H72" s="247">
        <v>0.53228198922632519</v>
      </c>
      <c r="I72" s="248">
        <v>11790</v>
      </c>
      <c r="J72" s="248">
        <v>11628</v>
      </c>
      <c r="K72" s="247">
        <v>0.18135667754093046</v>
      </c>
      <c r="L72" s="247">
        <v>0</v>
      </c>
      <c r="M72" s="249">
        <v>4.4901928999837901E-2</v>
      </c>
    </row>
    <row r="73" spans="1:35" s="51" customFormat="1" ht="20.25" customHeight="1">
      <c r="A73" s="156">
        <v>66</v>
      </c>
      <c r="B73" s="161" t="s">
        <v>129</v>
      </c>
      <c r="C73" s="162"/>
      <c r="D73" s="163"/>
      <c r="E73" s="163"/>
      <c r="F73" s="244">
        <v>6.5776813539704531</v>
      </c>
      <c r="G73" s="244">
        <v>1.5246537396121884</v>
      </c>
      <c r="H73" s="244">
        <v>1.3674976915974146</v>
      </c>
      <c r="I73" s="245">
        <v>8390</v>
      </c>
      <c r="J73" s="245">
        <v>8165</v>
      </c>
      <c r="K73" s="244">
        <v>0.46197387149135949</v>
      </c>
      <c r="L73" s="244">
        <v>0</v>
      </c>
      <c r="M73" s="246">
        <v>0.18759364698831285</v>
      </c>
      <c r="N73" s="2"/>
      <c r="O73" s="2"/>
      <c r="P73" s="2"/>
      <c r="Q73" s="2"/>
      <c r="R73" s="2"/>
      <c r="S73" s="2"/>
      <c r="T73" s="2"/>
      <c r="U73" s="2"/>
      <c r="V73" s="2"/>
      <c r="W73" s="2"/>
      <c r="X73" s="2"/>
      <c r="Y73" s="2"/>
      <c r="Z73" s="2"/>
      <c r="AA73" s="2"/>
      <c r="AB73" s="2"/>
      <c r="AC73" s="2"/>
      <c r="AD73" s="2"/>
      <c r="AE73" s="2"/>
      <c r="AF73" s="2"/>
      <c r="AG73" s="2"/>
      <c r="AH73" s="2"/>
      <c r="AI73" s="2"/>
    </row>
    <row r="74" spans="1:35" s="2" customFormat="1" ht="20.25" customHeight="1">
      <c r="A74" s="152">
        <v>67</v>
      </c>
      <c r="B74" s="153" t="s">
        <v>120</v>
      </c>
      <c r="C74" s="154"/>
      <c r="D74" s="155"/>
      <c r="E74" s="155"/>
      <c r="F74" s="247">
        <v>6.1788285588578198</v>
      </c>
      <c r="G74" s="247">
        <v>2.3621012595325013</v>
      </c>
      <c r="H74" s="247">
        <v>0.82517535979816903</v>
      </c>
      <c r="I74" s="248">
        <v>163785</v>
      </c>
      <c r="J74" s="248">
        <v>165998</v>
      </c>
      <c r="K74" s="247">
        <v>0.24703617779137022</v>
      </c>
      <c r="L74" s="247">
        <v>1.8052899747021864E-3</v>
      </c>
      <c r="M74" s="249">
        <v>3.7655735952587387E-2</v>
      </c>
    </row>
    <row r="75" spans="1:35" s="51" customFormat="1" ht="20.25" customHeight="1">
      <c r="A75" s="156">
        <v>68</v>
      </c>
      <c r="B75" s="161" t="s">
        <v>109</v>
      </c>
      <c r="C75" s="162"/>
      <c r="D75" s="163"/>
      <c r="E75" s="163"/>
      <c r="F75" s="244">
        <v>5.7212780004939221</v>
      </c>
      <c r="G75" s="244">
        <v>9.8772360889386651E-2</v>
      </c>
      <c r="H75" s="244">
        <v>7.9996333402248446E-2</v>
      </c>
      <c r="I75" s="245">
        <v>107318.477898</v>
      </c>
      <c r="J75" s="245">
        <v>31316.372117999999</v>
      </c>
      <c r="K75" s="244">
        <v>0.49754394555394499</v>
      </c>
      <c r="L75" s="244">
        <v>1.7343760879528748E-2</v>
      </c>
      <c r="M75" s="246">
        <v>2.0339473745480743E-2</v>
      </c>
      <c r="N75" s="2"/>
      <c r="O75" s="2"/>
      <c r="P75" s="2"/>
      <c r="Q75" s="2"/>
      <c r="R75" s="2"/>
      <c r="S75" s="2"/>
      <c r="T75" s="2"/>
      <c r="U75" s="2"/>
      <c r="V75" s="2"/>
      <c r="W75" s="2"/>
      <c r="X75" s="2"/>
      <c r="Y75" s="2"/>
      <c r="Z75" s="2"/>
      <c r="AA75" s="2"/>
      <c r="AB75" s="2"/>
      <c r="AC75" s="2"/>
      <c r="AD75" s="2"/>
      <c r="AE75" s="2"/>
      <c r="AF75" s="2"/>
      <c r="AG75" s="2"/>
      <c r="AH75" s="2"/>
      <c r="AI75" s="2"/>
    </row>
    <row r="76" spans="1:35" s="2" customFormat="1" ht="20.25" customHeight="1">
      <c r="A76" s="152">
        <v>69</v>
      </c>
      <c r="B76" s="153" t="s">
        <v>169</v>
      </c>
      <c r="C76" s="154"/>
      <c r="D76" s="155"/>
      <c r="E76" s="155"/>
      <c r="F76" s="247">
        <v>5.6406318439455641</v>
      </c>
      <c r="G76" s="247">
        <v>1.5529949339425846</v>
      </c>
      <c r="H76" s="247">
        <v>1.1992649250024834</v>
      </c>
      <c r="I76" s="248">
        <v>8906</v>
      </c>
      <c r="J76" s="248">
        <v>8899</v>
      </c>
      <c r="K76" s="247">
        <v>9.5008768812806732E-2</v>
      </c>
      <c r="L76" s="247">
        <v>5.1413881748071976E-3</v>
      </c>
      <c r="M76" s="249">
        <v>6.0761860247721435E-3</v>
      </c>
    </row>
    <row r="77" spans="1:35" s="51" customFormat="1" ht="20.25" customHeight="1">
      <c r="A77" s="156">
        <v>70</v>
      </c>
      <c r="B77" s="161" t="s">
        <v>74</v>
      </c>
      <c r="C77" s="162"/>
      <c r="D77" s="163"/>
      <c r="E77" s="163"/>
      <c r="F77" s="244">
        <v>5.317432328411436</v>
      </c>
      <c r="G77" s="244">
        <v>1.2409549071618038</v>
      </c>
      <c r="H77" s="244">
        <v>0.85819039198349545</v>
      </c>
      <c r="I77" s="245">
        <v>122058</v>
      </c>
      <c r="J77" s="245">
        <v>110060</v>
      </c>
      <c r="K77" s="244">
        <v>0.32285486106283073</v>
      </c>
      <c r="L77" s="244">
        <v>9.9196251092311082E-3</v>
      </c>
      <c r="M77" s="246">
        <v>8.0903041186129815E-2</v>
      </c>
      <c r="N77" s="2"/>
      <c r="O77" s="2"/>
      <c r="P77" s="2"/>
      <c r="Q77" s="2"/>
      <c r="R77" s="2"/>
      <c r="S77" s="2"/>
      <c r="T77" s="2"/>
      <c r="U77" s="2"/>
      <c r="V77" s="2"/>
      <c r="W77" s="2"/>
      <c r="X77" s="2"/>
      <c r="Y77" s="2"/>
      <c r="Z77" s="2"/>
      <c r="AA77" s="2"/>
      <c r="AB77" s="2"/>
      <c r="AC77" s="2"/>
      <c r="AD77" s="2"/>
      <c r="AE77" s="2"/>
      <c r="AF77" s="2"/>
      <c r="AG77" s="2"/>
      <c r="AH77" s="2"/>
      <c r="AI77" s="2"/>
    </row>
    <row r="78" spans="1:35" s="2" customFormat="1" ht="20.25" customHeight="1">
      <c r="A78" s="152">
        <v>71</v>
      </c>
      <c r="B78" s="153" t="s">
        <v>487</v>
      </c>
      <c r="C78" s="154"/>
      <c r="D78" s="155"/>
      <c r="E78" s="155"/>
      <c r="F78" s="247">
        <v>5.2555877837423246</v>
      </c>
      <c r="G78" s="247">
        <v>1.8844602213133497</v>
      </c>
      <c r="H78" s="247">
        <v>1.1643983429560498</v>
      </c>
      <c r="I78" s="248">
        <v>31603.454349</v>
      </c>
      <c r="J78" s="248">
        <v>98521.171893000006</v>
      </c>
      <c r="K78" s="247">
        <v>0.60561536391670689</v>
      </c>
      <c r="L78" s="247">
        <v>1.058244132358439E-2</v>
      </c>
      <c r="M78" s="249">
        <v>3.3459518066114968E-2</v>
      </c>
    </row>
    <row r="79" spans="1:35" s="51" customFormat="1" ht="20.25" customHeight="1">
      <c r="A79" s="156">
        <v>72</v>
      </c>
      <c r="B79" s="161" t="s">
        <v>140</v>
      </c>
      <c r="C79" s="162"/>
      <c r="D79" s="163"/>
      <c r="E79" s="163"/>
      <c r="F79" s="244">
        <v>5.2103153618629445</v>
      </c>
      <c r="G79" s="244">
        <v>1.6198153999741018</v>
      </c>
      <c r="H79" s="244">
        <v>0.99127106285077971</v>
      </c>
      <c r="I79" s="245">
        <v>21859.942288999999</v>
      </c>
      <c r="J79" s="245">
        <v>55639.580292999999</v>
      </c>
      <c r="K79" s="244">
        <v>0.50706064766108405</v>
      </c>
      <c r="L79" s="244">
        <v>2.782735512889128E-3</v>
      </c>
      <c r="M79" s="246">
        <v>4.3747332784450255E-2</v>
      </c>
      <c r="N79" s="2"/>
      <c r="O79" s="2"/>
      <c r="P79" s="2"/>
      <c r="Q79" s="2"/>
      <c r="R79" s="2"/>
      <c r="S79" s="2"/>
      <c r="T79" s="2"/>
      <c r="U79" s="2"/>
      <c r="V79" s="2"/>
      <c r="W79" s="2"/>
      <c r="X79" s="2"/>
      <c r="Y79" s="2"/>
      <c r="Z79" s="2"/>
      <c r="AA79" s="2"/>
      <c r="AB79" s="2"/>
      <c r="AC79" s="2"/>
      <c r="AD79" s="2"/>
      <c r="AE79" s="2"/>
      <c r="AF79" s="2"/>
      <c r="AG79" s="2"/>
      <c r="AH79" s="2"/>
      <c r="AI79" s="2"/>
    </row>
    <row r="80" spans="1:35" s="2" customFormat="1" ht="20.25" customHeight="1">
      <c r="A80" s="152">
        <v>73</v>
      </c>
      <c r="B80" s="153" t="s">
        <v>485</v>
      </c>
      <c r="C80" s="154"/>
      <c r="D80" s="155"/>
      <c r="E80" s="155"/>
      <c r="F80" s="247">
        <v>4.9109382606624159</v>
      </c>
      <c r="G80" s="247">
        <v>2.0988484384232668</v>
      </c>
      <c r="H80" s="247">
        <v>0.56856655663279709</v>
      </c>
      <c r="I80" s="248">
        <v>63703.598725999997</v>
      </c>
      <c r="J80" s="248">
        <v>58458.309529999999</v>
      </c>
      <c r="K80" s="247">
        <v>0.23420192956058258</v>
      </c>
      <c r="L80" s="247">
        <v>5.1966645512922299E-3</v>
      </c>
      <c r="M80" s="249">
        <v>2.633905459181168E-2</v>
      </c>
      <c r="N80" s="91"/>
    </row>
    <row r="81" spans="1:35" s="51" customFormat="1" ht="20.25" customHeight="1">
      <c r="A81" s="156">
        <v>74</v>
      </c>
      <c r="B81" s="161" t="s">
        <v>122</v>
      </c>
      <c r="C81" s="162"/>
      <c r="D81" s="163"/>
      <c r="E81" s="163"/>
      <c r="F81" s="244">
        <v>4.9066574085692691</v>
      </c>
      <c r="G81" s="244">
        <v>0.10520890599230347</v>
      </c>
      <c r="H81" s="244">
        <v>3.7039582188015396E-2</v>
      </c>
      <c r="I81" s="245">
        <v>19038</v>
      </c>
      <c r="J81" s="245">
        <v>25501</v>
      </c>
      <c r="K81" s="244">
        <v>0.42186498475649997</v>
      </c>
      <c r="L81" s="244">
        <v>0</v>
      </c>
      <c r="M81" s="246">
        <v>0</v>
      </c>
      <c r="N81" s="2"/>
      <c r="O81" s="2"/>
      <c r="P81" s="2"/>
      <c r="Q81" s="2"/>
      <c r="R81" s="2"/>
      <c r="S81" s="2"/>
      <c r="T81" s="2"/>
      <c r="U81" s="2"/>
      <c r="V81" s="2"/>
      <c r="W81" s="2"/>
      <c r="X81" s="2"/>
      <c r="Y81" s="2"/>
      <c r="Z81" s="2"/>
      <c r="AA81" s="2"/>
      <c r="AB81" s="2"/>
      <c r="AC81" s="2"/>
      <c r="AD81" s="2"/>
      <c r="AE81" s="2"/>
      <c r="AF81" s="2"/>
      <c r="AG81" s="2"/>
      <c r="AH81" s="2"/>
      <c r="AI81" s="2"/>
    </row>
    <row r="82" spans="1:35" s="2" customFormat="1" ht="20.25" customHeight="1">
      <c r="A82" s="152">
        <v>75</v>
      </c>
      <c r="B82" s="153" t="s">
        <v>135</v>
      </c>
      <c r="C82" s="154"/>
      <c r="D82" s="155"/>
      <c r="E82" s="155"/>
      <c r="F82" s="247">
        <v>4.8354073144092533</v>
      </c>
      <c r="G82" s="247">
        <v>2.1448614278802958</v>
      </c>
      <c r="H82" s="247">
        <v>1.0055636187711658</v>
      </c>
      <c r="I82" s="248">
        <v>162260</v>
      </c>
      <c r="J82" s="248">
        <v>168033</v>
      </c>
      <c r="K82" s="247">
        <v>0.30894926166710912</v>
      </c>
      <c r="L82" s="247">
        <v>4.8958056809131935E-2</v>
      </c>
      <c r="M82" s="249">
        <v>4.6064507565702149E-2</v>
      </c>
    </row>
    <row r="83" spans="1:35" s="51" customFormat="1" ht="20.25" customHeight="1">
      <c r="A83" s="156">
        <v>76</v>
      </c>
      <c r="B83" s="161" t="s">
        <v>154</v>
      </c>
      <c r="C83" s="162"/>
      <c r="D83" s="163"/>
      <c r="E83" s="163"/>
      <c r="F83" s="244">
        <v>4.5908623661323942</v>
      </c>
      <c r="G83" s="244">
        <v>1.1168691152159851</v>
      </c>
      <c r="H83" s="244">
        <v>1.0343563573636168</v>
      </c>
      <c r="I83" s="245">
        <v>8681</v>
      </c>
      <c r="J83" s="245">
        <v>9530</v>
      </c>
      <c r="K83" s="244">
        <v>0.42316526552263622</v>
      </c>
      <c r="L83" s="244">
        <v>0</v>
      </c>
      <c r="M83" s="246">
        <v>2.933411557641537E-3</v>
      </c>
      <c r="N83" s="2"/>
      <c r="O83" s="2"/>
      <c r="P83" s="2"/>
      <c r="Q83" s="2"/>
      <c r="R83" s="2"/>
      <c r="S83" s="2"/>
      <c r="T83" s="2"/>
      <c r="U83" s="2"/>
      <c r="V83" s="2"/>
      <c r="W83" s="2"/>
      <c r="X83" s="2"/>
      <c r="Y83" s="2"/>
      <c r="Z83" s="2"/>
      <c r="AA83" s="2"/>
      <c r="AB83" s="2"/>
      <c r="AC83" s="2"/>
      <c r="AD83" s="2"/>
      <c r="AE83" s="2"/>
      <c r="AF83" s="2"/>
      <c r="AG83" s="2"/>
      <c r="AH83" s="2"/>
      <c r="AI83" s="2"/>
    </row>
    <row r="84" spans="1:35" s="2" customFormat="1" ht="20.25" customHeight="1">
      <c r="A84" s="152">
        <v>77</v>
      </c>
      <c r="B84" s="153" t="s">
        <v>488</v>
      </c>
      <c r="C84" s="154"/>
      <c r="D84" s="155"/>
      <c r="E84" s="155"/>
      <c r="F84" s="247">
        <v>4.5887242791885718</v>
      </c>
      <c r="G84" s="247">
        <v>2.6101502851516782</v>
      </c>
      <c r="H84" s="247">
        <v>1.0004458397577605</v>
      </c>
      <c r="I84" s="248">
        <v>81323</v>
      </c>
      <c r="J84" s="248">
        <v>86727</v>
      </c>
      <c r="K84" s="247">
        <v>0.39365913348148146</v>
      </c>
      <c r="L84" s="247">
        <v>1.2362707535121327E-3</v>
      </c>
      <c r="M84" s="249">
        <v>0.11620945083014049</v>
      </c>
    </row>
    <row r="85" spans="1:35" s="51" customFormat="1" ht="20.25" customHeight="1">
      <c r="A85" s="156">
        <v>78</v>
      </c>
      <c r="B85" s="161" t="s">
        <v>92</v>
      </c>
      <c r="C85" s="162"/>
      <c r="D85" s="163"/>
      <c r="E85" s="163"/>
      <c r="F85" s="244">
        <v>4.507245245073749</v>
      </c>
      <c r="G85" s="244">
        <v>0.11890152129112927</v>
      </c>
      <c r="H85" s="244">
        <v>0.28172829786741382</v>
      </c>
      <c r="I85" s="245">
        <v>33358</v>
      </c>
      <c r="J85" s="245">
        <v>26536</v>
      </c>
      <c r="K85" s="244">
        <v>0.25364229209343897</v>
      </c>
      <c r="L85" s="244">
        <v>0</v>
      </c>
      <c r="M85" s="246">
        <v>3.9327471253261186E-2</v>
      </c>
      <c r="N85" s="2"/>
      <c r="O85" s="2"/>
      <c r="P85" s="2"/>
      <c r="Q85" s="2"/>
      <c r="R85" s="2"/>
      <c r="S85" s="2"/>
      <c r="T85" s="2"/>
      <c r="U85" s="2"/>
      <c r="V85" s="2"/>
      <c r="W85" s="2"/>
      <c r="X85" s="2"/>
      <c r="Y85" s="2"/>
      <c r="Z85" s="2"/>
      <c r="AA85" s="2"/>
      <c r="AB85" s="2"/>
      <c r="AC85" s="2"/>
      <c r="AD85" s="2"/>
      <c r="AE85" s="2"/>
      <c r="AF85" s="2"/>
      <c r="AG85" s="2"/>
      <c r="AH85" s="2"/>
      <c r="AI85" s="2"/>
    </row>
    <row r="86" spans="1:35" s="2" customFormat="1" ht="20.25" customHeight="1">
      <c r="A86" s="152">
        <v>79</v>
      </c>
      <c r="B86" s="153" t="s">
        <v>162</v>
      </c>
      <c r="C86" s="154"/>
      <c r="D86" s="155"/>
      <c r="E86" s="155"/>
      <c r="F86" s="247">
        <v>3.5932868561777678</v>
      </c>
      <c r="G86" s="247">
        <v>1.934258277036458</v>
      </c>
      <c r="H86" s="247">
        <v>0.78381999888336773</v>
      </c>
      <c r="I86" s="248">
        <v>42842</v>
      </c>
      <c r="J86" s="248">
        <v>42896</v>
      </c>
      <c r="K86" s="247">
        <v>0.24326444620408011</v>
      </c>
      <c r="L86" s="247">
        <v>2.6159289370671483E-3</v>
      </c>
      <c r="M86" s="249">
        <v>6.946326407708521E-2</v>
      </c>
    </row>
    <row r="87" spans="1:35" s="51" customFormat="1" ht="20.25" customHeight="1">
      <c r="A87" s="156">
        <v>80</v>
      </c>
      <c r="B87" s="161" t="s">
        <v>102</v>
      </c>
      <c r="C87" s="162"/>
      <c r="D87" s="163"/>
      <c r="E87" s="163"/>
      <c r="F87" s="244">
        <v>3.4944865915616443</v>
      </c>
      <c r="G87" s="244">
        <v>0.1071491805439264</v>
      </c>
      <c r="H87" s="244">
        <v>3.4010396362034179E-2</v>
      </c>
      <c r="I87" s="245">
        <v>48022.389779999998</v>
      </c>
      <c r="J87" s="245">
        <v>30872.819330999999</v>
      </c>
      <c r="K87" s="244">
        <v>0.22446945978416402</v>
      </c>
      <c r="L87" s="244">
        <v>0</v>
      </c>
      <c r="M87" s="246">
        <v>3.9655736028293628E-3</v>
      </c>
      <c r="N87" s="2"/>
      <c r="O87" s="2"/>
      <c r="P87" s="2"/>
      <c r="Q87" s="2"/>
      <c r="R87" s="2"/>
      <c r="S87" s="2"/>
      <c r="T87" s="2"/>
      <c r="U87" s="2"/>
      <c r="V87" s="2"/>
      <c r="W87" s="2"/>
      <c r="X87" s="2"/>
      <c r="Y87" s="2"/>
      <c r="Z87" s="2"/>
      <c r="AA87" s="2"/>
      <c r="AB87" s="2"/>
      <c r="AC87" s="2"/>
      <c r="AD87" s="2"/>
      <c r="AE87" s="2"/>
      <c r="AF87" s="2"/>
      <c r="AG87" s="2"/>
      <c r="AH87" s="2"/>
      <c r="AI87" s="2"/>
    </row>
    <row r="88" spans="1:35" s="2" customFormat="1" ht="20.25" customHeight="1">
      <c r="A88" s="152">
        <v>81</v>
      </c>
      <c r="B88" s="153" t="s">
        <v>483</v>
      </c>
      <c r="C88" s="154"/>
      <c r="D88" s="155"/>
      <c r="E88" s="155"/>
      <c r="F88" s="247">
        <v>3.4043082660265527</v>
      </c>
      <c r="G88" s="247">
        <v>0.14518045255455805</v>
      </c>
      <c r="H88" s="247">
        <v>2.4889110156928365E-2</v>
      </c>
      <c r="I88" s="248">
        <v>23514.136018000001</v>
      </c>
      <c r="J88" s="248">
        <v>18577.166076000001</v>
      </c>
      <c r="K88" s="247">
        <v>0.41525482687983062</v>
      </c>
      <c r="L88" s="247">
        <v>0</v>
      </c>
      <c r="M88" s="249">
        <v>1.6823867970297563E-3</v>
      </c>
    </row>
    <row r="89" spans="1:35" s="51" customFormat="1" ht="20.25" customHeight="1">
      <c r="A89" s="156">
        <v>82</v>
      </c>
      <c r="B89" s="161" t="s">
        <v>80</v>
      </c>
      <c r="C89" s="162"/>
      <c r="D89" s="163"/>
      <c r="E89" s="163"/>
      <c r="F89" s="244">
        <v>3.234506266938951</v>
      </c>
      <c r="G89" s="244">
        <v>1.3671539122957868E-2</v>
      </c>
      <c r="H89" s="244">
        <v>0.21134995700773862</v>
      </c>
      <c r="I89" s="245">
        <v>11222</v>
      </c>
      <c r="J89" s="245">
        <v>11753</v>
      </c>
      <c r="K89" s="244">
        <v>0</v>
      </c>
      <c r="L89" s="244">
        <v>0</v>
      </c>
      <c r="M89" s="246">
        <v>0</v>
      </c>
      <c r="N89" s="2"/>
      <c r="O89" s="2"/>
      <c r="P89" s="2"/>
      <c r="Q89" s="2"/>
      <c r="R89" s="2"/>
      <c r="S89" s="2"/>
      <c r="T89" s="2"/>
      <c r="U89" s="2"/>
      <c r="V89" s="2"/>
      <c r="W89" s="2"/>
      <c r="X89" s="2"/>
      <c r="Y89" s="2"/>
      <c r="Z89" s="2"/>
      <c r="AA89" s="2"/>
      <c r="AB89" s="2"/>
      <c r="AC89" s="2"/>
      <c r="AD89" s="2"/>
      <c r="AE89" s="2"/>
      <c r="AF89" s="2"/>
      <c r="AG89" s="2"/>
      <c r="AH89" s="2"/>
      <c r="AI89" s="2"/>
    </row>
    <row r="90" spans="1:35" s="2" customFormat="1" ht="20.25" customHeight="1">
      <c r="A90" s="152">
        <v>83</v>
      </c>
      <c r="B90" s="153" t="s">
        <v>143</v>
      </c>
      <c r="C90" s="154"/>
      <c r="D90" s="155"/>
      <c r="E90" s="155"/>
      <c r="F90" s="247">
        <v>3.1966061065858291</v>
      </c>
      <c r="G90" s="247">
        <v>1.4151977042141166</v>
      </c>
      <c r="H90" s="247">
        <v>0.68992786755446134</v>
      </c>
      <c r="I90" s="248">
        <v>3341</v>
      </c>
      <c r="J90" s="248">
        <v>113411.982068</v>
      </c>
      <c r="K90" s="247">
        <v>0.20514391672314436</v>
      </c>
      <c r="L90" s="247">
        <v>0.10512448978671642</v>
      </c>
      <c r="M90" s="249">
        <v>3.5226897091982907E-2</v>
      </c>
    </row>
    <row r="91" spans="1:35" s="51" customFormat="1" ht="20.25" customHeight="1">
      <c r="A91" s="156">
        <v>84</v>
      </c>
      <c r="B91" s="161" t="s">
        <v>484</v>
      </c>
      <c r="C91" s="162"/>
      <c r="D91" s="163"/>
      <c r="E91" s="163"/>
      <c r="F91" s="244">
        <v>3.0473953016179305</v>
      </c>
      <c r="G91" s="244">
        <v>0.17932950232193218</v>
      </c>
      <c r="H91" s="244">
        <v>0.1233274666553574</v>
      </c>
      <c r="I91" s="245">
        <v>45328</v>
      </c>
      <c r="J91" s="245">
        <v>46258</v>
      </c>
      <c r="K91" s="244">
        <v>0.11043680825099449</v>
      </c>
      <c r="L91" s="244">
        <v>0</v>
      </c>
      <c r="M91" s="246">
        <v>4.7735146926729116E-3</v>
      </c>
      <c r="N91" s="2"/>
      <c r="O91" s="2"/>
      <c r="P91" s="2"/>
      <c r="Q91" s="2"/>
      <c r="R91" s="2"/>
      <c r="S91" s="2"/>
      <c r="T91" s="2"/>
      <c r="U91" s="2"/>
      <c r="V91" s="2"/>
      <c r="W91" s="2"/>
      <c r="X91" s="2"/>
      <c r="Y91" s="2"/>
      <c r="Z91" s="2"/>
      <c r="AA91" s="2"/>
      <c r="AB91" s="2"/>
      <c r="AC91" s="2"/>
      <c r="AD91" s="2"/>
      <c r="AE91" s="2"/>
      <c r="AF91" s="2"/>
      <c r="AG91" s="2"/>
      <c r="AH91" s="2"/>
      <c r="AI91" s="2"/>
    </row>
    <row r="92" spans="1:35" s="2" customFormat="1" ht="20.25" customHeight="1">
      <c r="A92" s="152">
        <v>85</v>
      </c>
      <c r="B92" s="153" t="s">
        <v>71</v>
      </c>
      <c r="C92" s="154"/>
      <c r="D92" s="155"/>
      <c r="E92" s="155"/>
      <c r="F92" s="247">
        <v>2.8722058791084577</v>
      </c>
      <c r="G92" s="247">
        <v>0.41746588535858392</v>
      </c>
      <c r="H92" s="247">
        <v>0.29168271862770939</v>
      </c>
      <c r="I92" s="248">
        <v>101972</v>
      </c>
      <c r="J92" s="248">
        <v>108128</v>
      </c>
      <c r="K92" s="247">
        <v>0.2138020758268217</v>
      </c>
      <c r="L92" s="247">
        <v>2.0743230964928222E-2</v>
      </c>
      <c r="M92" s="249">
        <v>1.0939487552244231E-2</v>
      </c>
    </row>
    <row r="93" spans="1:35" s="51" customFormat="1" ht="20.25" customHeight="1">
      <c r="A93" s="156">
        <v>86</v>
      </c>
      <c r="B93" s="161" t="s">
        <v>163</v>
      </c>
      <c r="C93" s="162"/>
      <c r="D93" s="163"/>
      <c r="E93" s="163"/>
      <c r="F93" s="244">
        <v>2.8154893591929562</v>
      </c>
      <c r="G93" s="244">
        <v>0.9919370164636222</v>
      </c>
      <c r="H93" s="244">
        <v>0.14511224930404995</v>
      </c>
      <c r="I93" s="245">
        <v>18369.249721</v>
      </c>
      <c r="J93" s="245">
        <v>14172.130807</v>
      </c>
      <c r="K93" s="244">
        <v>3.052765948118219E-2</v>
      </c>
      <c r="L93" s="244">
        <v>0</v>
      </c>
      <c r="M93" s="246">
        <v>2.1272034395392707E-2</v>
      </c>
      <c r="N93" s="2"/>
      <c r="O93" s="2"/>
      <c r="P93" s="2"/>
      <c r="Q93" s="2"/>
      <c r="R93" s="2"/>
      <c r="S93" s="2"/>
      <c r="T93" s="2"/>
      <c r="U93" s="2"/>
      <c r="V93" s="2"/>
      <c r="W93" s="2"/>
      <c r="X93" s="2"/>
      <c r="Y93" s="2"/>
      <c r="Z93" s="2"/>
      <c r="AA93" s="2"/>
      <c r="AB93" s="2"/>
      <c r="AC93" s="2"/>
      <c r="AD93" s="2"/>
      <c r="AE93" s="2"/>
      <c r="AF93" s="2"/>
      <c r="AG93" s="2"/>
      <c r="AH93" s="2"/>
      <c r="AI93" s="2"/>
    </row>
    <row r="94" spans="1:35" s="2" customFormat="1" ht="20.25" customHeight="1">
      <c r="A94" s="152">
        <v>87</v>
      </c>
      <c r="B94" s="153" t="s">
        <v>474</v>
      </c>
      <c r="C94" s="154"/>
      <c r="D94" s="155"/>
      <c r="E94" s="155"/>
      <c r="F94" s="247">
        <v>2.6297616335240734</v>
      </c>
      <c r="G94" s="247">
        <v>0.12902932810534953</v>
      </c>
      <c r="H94" s="247">
        <v>0.63488914867857515</v>
      </c>
      <c r="I94" s="248">
        <v>91015.733989</v>
      </c>
      <c r="J94" s="248">
        <v>29096.079342000001</v>
      </c>
      <c r="K94" s="247">
        <v>0.34325187696625398</v>
      </c>
      <c r="L94" s="247">
        <v>1.2600864727090759E-2</v>
      </c>
      <c r="M94" s="249">
        <v>1.5436088289757859E-3</v>
      </c>
    </row>
    <row r="95" spans="1:35" s="51" customFormat="1" ht="20.25" customHeight="1">
      <c r="A95" s="156">
        <v>88</v>
      </c>
      <c r="B95" s="161" t="s">
        <v>115</v>
      </c>
      <c r="C95" s="162"/>
      <c r="D95" s="163"/>
      <c r="E95" s="163"/>
      <c r="F95" s="244">
        <v>2.6281687644350358</v>
      </c>
      <c r="G95" s="244">
        <v>0</v>
      </c>
      <c r="H95" s="244">
        <v>2.3180735644350359E-2</v>
      </c>
      <c r="I95" s="245">
        <v>16861</v>
      </c>
      <c r="J95" s="245">
        <v>12997</v>
      </c>
      <c r="K95" s="244">
        <v>0.48424696866861128</v>
      </c>
      <c r="L95" s="244">
        <v>0</v>
      </c>
      <c r="M95" s="246">
        <v>0</v>
      </c>
      <c r="N95" s="2"/>
      <c r="O95" s="2"/>
      <c r="P95" s="2"/>
      <c r="Q95" s="2"/>
      <c r="R95" s="2"/>
      <c r="S95" s="2"/>
      <c r="T95" s="2"/>
      <c r="U95" s="2"/>
      <c r="V95" s="2"/>
      <c r="W95" s="2"/>
      <c r="X95" s="2"/>
      <c r="Y95" s="2"/>
      <c r="Z95" s="2"/>
      <c r="AA95" s="2"/>
      <c r="AB95" s="2"/>
      <c r="AC95" s="2"/>
      <c r="AD95" s="2"/>
      <c r="AE95" s="2"/>
      <c r="AF95" s="2"/>
      <c r="AG95" s="2"/>
      <c r="AH95" s="2"/>
      <c r="AI95" s="2"/>
    </row>
    <row r="96" spans="1:35" s="2" customFormat="1" ht="20.25" customHeight="1">
      <c r="A96" s="152">
        <v>89</v>
      </c>
      <c r="B96" s="153" t="s">
        <v>76</v>
      </c>
      <c r="C96" s="154"/>
      <c r="D96" s="155"/>
      <c r="E96" s="155"/>
      <c r="F96" s="247">
        <v>2.6128148548842653</v>
      </c>
      <c r="G96" s="247">
        <v>0.4733140535856955</v>
      </c>
      <c r="H96" s="247">
        <v>0.72246165618283498</v>
      </c>
      <c r="I96" s="248">
        <v>66490</v>
      </c>
      <c r="J96" s="248">
        <v>70438</v>
      </c>
      <c r="K96" s="247">
        <v>2.9701984635196643E-2</v>
      </c>
      <c r="L96" s="247">
        <v>2.8617372107601322E-4</v>
      </c>
      <c r="M96" s="249">
        <v>0</v>
      </c>
    </row>
    <row r="97" spans="1:35" s="51" customFormat="1" ht="20.25" customHeight="1">
      <c r="A97" s="156">
        <v>90</v>
      </c>
      <c r="B97" s="161" t="s">
        <v>137</v>
      </c>
      <c r="C97" s="162"/>
      <c r="D97" s="163"/>
      <c r="E97" s="163"/>
      <c r="F97" s="244">
        <v>2.6025674335818949</v>
      </c>
      <c r="G97" s="244">
        <v>0.48549836190782464</v>
      </c>
      <c r="H97" s="244">
        <v>0.23104134424054831</v>
      </c>
      <c r="I97" s="245">
        <v>51130</v>
      </c>
      <c r="J97" s="245">
        <v>55478</v>
      </c>
      <c r="K97" s="244">
        <v>9.0082999038299319E-2</v>
      </c>
      <c r="L97" s="244">
        <v>1.6365783701704066E-3</v>
      </c>
      <c r="M97" s="246">
        <v>7.727349417918002E-3</v>
      </c>
      <c r="N97" s="2"/>
      <c r="O97" s="2"/>
      <c r="P97" s="2"/>
      <c r="Q97" s="2"/>
      <c r="R97" s="2"/>
      <c r="S97" s="2"/>
      <c r="T97" s="2"/>
      <c r="U97" s="2"/>
      <c r="V97" s="2"/>
      <c r="W97" s="2"/>
      <c r="X97" s="2"/>
      <c r="Y97" s="2"/>
      <c r="Z97" s="2"/>
      <c r="AA97" s="2"/>
      <c r="AB97" s="2"/>
      <c r="AC97" s="2"/>
      <c r="AD97" s="2"/>
      <c r="AE97" s="2"/>
      <c r="AF97" s="2"/>
      <c r="AG97" s="2"/>
      <c r="AH97" s="2"/>
      <c r="AI97" s="2"/>
    </row>
    <row r="98" spans="1:35" s="2" customFormat="1" ht="18">
      <c r="A98" s="152">
        <v>91</v>
      </c>
      <c r="B98" s="153" t="s">
        <v>126</v>
      </c>
      <c r="C98" s="154"/>
      <c r="D98" s="155"/>
      <c r="E98" s="155"/>
      <c r="F98" s="247">
        <v>2.547261848927322</v>
      </c>
      <c r="G98" s="247">
        <v>1.9610883619924917</v>
      </c>
      <c r="H98" s="247">
        <v>0.90637929443825449</v>
      </c>
      <c r="I98" s="248">
        <v>572973</v>
      </c>
      <c r="J98" s="248">
        <v>580310</v>
      </c>
      <c r="K98" s="247">
        <v>9.2097470601213371E-2</v>
      </c>
      <c r="L98" s="247">
        <v>0.1130125171888714</v>
      </c>
      <c r="M98" s="249">
        <v>9.4542402960096139E-2</v>
      </c>
    </row>
    <row r="99" spans="1:35" s="51" customFormat="1" ht="20.25" customHeight="1">
      <c r="A99" s="156">
        <v>92</v>
      </c>
      <c r="B99" s="161" t="s">
        <v>124</v>
      </c>
      <c r="C99" s="162"/>
      <c r="D99" s="163"/>
      <c r="E99" s="163"/>
      <c r="F99" s="244">
        <v>2.5314855991531404</v>
      </c>
      <c r="G99" s="244">
        <v>0.32745236414961187</v>
      </c>
      <c r="H99" s="244">
        <v>0.24141913132738821</v>
      </c>
      <c r="I99" s="245">
        <v>14793</v>
      </c>
      <c r="J99" s="245">
        <v>16094</v>
      </c>
      <c r="K99" s="244">
        <v>0.1085803171301775</v>
      </c>
      <c r="L99" s="244">
        <v>0</v>
      </c>
      <c r="M99" s="246">
        <v>5.3254437869822485E-3</v>
      </c>
      <c r="N99" s="2"/>
      <c r="O99" s="2"/>
      <c r="P99" s="2"/>
      <c r="Q99" s="2"/>
      <c r="R99" s="2"/>
      <c r="S99" s="2"/>
      <c r="T99" s="2"/>
      <c r="U99" s="2"/>
      <c r="V99" s="2"/>
      <c r="W99" s="2"/>
      <c r="X99" s="2"/>
      <c r="Y99" s="2"/>
      <c r="Z99" s="2"/>
      <c r="AA99" s="2"/>
      <c r="AB99" s="2"/>
      <c r="AC99" s="2"/>
      <c r="AD99" s="2"/>
      <c r="AE99" s="2"/>
      <c r="AF99" s="2"/>
      <c r="AG99" s="2"/>
      <c r="AH99" s="2"/>
      <c r="AI99" s="2"/>
    </row>
    <row r="100" spans="1:35" s="2" customFormat="1" ht="20.25" customHeight="1">
      <c r="A100" s="152">
        <v>93</v>
      </c>
      <c r="B100" s="153" t="s">
        <v>96</v>
      </c>
      <c r="C100" s="154"/>
      <c r="D100" s="155"/>
      <c r="E100" s="155"/>
      <c r="F100" s="247">
        <v>2.3665019271680214</v>
      </c>
      <c r="G100" s="247">
        <v>0.41942508710801396</v>
      </c>
      <c r="H100" s="247">
        <v>0.20368757259001161</v>
      </c>
      <c r="I100" s="248">
        <v>23463</v>
      </c>
      <c r="J100" s="248">
        <v>23103</v>
      </c>
      <c r="K100" s="247">
        <v>1.6985157710330597E-2</v>
      </c>
      <c r="L100" s="247">
        <v>0</v>
      </c>
      <c r="M100" s="249">
        <v>4.2130604875112851E-3</v>
      </c>
    </row>
    <row r="101" spans="1:35" s="51" customFormat="1" ht="20.25" customHeight="1">
      <c r="A101" s="156">
        <v>94</v>
      </c>
      <c r="B101" s="161" t="s">
        <v>152</v>
      </c>
      <c r="C101" s="162"/>
      <c r="D101" s="163"/>
      <c r="E101" s="163"/>
      <c r="F101" s="244">
        <v>2.2747758542076069</v>
      </c>
      <c r="G101" s="244">
        <v>1.9167184895898113</v>
      </c>
      <c r="H101" s="244">
        <v>0.80639785079973136</v>
      </c>
      <c r="I101" s="245">
        <v>160868</v>
      </c>
      <c r="J101" s="245">
        <v>146665</v>
      </c>
      <c r="K101" s="244">
        <v>0.22929332553794207</v>
      </c>
      <c r="L101" s="244">
        <v>1.2046469039716149E-2</v>
      </c>
      <c r="M101" s="246">
        <v>0.10161382625615199</v>
      </c>
      <c r="N101" s="2"/>
      <c r="O101" s="2"/>
      <c r="P101" s="2"/>
      <c r="Q101" s="2"/>
      <c r="R101" s="2"/>
      <c r="S101" s="2"/>
      <c r="T101" s="2"/>
      <c r="U101" s="2"/>
      <c r="V101" s="2"/>
      <c r="W101" s="2"/>
      <c r="X101" s="2"/>
      <c r="Y101" s="2"/>
      <c r="Z101" s="2"/>
      <c r="AA101" s="2"/>
      <c r="AB101" s="2"/>
      <c r="AC101" s="2"/>
      <c r="AD101" s="2"/>
      <c r="AE101" s="2"/>
      <c r="AF101" s="2"/>
      <c r="AG101" s="2"/>
      <c r="AH101" s="2"/>
      <c r="AI101" s="2"/>
    </row>
    <row r="102" spans="1:35" s="2" customFormat="1" ht="20.25" customHeight="1">
      <c r="A102" s="152">
        <v>95</v>
      </c>
      <c r="B102" s="153" t="s">
        <v>84</v>
      </c>
      <c r="C102" s="154"/>
      <c r="D102" s="155"/>
      <c r="E102" s="155"/>
      <c r="F102" s="247">
        <v>2.1948906506567334</v>
      </c>
      <c r="G102" s="247">
        <v>0.34543949645014338</v>
      </c>
      <c r="H102" s="247">
        <v>0.25569091404660094</v>
      </c>
      <c r="I102" s="248">
        <v>34773.715670999998</v>
      </c>
      <c r="J102" s="248">
        <v>47110.279893999999</v>
      </c>
      <c r="K102" s="247">
        <v>0.26620413716492336</v>
      </c>
      <c r="L102" s="247">
        <v>2.0470625283571537E-2</v>
      </c>
      <c r="M102" s="249">
        <v>7.7407065324045041E-3</v>
      </c>
    </row>
    <row r="103" spans="1:35" s="51" customFormat="1" ht="20.25" customHeight="1">
      <c r="A103" s="156">
        <v>96</v>
      </c>
      <c r="B103" s="161" t="s">
        <v>144</v>
      </c>
      <c r="C103" s="162"/>
      <c r="D103" s="163"/>
      <c r="E103" s="163"/>
      <c r="F103" s="244">
        <v>1.9854728512741964</v>
      </c>
      <c r="G103" s="244">
        <v>1.1722677319601085</v>
      </c>
      <c r="H103" s="244">
        <v>0.92430926914928213</v>
      </c>
      <c r="I103" s="245">
        <v>362645</v>
      </c>
      <c r="J103" s="245">
        <v>52244.509395000001</v>
      </c>
      <c r="K103" s="244">
        <v>4.5722126080691927E-2</v>
      </c>
      <c r="L103" s="244">
        <v>6.3296180365096849E-2</v>
      </c>
      <c r="M103" s="246">
        <v>1.7225954599699913E-2</v>
      </c>
      <c r="N103" s="2"/>
      <c r="O103" s="2"/>
      <c r="P103" s="2"/>
      <c r="Q103" s="2"/>
      <c r="R103" s="2"/>
      <c r="S103" s="2"/>
      <c r="T103" s="2"/>
      <c r="U103" s="2"/>
      <c r="V103" s="2"/>
      <c r="W103" s="2"/>
      <c r="X103" s="2"/>
      <c r="Y103" s="2"/>
      <c r="Z103" s="2"/>
      <c r="AA103" s="2"/>
      <c r="AB103" s="2"/>
      <c r="AC103" s="2"/>
      <c r="AD103" s="2"/>
      <c r="AE103" s="2"/>
      <c r="AF103" s="2"/>
      <c r="AG103" s="2"/>
      <c r="AH103" s="2"/>
      <c r="AI103" s="2"/>
    </row>
    <row r="104" spans="1:35" s="2" customFormat="1" ht="20.25" customHeight="1">
      <c r="A104" s="152">
        <v>97</v>
      </c>
      <c r="B104" s="153" t="s">
        <v>97</v>
      </c>
      <c r="C104" s="154"/>
      <c r="D104" s="155"/>
      <c r="E104" s="155"/>
      <c r="F104" s="247">
        <v>1.9852770898422263</v>
      </c>
      <c r="G104" s="247">
        <v>2.2322559936791686</v>
      </c>
      <c r="H104" s="247">
        <v>1.4136490457025752</v>
      </c>
      <c r="I104" s="248">
        <v>237126</v>
      </c>
      <c r="J104" s="248">
        <v>222283</v>
      </c>
      <c r="K104" s="247">
        <v>7.5278267205007313E-2</v>
      </c>
      <c r="L104" s="247">
        <v>2.7576727677639363E-3</v>
      </c>
      <c r="M104" s="249">
        <v>9.9315366413807504E-2</v>
      </c>
    </row>
    <row r="105" spans="1:35" s="51" customFormat="1" ht="20.25" customHeight="1">
      <c r="A105" s="156">
        <v>98</v>
      </c>
      <c r="B105" s="161" t="s">
        <v>289</v>
      </c>
      <c r="C105" s="162"/>
      <c r="D105" s="163"/>
      <c r="E105" s="163"/>
      <c r="F105" s="244">
        <v>1.9838249196666542</v>
      </c>
      <c r="G105" s="244">
        <v>1.3833852622095424</v>
      </c>
      <c r="H105" s="244">
        <v>2.1434738541236533E-2</v>
      </c>
      <c r="I105" s="245">
        <v>42447</v>
      </c>
      <c r="J105" s="245">
        <v>43195</v>
      </c>
      <c r="K105" s="244">
        <v>0.41448317280307539</v>
      </c>
      <c r="L105" s="244">
        <v>0.11668200768855921</v>
      </c>
      <c r="M105" s="246">
        <v>1.491688775786453E-2</v>
      </c>
      <c r="N105" s="2"/>
      <c r="O105" s="2"/>
      <c r="P105" s="2"/>
      <c r="Q105" s="2"/>
      <c r="R105" s="2"/>
      <c r="S105" s="2"/>
      <c r="T105" s="2"/>
      <c r="U105" s="2"/>
      <c r="V105" s="2"/>
      <c r="W105" s="2"/>
      <c r="X105" s="2"/>
      <c r="Y105" s="2"/>
      <c r="Z105" s="2"/>
      <c r="AA105" s="2"/>
      <c r="AB105" s="2"/>
      <c r="AC105" s="2"/>
      <c r="AD105" s="2"/>
      <c r="AE105" s="2"/>
      <c r="AF105" s="2"/>
      <c r="AG105" s="2"/>
      <c r="AH105" s="2"/>
      <c r="AI105" s="2"/>
    </row>
    <row r="106" spans="1:35" s="2" customFormat="1" ht="20.25" customHeight="1">
      <c r="A106" s="152">
        <v>99</v>
      </c>
      <c r="B106" s="153" t="s">
        <v>101</v>
      </c>
      <c r="C106" s="154"/>
      <c r="D106" s="155"/>
      <c r="E106" s="155"/>
      <c r="F106" s="247">
        <v>1.9369071532494397</v>
      </c>
      <c r="G106" s="247">
        <v>0.15330690110900419</v>
      </c>
      <c r="H106" s="247">
        <v>8.9065103717749811E-2</v>
      </c>
      <c r="I106" s="248">
        <v>18221</v>
      </c>
      <c r="J106" s="248">
        <v>16183</v>
      </c>
      <c r="K106" s="247">
        <v>0.10764028773114827</v>
      </c>
      <c r="L106" s="247">
        <v>0</v>
      </c>
      <c r="M106" s="249">
        <v>0</v>
      </c>
    </row>
    <row r="107" spans="1:35" s="51" customFormat="1" ht="20.25" customHeight="1">
      <c r="A107" s="156">
        <v>100</v>
      </c>
      <c r="B107" s="161" t="s">
        <v>290</v>
      </c>
      <c r="C107" s="162"/>
      <c r="D107" s="163"/>
      <c r="E107" s="163"/>
      <c r="F107" s="244">
        <v>1.8759246498856843</v>
      </c>
      <c r="G107" s="244">
        <v>1.0627274894702439</v>
      </c>
      <c r="H107" s="244">
        <v>1.9109178780982784E-3</v>
      </c>
      <c r="I107" s="245">
        <v>21933.191061000001</v>
      </c>
      <c r="J107" s="245">
        <v>0</v>
      </c>
      <c r="K107" s="244">
        <v>0.99679741968953961</v>
      </c>
      <c r="L107" s="244">
        <v>0</v>
      </c>
      <c r="M107" s="246">
        <v>1.838573177591764E-3</v>
      </c>
      <c r="N107" s="2"/>
      <c r="O107" s="2"/>
      <c r="P107" s="2"/>
      <c r="Q107" s="2"/>
      <c r="R107" s="2"/>
      <c r="S107" s="2"/>
      <c r="T107" s="2"/>
      <c r="U107" s="2"/>
      <c r="V107" s="2"/>
      <c r="W107" s="2"/>
      <c r="X107" s="2"/>
      <c r="Y107" s="2"/>
      <c r="Z107" s="2"/>
      <c r="AA107" s="2"/>
      <c r="AB107" s="2"/>
      <c r="AC107" s="2"/>
      <c r="AD107" s="2"/>
      <c r="AE107" s="2"/>
      <c r="AF107" s="2"/>
      <c r="AG107" s="2"/>
      <c r="AH107" s="2"/>
      <c r="AI107" s="2"/>
    </row>
    <row r="108" spans="1:35" s="2" customFormat="1" ht="20.25" customHeight="1">
      <c r="A108" s="152">
        <v>101</v>
      </c>
      <c r="B108" s="153" t="s">
        <v>146</v>
      </c>
      <c r="C108" s="154"/>
      <c r="D108" s="155"/>
      <c r="E108" s="155"/>
      <c r="F108" s="247">
        <v>1.8161855825081099</v>
      </c>
      <c r="G108" s="247">
        <v>1.3980485591913856</v>
      </c>
      <c r="H108" s="247">
        <v>1.0027298377091942</v>
      </c>
      <c r="I108" s="248">
        <v>131104.41089999999</v>
      </c>
      <c r="J108" s="248">
        <v>131638.33717700001</v>
      </c>
      <c r="K108" s="247">
        <v>1.6304632614113711E-2</v>
      </c>
      <c r="L108" s="247">
        <v>5.1606337666028033E-2</v>
      </c>
      <c r="M108" s="249">
        <v>7.1614935610981464E-2</v>
      </c>
    </row>
    <row r="109" spans="1:35" s="51" customFormat="1" ht="20.25" customHeight="1">
      <c r="A109" s="156">
        <v>102</v>
      </c>
      <c r="B109" s="161" t="s">
        <v>77</v>
      </c>
      <c r="C109" s="162"/>
      <c r="D109" s="163"/>
      <c r="E109" s="163"/>
      <c r="F109" s="244">
        <v>1.7814247331917965</v>
      </c>
      <c r="G109" s="244">
        <v>0.46764626425643374</v>
      </c>
      <c r="H109" s="244">
        <v>0.29206455477641918</v>
      </c>
      <c r="I109" s="245">
        <v>191551</v>
      </c>
      <c r="J109" s="245">
        <v>149246</v>
      </c>
      <c r="K109" s="244">
        <v>0.2363221173461868</v>
      </c>
      <c r="L109" s="244">
        <v>6.1028532749613793E-3</v>
      </c>
      <c r="M109" s="246">
        <v>7.5876261647552035E-3</v>
      </c>
      <c r="N109" s="2"/>
      <c r="O109" s="2"/>
      <c r="P109" s="2"/>
      <c r="Q109" s="2"/>
      <c r="R109" s="2"/>
      <c r="S109" s="2"/>
      <c r="T109" s="2"/>
      <c r="U109" s="2"/>
      <c r="V109" s="2"/>
      <c r="W109" s="2"/>
      <c r="X109" s="2"/>
      <c r="Y109" s="2"/>
      <c r="Z109" s="2"/>
      <c r="AA109" s="2"/>
      <c r="AB109" s="2"/>
      <c r="AC109" s="2"/>
      <c r="AD109" s="2"/>
      <c r="AE109" s="2"/>
      <c r="AF109" s="2"/>
      <c r="AG109" s="2"/>
      <c r="AH109" s="2"/>
      <c r="AI109" s="2"/>
    </row>
    <row r="110" spans="1:35" s="2" customFormat="1" ht="20.25" customHeight="1">
      <c r="A110" s="152">
        <v>103</v>
      </c>
      <c r="B110" s="153" t="s">
        <v>185</v>
      </c>
      <c r="C110" s="154"/>
      <c r="D110" s="155"/>
      <c r="E110" s="155"/>
      <c r="F110" s="247">
        <v>1.7365025904270488</v>
      </c>
      <c r="G110" s="247">
        <v>6.8468612982568705E-2</v>
      </c>
      <c r="H110" s="247">
        <v>7.3022493137988809E-2</v>
      </c>
      <c r="I110" s="248">
        <v>137494</v>
      </c>
      <c r="J110" s="248">
        <v>132054</v>
      </c>
      <c r="K110" s="247">
        <v>7.8762587660527447E-2</v>
      </c>
      <c r="L110" s="247">
        <v>1.9607114315981192E-3</v>
      </c>
      <c r="M110" s="249">
        <v>6.1980783169476089E-3</v>
      </c>
    </row>
    <row r="111" spans="1:35" s="51" customFormat="1" ht="20.25" customHeight="1">
      <c r="A111" s="156">
        <v>104</v>
      </c>
      <c r="B111" s="161" t="s">
        <v>81</v>
      </c>
      <c r="C111" s="162"/>
      <c r="D111" s="163"/>
      <c r="E111" s="163"/>
      <c r="F111" s="244">
        <v>1.5716832652764152</v>
      </c>
      <c r="G111" s="244">
        <v>1.9584772000458675</v>
      </c>
      <c r="H111" s="244">
        <v>0.94231316438815771</v>
      </c>
      <c r="I111" s="245">
        <v>618775</v>
      </c>
      <c r="J111" s="245">
        <v>545984</v>
      </c>
      <c r="K111" s="244">
        <v>3.7766666417933255E-2</v>
      </c>
      <c r="L111" s="244">
        <v>7.9251612612714038E-3</v>
      </c>
      <c r="M111" s="246">
        <v>7.4340199769385523E-2</v>
      </c>
      <c r="N111" s="2"/>
      <c r="O111" s="2"/>
      <c r="P111" s="2"/>
      <c r="Q111" s="2"/>
      <c r="R111" s="2"/>
      <c r="S111" s="2"/>
      <c r="T111" s="2"/>
      <c r="U111" s="2"/>
      <c r="V111" s="2"/>
      <c r="W111" s="2"/>
      <c r="X111" s="2"/>
      <c r="Y111" s="2"/>
      <c r="Z111" s="2"/>
      <c r="AA111" s="2"/>
      <c r="AB111" s="2"/>
      <c r="AC111" s="2"/>
      <c r="AD111" s="2"/>
      <c r="AE111" s="2"/>
      <c r="AF111" s="2"/>
      <c r="AG111" s="2"/>
      <c r="AH111" s="2"/>
      <c r="AI111" s="2"/>
    </row>
    <row r="112" spans="1:35" s="2" customFormat="1" ht="20.25" customHeight="1">
      <c r="A112" s="152">
        <v>105</v>
      </c>
      <c r="B112" s="153" t="s">
        <v>128</v>
      </c>
      <c r="C112" s="154"/>
      <c r="D112" s="155"/>
      <c r="E112" s="155"/>
      <c r="F112" s="247">
        <v>1.5083977432909559</v>
      </c>
      <c r="G112" s="247">
        <v>1.3601321614600297</v>
      </c>
      <c r="H112" s="247">
        <v>0.89955260010474947</v>
      </c>
      <c r="I112" s="248">
        <v>422192</v>
      </c>
      <c r="J112" s="248">
        <v>387402</v>
      </c>
      <c r="K112" s="247">
        <v>6.4083798658519556E-2</v>
      </c>
      <c r="L112" s="247">
        <v>4.5753180214402556E-2</v>
      </c>
      <c r="M112" s="249">
        <v>5.8217187352142E-2</v>
      </c>
    </row>
    <row r="113" spans="1:35" s="51" customFormat="1" ht="20.25" customHeight="1">
      <c r="A113" s="156">
        <v>106</v>
      </c>
      <c r="B113" s="161" t="s">
        <v>307</v>
      </c>
      <c r="C113" s="162"/>
      <c r="D113" s="163"/>
      <c r="E113" s="163"/>
      <c r="F113" s="244">
        <v>1.4</v>
      </c>
      <c r="G113" s="244">
        <v>1.06</v>
      </c>
      <c r="H113" s="244">
        <v>0.02</v>
      </c>
      <c r="I113" s="245">
        <v>3093</v>
      </c>
      <c r="J113" s="245">
        <v>17013</v>
      </c>
      <c r="K113" s="244">
        <v>1.02</v>
      </c>
      <c r="L113" s="244">
        <v>0.04</v>
      </c>
      <c r="M113" s="246">
        <v>0</v>
      </c>
      <c r="N113" s="2"/>
      <c r="O113" s="2"/>
      <c r="P113" s="2"/>
      <c r="Q113" s="2"/>
      <c r="R113" s="2"/>
      <c r="S113" s="2"/>
      <c r="T113" s="2"/>
      <c r="U113" s="2"/>
      <c r="V113" s="2"/>
      <c r="W113" s="2"/>
      <c r="X113" s="2"/>
      <c r="Y113" s="2"/>
      <c r="Z113" s="2"/>
      <c r="AA113" s="2"/>
      <c r="AB113" s="2"/>
      <c r="AC113" s="2"/>
      <c r="AD113" s="2"/>
      <c r="AE113" s="2"/>
      <c r="AF113" s="2"/>
      <c r="AG113" s="2"/>
      <c r="AH113" s="2"/>
      <c r="AI113" s="2"/>
    </row>
    <row r="114" spans="1:35" s="2" customFormat="1" ht="20.25" customHeight="1">
      <c r="A114" s="152">
        <v>107</v>
      </c>
      <c r="B114" s="153" t="s">
        <v>193</v>
      </c>
      <c r="C114" s="154"/>
      <c r="D114" s="155"/>
      <c r="E114" s="155"/>
      <c r="F114" s="247">
        <v>1.3879482185206533</v>
      </c>
      <c r="G114" s="247">
        <v>1.125729425117167</v>
      </c>
      <c r="H114" s="247">
        <v>5.216520009224164E-2</v>
      </c>
      <c r="I114" s="248">
        <v>13338.154596</v>
      </c>
      <c r="J114" s="248">
        <v>4345</v>
      </c>
      <c r="K114" s="247">
        <v>0</v>
      </c>
      <c r="L114" s="247">
        <v>0</v>
      </c>
      <c r="M114" s="249">
        <v>0</v>
      </c>
    </row>
    <row r="115" spans="1:35" s="51" customFormat="1" ht="20.25" customHeight="1">
      <c r="A115" s="156">
        <v>108</v>
      </c>
      <c r="B115" s="161" t="s">
        <v>197</v>
      </c>
      <c r="C115" s="162"/>
      <c r="D115" s="163"/>
      <c r="E115" s="163"/>
      <c r="F115" s="244">
        <v>1.3332688706467661</v>
      </c>
      <c r="G115" s="244">
        <v>0.89644370738898105</v>
      </c>
      <c r="H115" s="244">
        <v>0.10005527915975677</v>
      </c>
      <c r="I115" s="245">
        <v>199</v>
      </c>
      <c r="J115" s="245">
        <v>644</v>
      </c>
      <c r="K115" s="244">
        <v>0.15310150757717492</v>
      </c>
      <c r="L115" s="244">
        <v>0</v>
      </c>
      <c r="M115" s="246">
        <v>0</v>
      </c>
      <c r="N115" s="2"/>
      <c r="O115" s="2"/>
      <c r="P115" s="2"/>
      <c r="Q115" s="2"/>
      <c r="R115" s="2"/>
      <c r="S115" s="2"/>
      <c r="T115" s="2"/>
      <c r="U115" s="2"/>
      <c r="V115" s="2"/>
      <c r="W115" s="2"/>
      <c r="X115" s="2"/>
      <c r="Y115" s="2"/>
      <c r="Z115" s="2"/>
      <c r="AA115" s="2"/>
      <c r="AB115" s="2"/>
      <c r="AC115" s="2"/>
      <c r="AD115" s="2"/>
      <c r="AE115" s="2"/>
      <c r="AF115" s="2"/>
      <c r="AG115" s="2"/>
      <c r="AH115" s="2"/>
      <c r="AI115" s="2"/>
    </row>
    <row r="116" spans="1:35" s="2" customFormat="1" ht="20.25" customHeight="1">
      <c r="A116" s="153">
        <v>109</v>
      </c>
      <c r="B116" s="153" t="s">
        <v>157</v>
      </c>
      <c r="C116" s="154"/>
      <c r="D116" s="155"/>
      <c r="E116" s="155"/>
      <c r="F116" s="247">
        <v>1.0585547664943713</v>
      </c>
      <c r="G116" s="247">
        <v>1.5945026477747917</v>
      </c>
      <c r="H116" s="247">
        <v>0.92049259352532908</v>
      </c>
      <c r="I116" s="248">
        <v>163140.22081599999</v>
      </c>
      <c r="J116" s="248">
        <v>153284.15987199999</v>
      </c>
      <c r="K116" s="247">
        <v>4.899775513586449E-2</v>
      </c>
      <c r="L116" s="247">
        <v>1.6341085512279051E-2</v>
      </c>
      <c r="M116" s="249">
        <v>5.8447725388162376E-2</v>
      </c>
    </row>
    <row r="117" spans="1:35" s="2" customFormat="1" ht="20.25" customHeight="1">
      <c r="A117" s="156">
        <v>110</v>
      </c>
      <c r="B117" s="161" t="s">
        <v>90</v>
      </c>
      <c r="C117" s="162"/>
      <c r="D117" s="163"/>
      <c r="E117" s="163"/>
      <c r="F117" s="244">
        <v>1.0499357000007088</v>
      </c>
      <c r="G117" s="244">
        <v>0.58819192203256043</v>
      </c>
      <c r="H117" s="244">
        <v>0.44017147543075641</v>
      </c>
      <c r="I117" s="245">
        <v>1378405</v>
      </c>
      <c r="J117" s="245">
        <v>1381936</v>
      </c>
      <c r="K117" s="244">
        <v>2.1048010197553681E-2</v>
      </c>
      <c r="L117" s="244">
        <v>2.8610150785992737E-2</v>
      </c>
      <c r="M117" s="246">
        <v>1.510437076996893E-2</v>
      </c>
    </row>
    <row r="118" spans="1:35" s="51" customFormat="1" ht="20.25" customHeight="1">
      <c r="A118" s="152">
        <v>111</v>
      </c>
      <c r="B118" s="153" t="s">
        <v>305</v>
      </c>
      <c r="C118" s="154"/>
      <c r="D118" s="155"/>
      <c r="E118" s="155"/>
      <c r="F118" s="247">
        <v>0.94830072312223868</v>
      </c>
      <c r="G118" s="247">
        <v>0.96741531664212077</v>
      </c>
      <c r="H118" s="247">
        <v>1.8409425625920471E-3</v>
      </c>
      <c r="I118" s="248">
        <v>7386</v>
      </c>
      <c r="J118" s="248">
        <v>28</v>
      </c>
      <c r="K118" s="247">
        <v>0.25769557440273033</v>
      </c>
      <c r="L118" s="247">
        <v>0.1015358361774744</v>
      </c>
      <c r="M118" s="249">
        <v>0</v>
      </c>
      <c r="N118" s="2"/>
      <c r="O118" s="2"/>
      <c r="P118" s="2"/>
      <c r="Q118" s="2"/>
      <c r="R118" s="2"/>
      <c r="S118" s="2"/>
      <c r="T118" s="2"/>
      <c r="U118" s="2"/>
      <c r="V118" s="2"/>
      <c r="W118" s="2"/>
      <c r="X118" s="2"/>
      <c r="Y118" s="2"/>
      <c r="Z118" s="2"/>
      <c r="AA118" s="2"/>
      <c r="AB118" s="2"/>
      <c r="AC118" s="2"/>
      <c r="AD118" s="2"/>
      <c r="AE118" s="2"/>
      <c r="AF118" s="2"/>
      <c r="AG118" s="2"/>
      <c r="AH118" s="2"/>
      <c r="AI118" s="2"/>
    </row>
    <row r="119" spans="1:35" s="51" customFormat="1" ht="20.25" customHeight="1">
      <c r="A119" s="156">
        <v>112</v>
      </c>
      <c r="B119" s="161" t="s">
        <v>79</v>
      </c>
      <c r="C119" s="162"/>
      <c r="D119" s="163"/>
      <c r="E119" s="163"/>
      <c r="F119" s="244">
        <v>0.92523839933795426</v>
      </c>
      <c r="G119" s="244">
        <v>0.44576892161511839</v>
      </c>
      <c r="H119" s="244">
        <v>0.45275943977880284</v>
      </c>
      <c r="I119" s="245">
        <v>4445.7698289999998</v>
      </c>
      <c r="J119" s="245">
        <v>86164.317511999994</v>
      </c>
      <c r="K119" s="244">
        <v>6.069410798055639E-2</v>
      </c>
      <c r="L119" s="244">
        <v>1.3205008267188531E-2</v>
      </c>
      <c r="M119" s="246">
        <v>2.6179759763735936E-2</v>
      </c>
      <c r="N119" s="2"/>
      <c r="O119" s="2"/>
      <c r="P119" s="2"/>
      <c r="Q119" s="2"/>
      <c r="R119" s="2"/>
      <c r="S119" s="2"/>
      <c r="T119" s="2"/>
      <c r="U119" s="2"/>
      <c r="V119" s="2"/>
      <c r="W119" s="2"/>
      <c r="X119" s="2"/>
      <c r="Y119" s="2"/>
      <c r="Z119" s="2"/>
      <c r="AA119" s="2"/>
      <c r="AB119" s="2"/>
      <c r="AC119" s="2"/>
      <c r="AD119" s="2"/>
      <c r="AE119" s="2"/>
      <c r="AF119" s="2"/>
      <c r="AG119" s="2"/>
      <c r="AH119" s="2"/>
      <c r="AI119" s="2"/>
    </row>
    <row r="120" spans="1:35" s="51" customFormat="1" ht="20.25" customHeight="1">
      <c r="A120" s="152">
        <v>113</v>
      </c>
      <c r="B120" s="153" t="s">
        <v>433</v>
      </c>
      <c r="C120" s="154"/>
      <c r="D120" s="155"/>
      <c r="E120" s="155"/>
      <c r="F120" s="247">
        <v>0.60988175161191283</v>
      </c>
      <c r="G120" s="247">
        <v>0.9512332412240303</v>
      </c>
      <c r="H120" s="247">
        <v>0</v>
      </c>
      <c r="I120" s="248">
        <v>0</v>
      </c>
      <c r="J120" s="248">
        <v>13390</v>
      </c>
      <c r="K120" s="247">
        <v>0.52415820168880289</v>
      </c>
      <c r="L120" s="247">
        <v>3.1665054094467411E-2</v>
      </c>
      <c r="M120" s="249">
        <v>0</v>
      </c>
      <c r="N120" s="2"/>
      <c r="O120" s="2"/>
      <c r="P120" s="2"/>
      <c r="Q120" s="2"/>
      <c r="R120" s="2"/>
      <c r="S120" s="2"/>
      <c r="T120" s="2"/>
      <c r="U120" s="2"/>
      <c r="V120" s="2"/>
      <c r="W120" s="2"/>
      <c r="X120" s="2"/>
      <c r="Y120" s="2"/>
      <c r="Z120" s="2"/>
      <c r="AA120" s="2"/>
      <c r="AB120" s="2"/>
      <c r="AC120" s="2"/>
      <c r="AD120" s="2"/>
      <c r="AE120" s="2"/>
      <c r="AF120" s="2"/>
      <c r="AG120" s="2"/>
      <c r="AH120" s="2"/>
      <c r="AI120" s="2"/>
    </row>
    <row r="121" spans="1:35" s="51" customFormat="1" ht="20.25" customHeight="1">
      <c r="A121" s="156">
        <v>114</v>
      </c>
      <c r="B121" s="161" t="s">
        <v>310</v>
      </c>
      <c r="C121" s="162"/>
      <c r="D121" s="163"/>
      <c r="E121" s="163"/>
      <c r="F121" s="244">
        <v>0.33147086971830986</v>
      </c>
      <c r="G121" s="244">
        <v>1.0229171640009549</v>
      </c>
      <c r="H121" s="244">
        <v>6.9527333492480303E-2</v>
      </c>
      <c r="I121" s="245">
        <v>1254</v>
      </c>
      <c r="J121" s="245">
        <v>4131</v>
      </c>
      <c r="K121" s="244">
        <v>0.20551438150321319</v>
      </c>
      <c r="L121" s="244">
        <v>5.1411008661637328E-3</v>
      </c>
      <c r="M121" s="246">
        <v>3.5708298407376361E-2</v>
      </c>
      <c r="N121" s="2"/>
      <c r="O121" s="2"/>
      <c r="P121" s="2"/>
      <c r="Q121" s="2"/>
      <c r="R121" s="2"/>
      <c r="S121" s="2"/>
      <c r="T121" s="2"/>
      <c r="U121" s="2"/>
      <c r="V121" s="2"/>
      <c r="W121" s="2"/>
      <c r="X121" s="2"/>
      <c r="Y121" s="2"/>
      <c r="Z121" s="2"/>
      <c r="AA121" s="2"/>
      <c r="AB121" s="2"/>
      <c r="AC121" s="2"/>
      <c r="AD121" s="2"/>
      <c r="AE121" s="2"/>
      <c r="AF121" s="2"/>
      <c r="AG121" s="2"/>
      <c r="AH121" s="2"/>
      <c r="AI121" s="2"/>
    </row>
    <row r="122" spans="1:35" ht="19.5">
      <c r="A122" s="368" t="s">
        <v>236</v>
      </c>
      <c r="B122" s="369"/>
      <c r="C122" s="164">
        <v>2041720.9964330001</v>
      </c>
      <c r="D122" s="164">
        <v>1719886.520912</v>
      </c>
      <c r="E122" s="164">
        <v>1880803.7586725</v>
      </c>
      <c r="F122" s="253">
        <v>2.72</v>
      </c>
      <c r="G122" s="253">
        <v>1.2473600498629647</v>
      </c>
      <c r="H122" s="253">
        <v>0.68147447702613095</v>
      </c>
      <c r="I122" s="254">
        <v>6254190.0594049999</v>
      </c>
      <c r="J122" s="254">
        <v>5879950</v>
      </c>
      <c r="K122" s="253">
        <v>0.1615571209368587</v>
      </c>
      <c r="L122" s="253">
        <v>3.0695060375563646E-2</v>
      </c>
      <c r="M122" s="255">
        <v>4.5244627924744603E-2</v>
      </c>
    </row>
    <row r="123" spans="1:35" ht="20.25" customHeight="1">
      <c r="A123" s="156">
        <v>115</v>
      </c>
      <c r="B123" s="161" t="s">
        <v>180</v>
      </c>
      <c r="C123" s="162"/>
      <c r="D123" s="163"/>
      <c r="E123" s="163"/>
      <c r="F123" s="244">
        <v>2.5581757145134301</v>
      </c>
      <c r="G123" s="244">
        <v>0</v>
      </c>
      <c r="H123" s="244">
        <v>5.8849165502805521E-2</v>
      </c>
      <c r="I123" s="245">
        <v>108881</v>
      </c>
      <c r="J123" s="245">
        <v>130134</v>
      </c>
      <c r="K123" s="244">
        <v>0.19077941178122235</v>
      </c>
      <c r="L123" s="244">
        <v>0</v>
      </c>
      <c r="M123" s="246">
        <v>1.3701128546522293E-2</v>
      </c>
    </row>
    <row r="124" spans="1:35" s="51" customFormat="1" ht="20.25" customHeight="1">
      <c r="A124" s="152">
        <v>116</v>
      </c>
      <c r="B124" s="153" t="s">
        <v>187</v>
      </c>
      <c r="C124" s="154"/>
      <c r="D124" s="155"/>
      <c r="E124" s="155"/>
      <c r="F124" s="247">
        <v>1.1847060254110868</v>
      </c>
      <c r="G124" s="247">
        <v>0.68135515623211629</v>
      </c>
      <c r="H124" s="247">
        <v>0.11299072908320934</v>
      </c>
      <c r="I124" s="248">
        <v>223495</v>
      </c>
      <c r="J124" s="248">
        <v>213260</v>
      </c>
      <c r="K124" s="247">
        <v>0.29056241437263458</v>
      </c>
      <c r="L124" s="247">
        <v>0</v>
      </c>
      <c r="M124" s="249">
        <v>0</v>
      </c>
      <c r="N124" s="2"/>
      <c r="O124" s="2"/>
      <c r="P124" s="2"/>
      <c r="Q124" s="2"/>
      <c r="R124" s="2"/>
      <c r="S124" s="2"/>
      <c r="T124" s="2"/>
      <c r="U124" s="2"/>
      <c r="V124" s="2"/>
      <c r="W124" s="2"/>
      <c r="X124" s="2"/>
      <c r="Y124" s="2"/>
      <c r="Z124" s="2"/>
      <c r="AA124" s="2"/>
      <c r="AB124" s="2"/>
      <c r="AC124" s="2"/>
      <c r="AD124" s="2"/>
      <c r="AE124" s="2"/>
      <c r="AF124" s="2"/>
      <c r="AG124" s="2"/>
      <c r="AH124" s="2"/>
      <c r="AI124" s="2"/>
    </row>
    <row r="125" spans="1:35" ht="20.25" customHeight="1">
      <c r="A125" s="156">
        <v>117</v>
      </c>
      <c r="B125" s="157" t="s">
        <v>199</v>
      </c>
      <c r="C125" s="158"/>
      <c r="D125" s="159"/>
      <c r="E125" s="159"/>
      <c r="F125" s="250">
        <v>1.1800782918855843</v>
      </c>
      <c r="G125" s="250">
        <v>0.15648492358529534</v>
      </c>
      <c r="H125" s="250">
        <v>9.2040479140850895E-2</v>
      </c>
      <c r="I125" s="251">
        <v>231431</v>
      </c>
      <c r="J125" s="251">
        <v>224073</v>
      </c>
      <c r="K125" s="250">
        <v>0.11410013956333563</v>
      </c>
      <c r="L125" s="250">
        <v>1.159848627695168E-2</v>
      </c>
      <c r="M125" s="252">
        <v>6.4640183821756042E-2</v>
      </c>
    </row>
    <row r="126" spans="1:35" ht="20.25" customHeight="1">
      <c r="A126" s="152">
        <v>118</v>
      </c>
      <c r="B126" s="153" t="s">
        <v>250</v>
      </c>
      <c r="C126" s="154"/>
      <c r="D126" s="155"/>
      <c r="E126" s="155"/>
      <c r="F126" s="247">
        <v>0.47038276333956114</v>
      </c>
      <c r="G126" s="247">
        <v>5.7475839066583219E-3</v>
      </c>
      <c r="H126" s="247">
        <v>0.18821014139476172</v>
      </c>
      <c r="I126" s="248">
        <v>211850.75429000001</v>
      </c>
      <c r="J126" s="248">
        <v>359949</v>
      </c>
      <c r="K126" s="247">
        <v>2.517254975539987E-2</v>
      </c>
      <c r="L126" s="247">
        <v>0</v>
      </c>
      <c r="M126" s="249">
        <v>4.7025149828626385E-2</v>
      </c>
    </row>
    <row r="127" spans="1:35" ht="20.25" customHeight="1">
      <c r="A127" s="156">
        <v>119</v>
      </c>
      <c r="B127" s="161" t="s">
        <v>291</v>
      </c>
      <c r="C127" s="162"/>
      <c r="D127" s="163"/>
      <c r="E127" s="163"/>
      <c r="F127" s="244">
        <v>0.15475061809535365</v>
      </c>
      <c r="G127" s="244">
        <v>0</v>
      </c>
      <c r="H127" s="244">
        <v>7.9542712314547057E-2</v>
      </c>
      <c r="I127" s="245">
        <v>76865</v>
      </c>
      <c r="J127" s="245">
        <v>201270</v>
      </c>
      <c r="K127" s="244">
        <v>9.0379151431065868E-2</v>
      </c>
      <c r="L127" s="244">
        <v>0</v>
      </c>
      <c r="M127" s="246">
        <v>1.870774311876933E-2</v>
      </c>
    </row>
    <row r="128" spans="1:35" ht="19.5">
      <c r="A128" s="368" t="s">
        <v>216</v>
      </c>
      <c r="B128" s="369"/>
      <c r="C128" s="164">
        <v>2041720.9964330001</v>
      </c>
      <c r="D128" s="164">
        <v>1719886.520912</v>
      </c>
      <c r="E128" s="164">
        <v>1880803.7586725</v>
      </c>
      <c r="F128" s="253">
        <v>0.79666956258928323</v>
      </c>
      <c r="G128" s="253">
        <v>0.1096188161524369</v>
      </c>
      <c r="H128" s="253">
        <v>0.10773200273240961</v>
      </c>
      <c r="I128" s="254">
        <v>852522.75429000007</v>
      </c>
      <c r="J128" s="254">
        <f>SUM(J123:J127)</f>
        <v>1128686</v>
      </c>
      <c r="K128" s="253">
        <v>0.11761987298102128</v>
      </c>
      <c r="L128" s="253">
        <v>1.3706194158749291E-3</v>
      </c>
      <c r="M128" s="253">
        <v>2.7532214715755808E-2</v>
      </c>
    </row>
    <row r="129" spans="1:35" ht="19.5">
      <c r="A129" s="368" t="s">
        <v>237</v>
      </c>
      <c r="B129" s="369"/>
      <c r="C129" s="164">
        <v>3402180.0879100002</v>
      </c>
      <c r="D129" s="164">
        <v>2953353.7998099998</v>
      </c>
      <c r="E129" s="164">
        <v>3177766.94386</v>
      </c>
      <c r="F129" s="253">
        <v>0.95791102401874717</v>
      </c>
      <c r="G129" s="253">
        <v>1.1248154063420999</v>
      </c>
      <c r="H129" s="253">
        <v>0.78850639681985946</v>
      </c>
      <c r="I129" s="254">
        <v>10860626.956581</v>
      </c>
      <c r="J129" s="254">
        <f>SUM(J128+J122+J58+J56+J46+J35)</f>
        <v>12479997.717158001</v>
      </c>
      <c r="K129" s="253">
        <v>8.3258883484042118E-2</v>
      </c>
      <c r="L129" s="253">
        <v>0.11424139826941972</v>
      </c>
      <c r="M129" s="256">
        <v>7.5826269284726383E-2</v>
      </c>
    </row>
    <row r="130" spans="1:35" ht="20.25" thickBot="1">
      <c r="A130" s="366" t="s">
        <v>245</v>
      </c>
      <c r="B130" s="367"/>
      <c r="C130" s="165"/>
      <c r="D130" s="165"/>
      <c r="E130" s="165"/>
      <c r="F130" s="257">
        <v>0.19</v>
      </c>
      <c r="G130" s="257" t="s">
        <v>49</v>
      </c>
      <c r="H130" s="257" t="s">
        <v>49</v>
      </c>
      <c r="I130" s="258"/>
      <c r="J130" s="258"/>
      <c r="K130" s="257">
        <v>0.01</v>
      </c>
      <c r="L130" s="259" t="s">
        <v>49</v>
      </c>
      <c r="M130" s="260" t="s">
        <v>49</v>
      </c>
    </row>
    <row r="131" spans="1:35" s="14" customFormat="1" ht="6.75" customHeight="1">
      <c r="A131" s="166"/>
      <c r="B131" s="166"/>
      <c r="C131" s="167"/>
      <c r="D131" s="167"/>
      <c r="E131" s="167"/>
      <c r="F131" s="168"/>
      <c r="G131" s="168"/>
      <c r="H131" s="168"/>
      <c r="I131" s="169"/>
      <c r="J131" s="169"/>
      <c r="K131" s="168"/>
      <c r="L131" s="170"/>
      <c r="M131" s="170"/>
      <c r="N131" s="2"/>
      <c r="O131" s="2"/>
      <c r="P131" s="2"/>
      <c r="Q131" s="2"/>
      <c r="R131" s="2"/>
      <c r="S131" s="2"/>
      <c r="T131" s="2"/>
      <c r="U131" s="2"/>
      <c r="V131" s="2"/>
      <c r="W131" s="2"/>
      <c r="X131" s="2"/>
      <c r="Y131" s="2"/>
      <c r="Z131" s="2"/>
      <c r="AA131" s="2"/>
      <c r="AB131" s="2"/>
      <c r="AC131" s="2"/>
      <c r="AD131" s="2"/>
      <c r="AE131" s="2"/>
      <c r="AF131" s="2"/>
      <c r="AG131" s="2"/>
      <c r="AH131" s="2"/>
      <c r="AI131" s="2"/>
    </row>
    <row r="132" spans="1:35" s="50" customFormat="1" ht="45" customHeight="1">
      <c r="A132" s="171" t="s">
        <v>246</v>
      </c>
      <c r="B132" s="360" t="s">
        <v>247</v>
      </c>
      <c r="C132" s="360"/>
      <c r="D132" s="360"/>
      <c r="E132" s="360"/>
      <c r="F132" s="360"/>
      <c r="G132" s="360"/>
      <c r="H132" s="360"/>
      <c r="I132" s="360"/>
      <c r="J132" s="360"/>
      <c r="K132" s="360"/>
      <c r="L132" s="360"/>
      <c r="M132" s="360"/>
      <c r="N132" s="52"/>
      <c r="O132" s="52"/>
      <c r="P132" s="52"/>
      <c r="Q132" s="52"/>
      <c r="R132" s="52"/>
      <c r="S132" s="52"/>
      <c r="T132" s="52"/>
      <c r="U132" s="52"/>
      <c r="V132" s="52"/>
      <c r="W132" s="52"/>
      <c r="X132" s="52"/>
      <c r="Y132" s="52"/>
      <c r="Z132" s="52"/>
      <c r="AA132" s="52"/>
      <c r="AB132" s="52"/>
      <c r="AC132" s="52"/>
      <c r="AD132" s="52"/>
      <c r="AE132" s="52"/>
      <c r="AF132" s="52"/>
      <c r="AG132" s="52"/>
      <c r="AH132" s="52"/>
      <c r="AI132" s="52"/>
    </row>
    <row r="133" spans="1:35" s="50" customFormat="1" ht="31.5" customHeight="1">
      <c r="A133" s="361" t="s">
        <v>248</v>
      </c>
      <c r="B133" s="362" t="s">
        <v>249</v>
      </c>
      <c r="C133" s="362"/>
      <c r="D133" s="362"/>
      <c r="E133" s="362"/>
      <c r="F133" s="362"/>
      <c r="G133" s="362"/>
      <c r="H133" s="362"/>
      <c r="I133" s="362"/>
      <c r="J133" s="362"/>
      <c r="K133" s="362"/>
      <c r="L133" s="362"/>
      <c r="M133" s="362"/>
      <c r="N133" s="52"/>
      <c r="O133" s="52"/>
      <c r="P133" s="52"/>
      <c r="Q133" s="52"/>
      <c r="R133" s="52"/>
      <c r="S133" s="52"/>
      <c r="T133" s="52"/>
      <c r="U133" s="52"/>
      <c r="V133" s="52"/>
      <c r="W133" s="52"/>
      <c r="X133" s="52"/>
      <c r="Y133" s="52"/>
      <c r="Z133" s="52"/>
      <c r="AA133" s="52"/>
      <c r="AB133" s="52"/>
      <c r="AC133" s="52"/>
      <c r="AD133" s="52"/>
      <c r="AE133" s="52"/>
      <c r="AF133" s="52"/>
      <c r="AG133" s="52"/>
      <c r="AH133" s="52"/>
      <c r="AI133" s="52"/>
    </row>
    <row r="134" spans="1:35" s="50" customFormat="1" ht="33" customHeight="1">
      <c r="A134" s="361"/>
      <c r="B134" s="362"/>
      <c r="C134" s="362"/>
      <c r="D134" s="362"/>
      <c r="E134" s="362"/>
      <c r="F134" s="362"/>
      <c r="G134" s="362"/>
      <c r="H134" s="362"/>
      <c r="I134" s="362"/>
      <c r="J134" s="362"/>
      <c r="K134" s="362"/>
      <c r="L134" s="362"/>
      <c r="M134" s="362"/>
      <c r="N134" s="52"/>
      <c r="O134" s="52"/>
      <c r="P134" s="52"/>
      <c r="Q134" s="52"/>
      <c r="R134" s="52"/>
      <c r="S134" s="52"/>
      <c r="T134" s="52"/>
      <c r="U134" s="52"/>
      <c r="V134" s="52"/>
      <c r="W134" s="52"/>
      <c r="X134" s="52"/>
      <c r="Y134" s="52"/>
      <c r="Z134" s="52"/>
      <c r="AA134" s="52"/>
      <c r="AB134" s="52"/>
      <c r="AC134" s="52"/>
      <c r="AD134" s="52"/>
      <c r="AE134" s="52"/>
      <c r="AF134" s="52"/>
      <c r="AG134" s="52"/>
      <c r="AH134" s="52"/>
      <c r="AI134" s="52"/>
    </row>
    <row r="135" spans="1:35" s="50" customFormat="1" ht="19.5" customHeight="1">
      <c r="A135" s="172" t="s">
        <v>254</v>
      </c>
      <c r="B135" s="172" t="s">
        <v>491</v>
      </c>
      <c r="C135" s="172"/>
      <c r="D135" s="172"/>
      <c r="E135" s="172"/>
      <c r="F135" s="172"/>
      <c r="G135" s="172"/>
      <c r="H135" s="172"/>
      <c r="I135" s="172"/>
      <c r="J135" s="172"/>
      <c r="K135" s="172"/>
      <c r="L135" s="172"/>
      <c r="M135" s="172"/>
      <c r="N135" s="52"/>
      <c r="O135" s="52"/>
      <c r="P135" s="52"/>
      <c r="Q135" s="52"/>
      <c r="R135" s="52"/>
      <c r="S135" s="52"/>
      <c r="T135" s="52"/>
      <c r="U135" s="52"/>
      <c r="V135" s="52"/>
      <c r="W135" s="52"/>
      <c r="X135" s="52"/>
      <c r="Y135" s="52"/>
      <c r="Z135" s="52"/>
      <c r="AA135" s="52"/>
      <c r="AB135" s="52"/>
      <c r="AC135" s="52"/>
      <c r="AD135" s="52"/>
      <c r="AE135" s="52"/>
      <c r="AF135" s="52"/>
      <c r="AG135" s="52"/>
      <c r="AH135" s="52"/>
      <c r="AI135" s="52"/>
    </row>
    <row r="136" spans="1:35" s="50" customFormat="1" ht="19.5" customHeight="1">
      <c r="A136" s="359" t="s">
        <v>495</v>
      </c>
      <c r="B136" s="359"/>
      <c r="C136" s="359"/>
      <c r="D136" s="359"/>
      <c r="E136" s="359"/>
      <c r="F136" s="359"/>
      <c r="G136" s="359"/>
      <c r="H136" s="359"/>
      <c r="I136" s="359"/>
      <c r="J136" s="359"/>
      <c r="K136" s="359"/>
      <c r="L136" s="359"/>
      <c r="M136" s="359"/>
      <c r="N136" s="52"/>
      <c r="O136" s="52"/>
      <c r="P136" s="52"/>
      <c r="Q136" s="52"/>
      <c r="R136" s="52"/>
      <c r="S136" s="52"/>
      <c r="T136" s="52"/>
      <c r="U136" s="52"/>
      <c r="V136" s="52"/>
      <c r="W136" s="52"/>
      <c r="X136" s="52"/>
      <c r="Y136" s="52"/>
      <c r="Z136" s="52"/>
      <c r="AA136" s="52"/>
      <c r="AB136" s="52"/>
      <c r="AC136" s="52"/>
      <c r="AD136" s="52"/>
      <c r="AE136" s="52"/>
      <c r="AF136" s="52"/>
      <c r="AG136" s="52"/>
      <c r="AH136" s="52"/>
      <c r="AI136" s="52"/>
    </row>
    <row r="137" spans="1:35" ht="14.25" customHeight="1"/>
    <row r="138" spans="1:35" ht="14.25" customHeight="1"/>
    <row r="139" spans="1:35" ht="14.25" customHeight="1">
      <c r="B139" s="358"/>
      <c r="C139" s="358"/>
      <c r="D139" s="358"/>
      <c r="E139" s="358"/>
      <c r="F139" s="358"/>
    </row>
    <row r="140" spans="1:35" ht="14.25" customHeight="1">
      <c r="B140" s="358"/>
      <c r="C140" s="358"/>
      <c r="D140" s="358"/>
      <c r="E140" s="358"/>
      <c r="F140" s="358"/>
    </row>
    <row r="141" spans="1:35" ht="14.25" customHeight="1">
      <c r="B141" s="358"/>
      <c r="C141" s="358"/>
      <c r="D141" s="358"/>
      <c r="E141" s="358"/>
      <c r="F141" s="358"/>
    </row>
    <row r="142" spans="1:35" ht="14.25" customHeight="1">
      <c r="B142" s="358"/>
      <c r="C142" s="358"/>
      <c r="D142" s="358"/>
      <c r="E142" s="358"/>
      <c r="F142" s="358"/>
    </row>
  </sheetData>
  <sortState ref="B60:M122">
    <sortCondition descending="1" ref="F60:F122"/>
  </sortState>
  <mergeCells count="18">
    <mergeCell ref="A1:M1"/>
    <mergeCell ref="A130:B130"/>
    <mergeCell ref="A129:B129"/>
    <mergeCell ref="A122:B122"/>
    <mergeCell ref="A58:B58"/>
    <mergeCell ref="A56:B56"/>
    <mergeCell ref="A35:B35"/>
    <mergeCell ref="A46:B46"/>
    <mergeCell ref="A128:B128"/>
    <mergeCell ref="A2:A3"/>
    <mergeCell ref="B2:B3"/>
    <mergeCell ref="F2:H2"/>
    <mergeCell ref="I2:M2"/>
    <mergeCell ref="B139:F142"/>
    <mergeCell ref="A136:M136"/>
    <mergeCell ref="B132:M132"/>
    <mergeCell ref="A133:A134"/>
    <mergeCell ref="B133:M134"/>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Q35"/>
  <sheetViews>
    <sheetView rightToLeft="1" workbookViewId="0">
      <selection activeCell="Q20" sqref="Q20"/>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75" t="s">
        <v>255</v>
      </c>
      <c r="H4" s="378" t="s">
        <v>256</v>
      </c>
      <c r="I4" s="379"/>
      <c r="J4" s="378" t="s">
        <v>257</v>
      </c>
      <c r="K4" s="380"/>
      <c r="L4" s="379"/>
      <c r="M4" s="378" t="s">
        <v>258</v>
      </c>
      <c r="N4" s="380"/>
      <c r="O4" s="380"/>
      <c r="P4" s="379"/>
      <c r="Q4" s="375" t="s">
        <v>259</v>
      </c>
    </row>
    <row r="5" spans="7:17" ht="54.75" thickTop="1">
      <c r="G5" s="376"/>
      <c r="H5" s="64" t="s">
        <v>260</v>
      </c>
      <c r="I5" s="64" t="s">
        <v>262</v>
      </c>
      <c r="J5" s="64" t="s">
        <v>260</v>
      </c>
      <c r="K5" s="64" t="s">
        <v>260</v>
      </c>
      <c r="L5" s="64" t="s">
        <v>265</v>
      </c>
      <c r="M5" s="375" t="s">
        <v>267</v>
      </c>
      <c r="N5" s="375" t="s">
        <v>268</v>
      </c>
      <c r="O5" s="375" t="s">
        <v>269</v>
      </c>
      <c r="P5" s="64" t="s">
        <v>270</v>
      </c>
      <c r="Q5" s="376"/>
    </row>
    <row r="6" spans="7:17" ht="27">
      <c r="G6" s="376"/>
      <c r="H6" s="64" t="s">
        <v>261</v>
      </c>
      <c r="I6" s="64">
        <v>1392</v>
      </c>
      <c r="J6" s="64" t="s">
        <v>263</v>
      </c>
      <c r="K6" s="64" t="s">
        <v>264</v>
      </c>
      <c r="L6" s="64" t="s">
        <v>266</v>
      </c>
      <c r="M6" s="376"/>
      <c r="N6" s="376"/>
      <c r="O6" s="376"/>
      <c r="P6" s="64" t="s">
        <v>271</v>
      </c>
      <c r="Q6" s="376"/>
    </row>
    <row r="7" spans="7:17" ht="17.25" thickBot="1">
      <c r="G7" s="377"/>
      <c r="H7" s="65">
        <v>1392</v>
      </c>
      <c r="I7" s="63"/>
      <c r="J7" s="65">
        <v>1392</v>
      </c>
      <c r="K7" s="65">
        <v>1392</v>
      </c>
      <c r="L7" s="63"/>
      <c r="M7" s="377"/>
      <c r="N7" s="377"/>
      <c r="O7" s="377"/>
      <c r="P7" s="63"/>
      <c r="Q7" s="377"/>
    </row>
    <row r="8" spans="7:17" ht="19.5" thickTop="1" thickBot="1">
      <c r="G8" s="66"/>
      <c r="H8" s="68"/>
      <c r="I8" s="68"/>
      <c r="J8" s="68"/>
      <c r="K8" s="68"/>
      <c r="L8" s="68"/>
      <c r="M8" s="68"/>
      <c r="N8" s="68"/>
      <c r="O8" s="68"/>
      <c r="P8" s="76"/>
      <c r="Q8" s="71" t="s">
        <v>49</v>
      </c>
    </row>
    <row r="9" spans="7:17" ht="19.5" thickTop="1" thickBot="1">
      <c r="G9" s="66"/>
      <c r="H9" s="68"/>
      <c r="I9" s="68"/>
      <c r="J9" s="68"/>
      <c r="K9" s="68"/>
      <c r="L9" s="68"/>
      <c r="M9" s="68"/>
      <c r="N9" s="68"/>
      <c r="O9" s="68"/>
      <c r="P9" s="76"/>
      <c r="Q9" s="71" t="s">
        <v>49</v>
      </c>
    </row>
    <row r="10" spans="7:17" ht="19.5" thickTop="1" thickBot="1">
      <c r="G10" s="66"/>
      <c r="H10" s="68"/>
      <c r="I10" s="68"/>
      <c r="J10" s="68"/>
      <c r="K10" s="68"/>
      <c r="L10" s="68"/>
      <c r="M10" s="68"/>
      <c r="N10" s="68"/>
      <c r="O10" s="68"/>
      <c r="P10" s="76"/>
      <c r="Q10" s="72" t="s">
        <v>49</v>
      </c>
    </row>
    <row r="11" spans="7:17" ht="19.5" thickTop="1" thickBot="1">
      <c r="G11" s="66"/>
      <c r="H11" s="68"/>
      <c r="I11" s="68"/>
      <c r="J11" s="68"/>
      <c r="K11" s="68"/>
      <c r="L11" s="68"/>
      <c r="M11" s="68"/>
      <c r="N11" s="68"/>
      <c r="O11" s="68"/>
      <c r="P11" s="76"/>
      <c r="Q11" s="73" t="s">
        <v>49</v>
      </c>
    </row>
    <row r="12" spans="7:17" ht="19.5" thickTop="1" thickBot="1">
      <c r="G12" s="66"/>
      <c r="H12" s="68"/>
      <c r="I12" s="68"/>
      <c r="J12" s="68"/>
      <c r="K12" s="68"/>
      <c r="L12" s="68"/>
      <c r="M12" s="68"/>
      <c r="N12" s="68"/>
      <c r="O12" s="68"/>
      <c r="P12" s="76"/>
      <c r="Q12" s="74" t="s">
        <v>49</v>
      </c>
    </row>
    <row r="13" spans="7:17" ht="55.5" thickTop="1" thickBot="1">
      <c r="G13" s="66"/>
      <c r="H13" s="68"/>
      <c r="I13" s="68"/>
      <c r="J13" s="68"/>
      <c r="K13" s="68"/>
      <c r="L13" s="68"/>
      <c r="M13" s="68"/>
      <c r="N13" s="68"/>
      <c r="O13" s="68"/>
      <c r="P13" s="76"/>
      <c r="Q13" s="77" t="s">
        <v>278</v>
      </c>
    </row>
    <row r="14" spans="7:17" ht="21" thickTop="1" thickBot="1">
      <c r="G14" s="67"/>
      <c r="H14" s="69"/>
      <c r="I14" s="69"/>
      <c r="J14" s="69"/>
      <c r="K14" s="69"/>
      <c r="L14" s="69"/>
      <c r="M14" s="69"/>
      <c r="N14" s="69"/>
      <c r="O14" s="69"/>
      <c r="P14" s="69"/>
      <c r="Q14" s="75" t="s">
        <v>49</v>
      </c>
    </row>
    <row r="15" spans="7:17" ht="16.5" thickTop="1" thickBot="1"/>
    <row r="16" spans="7:17" ht="18" thickTop="1" thickBot="1">
      <c r="G16" s="381" t="s">
        <v>227</v>
      </c>
      <c r="H16" s="375" t="s">
        <v>281</v>
      </c>
      <c r="I16" s="391" t="s">
        <v>282</v>
      </c>
      <c r="J16" s="391"/>
      <c r="K16" s="375" t="s">
        <v>255</v>
      </c>
    </row>
    <row r="17" spans="7:15" ht="16.5" thickTop="1" thickBot="1">
      <c r="G17" s="382"/>
      <c r="H17" s="376"/>
      <c r="I17" s="375" t="s">
        <v>283</v>
      </c>
      <c r="J17" s="389" t="s">
        <v>284</v>
      </c>
      <c r="K17" s="376"/>
      <c r="M17" s="390" t="s">
        <v>279</v>
      </c>
    </row>
    <row r="18" spans="7:15" ht="16.5" thickTop="1" thickBot="1">
      <c r="G18" s="383"/>
      <c r="H18" s="377"/>
      <c r="I18" s="377"/>
      <c r="J18" s="389"/>
      <c r="K18" s="377"/>
      <c r="M18" s="385"/>
    </row>
    <row r="19" spans="7:15" ht="17.25" customHeight="1" thickTop="1" thickBot="1">
      <c r="G19" s="79"/>
      <c r="H19" s="80"/>
      <c r="I19" s="80"/>
      <c r="J19" s="80"/>
      <c r="K19" s="81" t="s">
        <v>272</v>
      </c>
    </row>
    <row r="20" spans="7:15" ht="17.25" customHeight="1" thickTop="1" thickBot="1">
      <c r="G20" s="79"/>
      <c r="H20" s="80"/>
      <c r="I20" s="80"/>
      <c r="J20" s="80"/>
      <c r="K20" s="81" t="s">
        <v>280</v>
      </c>
    </row>
    <row r="21" spans="7:15" ht="17.25" customHeight="1" thickTop="1" thickBot="1">
      <c r="G21" s="79"/>
      <c r="H21" s="80"/>
      <c r="I21" s="80"/>
      <c r="J21" s="80"/>
      <c r="K21" s="81" t="s">
        <v>273</v>
      </c>
    </row>
    <row r="22" spans="7:15" ht="17.25" customHeight="1" thickTop="1" thickBot="1">
      <c r="G22" s="79"/>
      <c r="H22" s="80"/>
      <c r="I22" s="80"/>
      <c r="J22" s="80"/>
      <c r="K22" s="81" t="s">
        <v>274</v>
      </c>
    </row>
    <row r="23" spans="7:15" ht="17.25" customHeight="1" thickTop="1" thickBot="1">
      <c r="G23" s="79"/>
      <c r="H23" s="80"/>
      <c r="I23" s="80"/>
      <c r="J23" s="80"/>
      <c r="K23" s="81" t="s">
        <v>275</v>
      </c>
    </row>
    <row r="24" spans="7:15" ht="17.25" customHeight="1" thickTop="1" thickBot="1">
      <c r="G24" s="79"/>
      <c r="H24" s="80"/>
      <c r="I24" s="80"/>
      <c r="J24" s="80"/>
      <c r="K24" s="81" t="s">
        <v>276</v>
      </c>
    </row>
    <row r="25" spans="7:15" ht="18.75" thickTop="1" thickBot="1">
      <c r="G25" s="82"/>
      <c r="H25" s="82"/>
      <c r="I25" s="82"/>
      <c r="J25" s="82"/>
      <c r="K25" s="70" t="s">
        <v>277</v>
      </c>
    </row>
    <row r="26" spans="7:15" ht="16.5" thickTop="1" thickBot="1"/>
    <row r="27" spans="7:15" ht="27" customHeight="1" thickTop="1" thickBot="1">
      <c r="K27" s="378" t="s">
        <v>285</v>
      </c>
      <c r="L27" s="379"/>
      <c r="M27" s="378" t="s">
        <v>286</v>
      </c>
      <c r="N27" s="379"/>
      <c r="O27" s="384" t="s">
        <v>255</v>
      </c>
    </row>
    <row r="28" spans="7:15" ht="19.5" customHeight="1" thickTop="1" thickBot="1">
      <c r="K28" s="78" t="s">
        <v>287</v>
      </c>
      <c r="L28" s="83" t="s">
        <v>288</v>
      </c>
      <c r="M28" s="83" t="s">
        <v>287</v>
      </c>
      <c r="N28" s="83" t="s">
        <v>288</v>
      </c>
      <c r="O28" s="385"/>
    </row>
    <row r="29" spans="7:15" ht="19.5" customHeight="1" thickTop="1" thickBot="1">
      <c r="K29" s="386"/>
      <c r="L29" s="386"/>
      <c r="M29" s="85"/>
      <c r="N29" s="85"/>
      <c r="O29" s="84" t="s">
        <v>272</v>
      </c>
    </row>
    <row r="30" spans="7:15" ht="19.5" customHeight="1" thickTop="1" thickBot="1">
      <c r="K30" s="387"/>
      <c r="L30" s="387"/>
      <c r="M30" s="85"/>
      <c r="N30" s="85"/>
      <c r="O30" s="84" t="s">
        <v>280</v>
      </c>
    </row>
    <row r="31" spans="7:15" ht="19.5" customHeight="1" thickTop="1" thickBot="1">
      <c r="K31" s="387"/>
      <c r="L31" s="387"/>
      <c r="M31" s="85"/>
      <c r="N31" s="85"/>
      <c r="O31" s="84" t="s">
        <v>273</v>
      </c>
    </row>
    <row r="32" spans="7:15" ht="19.5" customHeight="1" thickTop="1" thickBot="1">
      <c r="K32" s="387"/>
      <c r="L32" s="387"/>
      <c r="M32" s="85"/>
      <c r="N32" s="85"/>
      <c r="O32" s="84" t="s">
        <v>274</v>
      </c>
    </row>
    <row r="33" spans="11:15" ht="19.5" customHeight="1" thickTop="1" thickBot="1">
      <c r="K33" s="387"/>
      <c r="L33" s="387"/>
      <c r="M33" s="85"/>
      <c r="N33" s="85"/>
      <c r="O33" s="84" t="s">
        <v>275</v>
      </c>
    </row>
    <row r="34" spans="11:15" ht="19.5" customHeight="1" thickTop="1" thickBot="1">
      <c r="K34" s="388"/>
      <c r="L34" s="388"/>
      <c r="M34" s="85"/>
      <c r="N34" s="85"/>
      <c r="O34" s="84" t="s">
        <v>276</v>
      </c>
    </row>
    <row r="35" spans="11:15" ht="15.75" thickTop="1"/>
  </sheetData>
  <mergeCells count="20">
    <mergeCell ref="G16:G18"/>
    <mergeCell ref="K27:L27"/>
    <mergeCell ref="M27:N27"/>
    <mergeCell ref="O27:O28"/>
    <mergeCell ref="K29:K34"/>
    <mergeCell ref="L29:L34"/>
    <mergeCell ref="K16:K18"/>
    <mergeCell ref="J17:J18"/>
    <mergeCell ref="M17:M18"/>
    <mergeCell ref="I16:J16"/>
    <mergeCell ref="I17:I18"/>
    <mergeCell ref="H16:H18"/>
    <mergeCell ref="G4:G7"/>
    <mergeCell ref="H4:I4"/>
    <mergeCell ref="J4:L4"/>
    <mergeCell ref="M4:P4"/>
    <mergeCell ref="Q4:Q7"/>
    <mergeCell ref="M5:M7"/>
    <mergeCell ref="N5:N7"/>
    <mergeCell ref="O5:O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2014-07-20T10:41:54Z</dcterms:modified>
</cp:coreProperties>
</file>