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3900" windowHeight="2790" activeTab="1"/>
  </bookViews>
  <sheets>
    <sheet name="پیوست1" sheetId="8" r:id="rId1"/>
    <sheet name="پیوست2" sheetId="4" r:id="rId2"/>
    <sheet name="پیوست3" sheetId="9" r:id="rId3"/>
    <sheet name="پیوست4" sheetId="10" r:id="rId4"/>
    <sheet name="Sheet1" sheetId="11" r:id="rId5"/>
  </sheets>
  <definedNames>
    <definedName name="_xlnm._FilterDatabase" localSheetId="1" hidden="1">پیوست2!$B$10:$J$37</definedName>
    <definedName name="_xlnm._FilterDatabase" localSheetId="2" hidden="1">پیوست3!$C$8:$Q$36</definedName>
    <definedName name="_Hlk310465175" localSheetId="4">Sheet1!$H$5</definedName>
    <definedName name="_Hlk310469968" localSheetId="4">Sheet1!$G$8</definedName>
    <definedName name="_Hlk310472910" localSheetId="4">Sheet1!$M$31</definedName>
    <definedName name="OLE_LINK29" localSheetId="4">Sheet1!#REF!</definedName>
    <definedName name="_xlnm.Print_Area" localSheetId="0">پیوست1!$D$2:$X$133</definedName>
    <definedName name="_xlnm.Print_Area" localSheetId="1">پیوست2!$B$2:$J$138</definedName>
    <definedName name="_xlnm.Print_Area" localSheetId="2">پیوست3!$B$2:$Q$136</definedName>
    <definedName name="_xlnm.Print_Area" localSheetId="3">پیوست4!$B$2:$N$141</definedName>
    <definedName name="_xlnm.Print_Titles" localSheetId="0">پیوست1!$2:$3</definedName>
    <definedName name="_xlnm.Print_Titles" localSheetId="1">پیوست2!$2:$6</definedName>
    <definedName name="_xlnm.Print_Titles" localSheetId="2">پیوست3!$2:$5</definedName>
    <definedName name="_xlnm.Print_Titles" localSheetId="3">پیوست4!$2:$4</definedName>
  </definedNames>
  <calcPr calcId="145621"/>
</workbook>
</file>

<file path=xl/calcChain.xml><?xml version="1.0" encoding="utf-8"?>
<calcChain xmlns="http://schemas.openxmlformats.org/spreadsheetml/2006/main">
  <c r="D38" i="4" l="1"/>
  <c r="E37" i="9" l="1"/>
  <c r="H37" i="9"/>
  <c r="I37" i="9"/>
  <c r="L37" i="9"/>
  <c r="M37" i="9"/>
  <c r="O37" i="9"/>
  <c r="P37" i="9"/>
  <c r="D37" i="9"/>
  <c r="J134" i="10"/>
  <c r="K134" i="10" l="1"/>
  <c r="E128" i="9"/>
  <c r="H128" i="9"/>
  <c r="I128" i="9"/>
  <c r="L128" i="9"/>
  <c r="M128" i="9"/>
  <c r="O128" i="9"/>
  <c r="P128" i="9"/>
  <c r="D128" i="9"/>
  <c r="Q125" i="9"/>
  <c r="Q124" i="9"/>
  <c r="Q126" i="9"/>
  <c r="Q127" i="9"/>
  <c r="N125" i="9"/>
  <c r="N124" i="9"/>
  <c r="N126" i="9"/>
  <c r="N127" i="9"/>
  <c r="J125" i="9"/>
  <c r="K125" i="9"/>
  <c r="J124" i="9"/>
  <c r="K124" i="9"/>
  <c r="J126" i="9"/>
  <c r="K126" i="9"/>
  <c r="J127" i="9"/>
  <c r="K127" i="9"/>
  <c r="E60" i="9"/>
  <c r="H60" i="9"/>
  <c r="I60" i="9"/>
  <c r="L60" i="9"/>
  <c r="M60" i="9"/>
  <c r="O60" i="9"/>
  <c r="P60" i="9"/>
  <c r="E58" i="9"/>
  <c r="H58" i="9"/>
  <c r="I58" i="9"/>
  <c r="L58" i="9"/>
  <c r="M58" i="9"/>
  <c r="O58" i="9"/>
  <c r="P58" i="9"/>
  <c r="E48" i="9"/>
  <c r="H48" i="9"/>
  <c r="I48" i="9"/>
  <c r="L48" i="9"/>
  <c r="M48" i="9"/>
  <c r="O48" i="9"/>
  <c r="P48" i="9"/>
  <c r="F125" i="9"/>
  <c r="G125" i="9"/>
  <c r="F124" i="9"/>
  <c r="G124" i="9"/>
  <c r="F126" i="9"/>
  <c r="G126" i="9"/>
  <c r="F127" i="9"/>
  <c r="G127" i="9"/>
  <c r="V126" i="8" l="1"/>
  <c r="T126" i="8"/>
  <c r="Q126" i="8"/>
  <c r="R126" i="8"/>
  <c r="S126" i="8"/>
  <c r="P126" i="8"/>
  <c r="Q35" i="8"/>
  <c r="R35" i="8"/>
  <c r="S35" i="8"/>
  <c r="P35" i="8"/>
  <c r="M126" i="8"/>
  <c r="J126" i="8"/>
  <c r="D135" i="4"/>
  <c r="D129" i="4"/>
  <c r="D61" i="4"/>
  <c r="D59" i="4"/>
  <c r="D49" i="4"/>
  <c r="M58" i="8"/>
  <c r="J58" i="8"/>
  <c r="Q36" i="9"/>
  <c r="N36" i="9"/>
  <c r="J36" i="9"/>
  <c r="K36" i="9"/>
  <c r="F36" i="9"/>
  <c r="G36" i="9"/>
  <c r="V35" i="8"/>
  <c r="T35" i="8"/>
  <c r="M35" i="8"/>
  <c r="J35" i="8"/>
  <c r="M134" i="9" l="1"/>
  <c r="L134" i="9"/>
  <c r="I134" i="9"/>
  <c r="H134" i="9"/>
  <c r="E134" i="9"/>
  <c r="H135" i="9" l="1"/>
  <c r="L135" i="9"/>
  <c r="I135" i="9"/>
  <c r="M135" i="9"/>
  <c r="Q56" i="8"/>
  <c r="Q119" i="9" l="1"/>
  <c r="J119" i="9"/>
  <c r="K119" i="9"/>
  <c r="F119" i="9"/>
  <c r="G119" i="9"/>
  <c r="R56" i="8"/>
  <c r="D58" i="9"/>
  <c r="V56" i="8" l="1"/>
  <c r="T56" i="8"/>
  <c r="S56" i="8"/>
  <c r="P56" i="8"/>
  <c r="M56" i="8"/>
  <c r="J56" i="8"/>
  <c r="Q35" i="9"/>
  <c r="N35" i="9"/>
  <c r="J35" i="9"/>
  <c r="K35" i="9"/>
  <c r="F35" i="9"/>
  <c r="G35" i="9"/>
  <c r="F122" i="9"/>
  <c r="G122" i="9"/>
  <c r="F51" i="9"/>
  <c r="G51" i="9"/>
  <c r="F93" i="9"/>
  <c r="G93" i="9"/>
  <c r="F57" i="9"/>
  <c r="G57" i="9"/>
  <c r="J122" i="9"/>
  <c r="J51" i="9"/>
  <c r="J93" i="9"/>
  <c r="J57" i="9"/>
  <c r="K122" i="9"/>
  <c r="K51" i="9"/>
  <c r="K93" i="9"/>
  <c r="K57" i="9"/>
  <c r="N122" i="9"/>
  <c r="N51" i="9"/>
  <c r="N93" i="9"/>
  <c r="N57" i="9"/>
  <c r="Q122" i="9"/>
  <c r="Q51" i="9"/>
  <c r="Q93" i="9"/>
  <c r="Q57" i="9"/>
  <c r="D134" i="9"/>
  <c r="D60" i="9"/>
  <c r="E135" i="9"/>
  <c r="D48" i="9"/>
  <c r="D135" i="9" l="1"/>
  <c r="D136" i="4"/>
  <c r="W56" i="8"/>
  <c r="W35" i="8"/>
  <c r="Q132" i="8"/>
  <c r="X126" i="8" l="1"/>
  <c r="Q133" i="9"/>
  <c r="Q114" i="9"/>
  <c r="Q8" i="9"/>
  <c r="Q28" i="9"/>
  <c r="N133" i="9"/>
  <c r="N114" i="9"/>
  <c r="N8" i="9"/>
  <c r="N28" i="9"/>
  <c r="J133" i="9"/>
  <c r="K133" i="9"/>
  <c r="J114" i="9"/>
  <c r="K114" i="9"/>
  <c r="J8" i="9"/>
  <c r="K8" i="9"/>
  <c r="J28" i="9"/>
  <c r="K28" i="9"/>
  <c r="G133" i="9"/>
  <c r="F133" i="9"/>
  <c r="G114" i="9"/>
  <c r="F114" i="9"/>
  <c r="G8" i="9"/>
  <c r="G28" i="9"/>
  <c r="F8" i="9"/>
  <c r="F28" i="9"/>
  <c r="J132" i="8" l="1"/>
  <c r="J46" i="8"/>
  <c r="J133" i="8" l="1"/>
  <c r="W133" i="8"/>
  <c r="V132" i="8"/>
  <c r="W132" i="8"/>
  <c r="T132" i="8"/>
  <c r="S132" i="8"/>
  <c r="P132" i="8"/>
  <c r="M132" i="8"/>
  <c r="W126" i="8"/>
  <c r="X58" i="8"/>
  <c r="W58" i="8"/>
  <c r="V58" i="8"/>
  <c r="T58" i="8"/>
  <c r="S58" i="8"/>
  <c r="R58" i="8"/>
  <c r="Q58" i="8"/>
  <c r="P58" i="8"/>
  <c r="X46" i="8"/>
  <c r="V46" i="8"/>
  <c r="T46" i="8"/>
  <c r="S46" i="8"/>
  <c r="R46" i="8"/>
  <c r="Q46" i="8"/>
  <c r="P46" i="8"/>
  <c r="M46" i="8"/>
  <c r="M133" i="8" l="1"/>
  <c r="X56" i="8"/>
  <c r="T133" i="8"/>
  <c r="V133" i="8"/>
  <c r="X35" i="8"/>
  <c r="X132" i="8"/>
  <c r="N130" i="9"/>
  <c r="N132" i="9"/>
  <c r="N131" i="9"/>
  <c r="N129" i="9"/>
  <c r="Q130" i="9"/>
  <c r="Q132" i="9"/>
  <c r="Q131" i="9"/>
  <c r="Q129" i="9"/>
  <c r="Q64" i="9"/>
  <c r="Q104" i="9"/>
  <c r="Q85" i="9"/>
  <c r="Q71" i="9"/>
  <c r="Q112" i="9"/>
  <c r="Q111" i="9"/>
  <c r="Q77" i="9"/>
  <c r="Q74" i="9"/>
  <c r="Q90" i="9"/>
  <c r="Q65" i="9"/>
  <c r="Q102" i="9"/>
  <c r="Q82" i="9"/>
  <c r="Q97" i="9"/>
  <c r="Q118" i="9"/>
  <c r="Q100" i="9"/>
  <c r="Q81" i="9"/>
  <c r="Q99" i="9"/>
  <c r="Q95" i="9"/>
  <c r="Q87" i="9"/>
  <c r="Q72" i="9"/>
  <c r="Q69" i="9"/>
  <c r="Q115" i="9"/>
  <c r="Q101" i="9"/>
  <c r="Q92" i="9"/>
  <c r="Q120" i="9"/>
  <c r="Q88" i="9"/>
  <c r="Q123" i="9"/>
  <c r="Q86" i="9"/>
  <c r="Q105" i="9"/>
  <c r="Q62" i="9"/>
  <c r="Q73" i="9"/>
  <c r="Q76" i="9"/>
  <c r="Q83" i="9"/>
  <c r="Q67" i="9"/>
  <c r="Q121" i="9"/>
  <c r="Q89" i="9"/>
  <c r="Q98" i="9"/>
  <c r="Q116" i="9"/>
  <c r="Q96" i="9"/>
  <c r="Q63" i="9"/>
  <c r="Q108" i="9"/>
  <c r="Q78" i="9"/>
  <c r="Q110" i="9"/>
  <c r="Q109" i="9"/>
  <c r="Q79" i="9"/>
  <c r="Q117" i="9"/>
  <c r="Q106" i="9"/>
  <c r="Q84" i="9"/>
  <c r="Q103" i="9"/>
  <c r="Q68" i="9"/>
  <c r="Q66" i="9"/>
  <c r="Q107" i="9"/>
  <c r="Q61" i="9"/>
  <c r="Q94" i="9"/>
  <c r="Q80" i="9"/>
  <c r="Q113" i="9"/>
  <c r="Q70" i="9"/>
  <c r="Q75" i="9"/>
  <c r="Q91" i="9"/>
  <c r="N64" i="9"/>
  <c r="N104" i="9"/>
  <c r="N85" i="9"/>
  <c r="N71" i="9"/>
  <c r="N112" i="9"/>
  <c r="N111" i="9"/>
  <c r="N77" i="9"/>
  <c r="N74" i="9"/>
  <c r="N90" i="9"/>
  <c r="N65" i="9"/>
  <c r="N102" i="9"/>
  <c r="N82" i="9"/>
  <c r="N97" i="9"/>
  <c r="N118" i="9"/>
  <c r="N100" i="9"/>
  <c r="N81" i="9"/>
  <c r="N99" i="9"/>
  <c r="N95" i="9"/>
  <c r="N87" i="9"/>
  <c r="N72" i="9"/>
  <c r="N69" i="9"/>
  <c r="N115" i="9"/>
  <c r="N101" i="9"/>
  <c r="N92" i="9"/>
  <c r="N120" i="9"/>
  <c r="N88" i="9"/>
  <c r="N123" i="9"/>
  <c r="N86" i="9"/>
  <c r="N105" i="9"/>
  <c r="N62" i="9"/>
  <c r="N73" i="9"/>
  <c r="N76" i="9"/>
  <c r="N83" i="9"/>
  <c r="N67" i="9"/>
  <c r="N121" i="9"/>
  <c r="N89" i="9"/>
  <c r="N98" i="9"/>
  <c r="N116" i="9"/>
  <c r="N96" i="9"/>
  <c r="N63" i="9"/>
  <c r="N108" i="9"/>
  <c r="N78" i="9"/>
  <c r="N110" i="9"/>
  <c r="N109" i="9"/>
  <c r="N79" i="9"/>
  <c r="N117" i="9"/>
  <c r="N106" i="9"/>
  <c r="N84" i="9"/>
  <c r="N103" i="9"/>
  <c r="N68" i="9"/>
  <c r="N66" i="9"/>
  <c r="N107" i="9"/>
  <c r="N61" i="9"/>
  <c r="N94" i="9"/>
  <c r="N80" i="9"/>
  <c r="N113" i="9"/>
  <c r="N70" i="9"/>
  <c r="N75" i="9"/>
  <c r="N91" i="9"/>
  <c r="N59" i="9"/>
  <c r="N60" i="9" s="1"/>
  <c r="Q59" i="9"/>
  <c r="Q60" i="9" s="1"/>
  <c r="Q52" i="9"/>
  <c r="Q49" i="9"/>
  <c r="Q53" i="9"/>
  <c r="Q50" i="9"/>
  <c r="Q55" i="9"/>
  <c r="Q54" i="9"/>
  <c r="Q56" i="9"/>
  <c r="N52" i="9"/>
  <c r="N49" i="9"/>
  <c r="N53" i="9"/>
  <c r="N50" i="9"/>
  <c r="N55" i="9"/>
  <c r="N54" i="9"/>
  <c r="N56" i="9"/>
  <c r="Q43" i="9"/>
  <c r="Q42" i="9"/>
  <c r="Q47" i="9"/>
  <c r="Q38" i="9"/>
  <c r="Q39" i="9"/>
  <c r="Q44" i="9"/>
  <c r="Q46" i="9"/>
  <c r="Q40" i="9"/>
  <c r="Q45" i="9"/>
  <c r="Q41" i="9"/>
  <c r="N43" i="9"/>
  <c r="N42" i="9"/>
  <c r="N47" i="9"/>
  <c r="N38" i="9"/>
  <c r="N39" i="9"/>
  <c r="N44" i="9"/>
  <c r="N46" i="9"/>
  <c r="N40" i="9"/>
  <c r="N45" i="9"/>
  <c r="N41" i="9"/>
  <c r="G130" i="9"/>
  <c r="F130" i="9"/>
  <c r="G132" i="9"/>
  <c r="F132" i="9"/>
  <c r="G131" i="9"/>
  <c r="F131" i="9"/>
  <c r="G129" i="9"/>
  <c r="G134" i="9" s="1"/>
  <c r="F129" i="9"/>
  <c r="K130" i="9"/>
  <c r="J130" i="9"/>
  <c r="K132" i="9"/>
  <c r="J132" i="9"/>
  <c r="K131" i="9"/>
  <c r="J131" i="9"/>
  <c r="K129" i="9"/>
  <c r="K134" i="9" s="1"/>
  <c r="J129" i="9"/>
  <c r="K64" i="9"/>
  <c r="J64" i="9"/>
  <c r="K104" i="9"/>
  <c r="J104" i="9"/>
  <c r="K85" i="9"/>
  <c r="J85" i="9"/>
  <c r="K71" i="9"/>
  <c r="J71" i="9"/>
  <c r="K112" i="9"/>
  <c r="J112" i="9"/>
  <c r="K111" i="9"/>
  <c r="J111" i="9"/>
  <c r="K77" i="9"/>
  <c r="J77" i="9"/>
  <c r="K74" i="9"/>
  <c r="J74" i="9"/>
  <c r="K90" i="9"/>
  <c r="J90" i="9"/>
  <c r="K65" i="9"/>
  <c r="J65" i="9"/>
  <c r="K102" i="9"/>
  <c r="J102" i="9"/>
  <c r="K82" i="9"/>
  <c r="J82" i="9"/>
  <c r="K97" i="9"/>
  <c r="J97" i="9"/>
  <c r="K118" i="9"/>
  <c r="J118" i="9"/>
  <c r="K100" i="9"/>
  <c r="J100" i="9"/>
  <c r="K81" i="9"/>
  <c r="J81" i="9"/>
  <c r="K99" i="9"/>
  <c r="J99" i="9"/>
  <c r="K95" i="9"/>
  <c r="J95" i="9"/>
  <c r="K87" i="9"/>
  <c r="J87" i="9"/>
  <c r="K72" i="9"/>
  <c r="J72" i="9"/>
  <c r="K69" i="9"/>
  <c r="J69" i="9"/>
  <c r="K115" i="9"/>
  <c r="J115" i="9"/>
  <c r="K101" i="9"/>
  <c r="J101" i="9"/>
  <c r="K92" i="9"/>
  <c r="J92" i="9"/>
  <c r="K120" i="9"/>
  <c r="J120" i="9"/>
  <c r="K88" i="9"/>
  <c r="J88" i="9"/>
  <c r="K123" i="9"/>
  <c r="J123" i="9"/>
  <c r="K86" i="9"/>
  <c r="J86" i="9"/>
  <c r="K105" i="9"/>
  <c r="J105" i="9"/>
  <c r="K62" i="9"/>
  <c r="J62" i="9"/>
  <c r="K73" i="9"/>
  <c r="J73" i="9"/>
  <c r="K76" i="9"/>
  <c r="J76" i="9"/>
  <c r="K83" i="9"/>
  <c r="J83" i="9"/>
  <c r="K67" i="9"/>
  <c r="J67" i="9"/>
  <c r="K121" i="9"/>
  <c r="J121" i="9"/>
  <c r="K89" i="9"/>
  <c r="J89" i="9"/>
  <c r="K98" i="9"/>
  <c r="J98" i="9"/>
  <c r="K116" i="9"/>
  <c r="J116" i="9"/>
  <c r="K96" i="9"/>
  <c r="J96" i="9"/>
  <c r="K63" i="9"/>
  <c r="J63" i="9"/>
  <c r="K108" i="9"/>
  <c r="J108" i="9"/>
  <c r="K78" i="9"/>
  <c r="J78" i="9"/>
  <c r="K110" i="9"/>
  <c r="J110" i="9"/>
  <c r="K109" i="9"/>
  <c r="J109" i="9"/>
  <c r="K79" i="9"/>
  <c r="J79" i="9"/>
  <c r="K117" i="9"/>
  <c r="J117" i="9"/>
  <c r="K106" i="9"/>
  <c r="J106" i="9"/>
  <c r="K84" i="9"/>
  <c r="J84" i="9"/>
  <c r="K103" i="9"/>
  <c r="J103" i="9"/>
  <c r="K68" i="9"/>
  <c r="J68" i="9"/>
  <c r="K66" i="9"/>
  <c r="J66" i="9"/>
  <c r="K107" i="9"/>
  <c r="J107" i="9"/>
  <c r="K61" i="9"/>
  <c r="J61" i="9"/>
  <c r="K94" i="9"/>
  <c r="J94" i="9"/>
  <c r="K80" i="9"/>
  <c r="J80" i="9"/>
  <c r="K113" i="9"/>
  <c r="J113" i="9"/>
  <c r="K70" i="9"/>
  <c r="J70" i="9"/>
  <c r="K75" i="9"/>
  <c r="J75" i="9"/>
  <c r="K91" i="9"/>
  <c r="J91" i="9"/>
  <c r="G64" i="9"/>
  <c r="F64" i="9"/>
  <c r="G104" i="9"/>
  <c r="F104" i="9"/>
  <c r="G85" i="9"/>
  <c r="F85" i="9"/>
  <c r="G71" i="9"/>
  <c r="F71" i="9"/>
  <c r="G112" i="9"/>
  <c r="F112" i="9"/>
  <c r="G111" i="9"/>
  <c r="F111" i="9"/>
  <c r="G77" i="9"/>
  <c r="F77" i="9"/>
  <c r="G74" i="9"/>
  <c r="F74" i="9"/>
  <c r="G90" i="9"/>
  <c r="F90" i="9"/>
  <c r="G65" i="9"/>
  <c r="F65" i="9"/>
  <c r="G102" i="9"/>
  <c r="F102" i="9"/>
  <c r="G82" i="9"/>
  <c r="F82" i="9"/>
  <c r="G97" i="9"/>
  <c r="F97" i="9"/>
  <c r="G118" i="9"/>
  <c r="F118" i="9"/>
  <c r="G100" i="9"/>
  <c r="F100" i="9"/>
  <c r="G81" i="9"/>
  <c r="F81" i="9"/>
  <c r="G99" i="9"/>
  <c r="F99" i="9"/>
  <c r="G95" i="9"/>
  <c r="F95" i="9"/>
  <c r="G87" i="9"/>
  <c r="F87" i="9"/>
  <c r="G72" i="9"/>
  <c r="F72" i="9"/>
  <c r="G69" i="9"/>
  <c r="F69" i="9"/>
  <c r="G115" i="9"/>
  <c r="F115" i="9"/>
  <c r="G101" i="9"/>
  <c r="F101" i="9"/>
  <c r="G92" i="9"/>
  <c r="F92" i="9"/>
  <c r="G120" i="9"/>
  <c r="F120" i="9"/>
  <c r="G88" i="9"/>
  <c r="F88" i="9"/>
  <c r="G123" i="9"/>
  <c r="F123" i="9"/>
  <c r="G86" i="9"/>
  <c r="F86" i="9"/>
  <c r="G105" i="9"/>
  <c r="F105" i="9"/>
  <c r="G62" i="9"/>
  <c r="F62" i="9"/>
  <c r="G73" i="9"/>
  <c r="F73" i="9"/>
  <c r="G76" i="9"/>
  <c r="F76" i="9"/>
  <c r="G83" i="9"/>
  <c r="F83" i="9"/>
  <c r="G67" i="9"/>
  <c r="F67" i="9"/>
  <c r="G121" i="9"/>
  <c r="F121" i="9"/>
  <c r="G89" i="9"/>
  <c r="F89" i="9"/>
  <c r="G98" i="9"/>
  <c r="F98" i="9"/>
  <c r="G116" i="9"/>
  <c r="F116" i="9"/>
  <c r="G96" i="9"/>
  <c r="F96" i="9"/>
  <c r="G63" i="9"/>
  <c r="F63" i="9"/>
  <c r="G108" i="9"/>
  <c r="F108" i="9"/>
  <c r="G78" i="9"/>
  <c r="F78" i="9"/>
  <c r="G110" i="9"/>
  <c r="F110" i="9"/>
  <c r="G109" i="9"/>
  <c r="F109" i="9"/>
  <c r="G79" i="9"/>
  <c r="F79" i="9"/>
  <c r="G117" i="9"/>
  <c r="F117" i="9"/>
  <c r="G106" i="9"/>
  <c r="F106" i="9"/>
  <c r="G84" i="9"/>
  <c r="F84" i="9"/>
  <c r="G103" i="9"/>
  <c r="F103" i="9"/>
  <c r="G68" i="9"/>
  <c r="F68" i="9"/>
  <c r="G66" i="9"/>
  <c r="F66" i="9"/>
  <c r="G107" i="9"/>
  <c r="F107" i="9"/>
  <c r="G61" i="9"/>
  <c r="F61" i="9"/>
  <c r="G94" i="9"/>
  <c r="F94" i="9"/>
  <c r="G80" i="9"/>
  <c r="F80" i="9"/>
  <c r="G113" i="9"/>
  <c r="F113" i="9"/>
  <c r="G70" i="9"/>
  <c r="F70" i="9"/>
  <c r="G75" i="9"/>
  <c r="F75" i="9"/>
  <c r="G91" i="9"/>
  <c r="F91" i="9"/>
  <c r="K59" i="9"/>
  <c r="K60" i="9" s="1"/>
  <c r="J59" i="9"/>
  <c r="J60" i="9" s="1"/>
  <c r="G59" i="9"/>
  <c r="G60" i="9" s="1"/>
  <c r="F59" i="9"/>
  <c r="F60" i="9" s="1"/>
  <c r="K52" i="9"/>
  <c r="J52" i="9"/>
  <c r="K49" i="9"/>
  <c r="J49" i="9"/>
  <c r="K53" i="9"/>
  <c r="J53" i="9"/>
  <c r="K50" i="9"/>
  <c r="J50" i="9"/>
  <c r="K55" i="9"/>
  <c r="J55" i="9"/>
  <c r="K54" i="9"/>
  <c r="J54" i="9"/>
  <c r="K56" i="9"/>
  <c r="J56" i="9"/>
  <c r="G52" i="9"/>
  <c r="F52" i="9"/>
  <c r="G49" i="9"/>
  <c r="F49" i="9"/>
  <c r="G53" i="9"/>
  <c r="F53" i="9"/>
  <c r="G50" i="9"/>
  <c r="F50" i="9"/>
  <c r="G55" i="9"/>
  <c r="F55" i="9"/>
  <c r="G54" i="9"/>
  <c r="F54" i="9"/>
  <c r="G56" i="9"/>
  <c r="F56" i="9"/>
  <c r="G43" i="9"/>
  <c r="F43" i="9"/>
  <c r="G42" i="9"/>
  <c r="F42" i="9"/>
  <c r="G47" i="9"/>
  <c r="F47" i="9"/>
  <c r="G38" i="9"/>
  <c r="F38" i="9"/>
  <c r="G39" i="9"/>
  <c r="F39" i="9"/>
  <c r="G44" i="9"/>
  <c r="F44" i="9"/>
  <c r="G46" i="9"/>
  <c r="F46" i="9"/>
  <c r="G40" i="9"/>
  <c r="F40" i="9"/>
  <c r="G45" i="9"/>
  <c r="F45" i="9"/>
  <c r="K43" i="9"/>
  <c r="J43" i="9"/>
  <c r="K42" i="9"/>
  <c r="J42" i="9"/>
  <c r="K47" i="9"/>
  <c r="J47" i="9"/>
  <c r="K38" i="9"/>
  <c r="J38" i="9"/>
  <c r="K39" i="9"/>
  <c r="J39" i="9"/>
  <c r="K44" i="9"/>
  <c r="J44" i="9"/>
  <c r="K46" i="9"/>
  <c r="J46" i="9"/>
  <c r="K40" i="9"/>
  <c r="J40" i="9"/>
  <c r="K45" i="9"/>
  <c r="J45" i="9"/>
  <c r="K41" i="9"/>
  <c r="J41" i="9"/>
  <c r="G41" i="9"/>
  <c r="F41" i="9"/>
  <c r="G15" i="9"/>
  <c r="F15" i="9"/>
  <c r="G23" i="9"/>
  <c r="F23" i="9"/>
  <c r="G10" i="9"/>
  <c r="F10" i="9"/>
  <c r="G32" i="9"/>
  <c r="F32" i="9"/>
  <c r="G30" i="9"/>
  <c r="F30" i="9"/>
  <c r="G11" i="9"/>
  <c r="F11" i="9"/>
  <c r="G20" i="9"/>
  <c r="F20" i="9"/>
  <c r="G18" i="9"/>
  <c r="F18" i="9"/>
  <c r="G14" i="9"/>
  <c r="F14" i="9"/>
  <c r="G7" i="9"/>
  <c r="F7" i="9"/>
  <c r="G31" i="9"/>
  <c r="F31" i="9"/>
  <c r="G27" i="9"/>
  <c r="F27" i="9"/>
  <c r="G9" i="9"/>
  <c r="F9" i="9"/>
  <c r="G34" i="9"/>
  <c r="F34" i="9"/>
  <c r="G26" i="9"/>
  <c r="F26" i="9"/>
  <c r="G13" i="9"/>
  <c r="F13" i="9"/>
  <c r="G22" i="9"/>
  <c r="F22" i="9"/>
  <c r="G25" i="9"/>
  <c r="F25" i="9"/>
  <c r="G16" i="9"/>
  <c r="F16" i="9"/>
  <c r="G29" i="9"/>
  <c r="F29" i="9"/>
  <c r="G21" i="9"/>
  <c r="F21" i="9"/>
  <c r="G17" i="9"/>
  <c r="F17" i="9"/>
  <c r="G19" i="9"/>
  <c r="F19" i="9"/>
  <c r="G12" i="9"/>
  <c r="F12" i="9"/>
  <c r="G33" i="9"/>
  <c r="F33" i="9"/>
  <c r="G24" i="9"/>
  <c r="F24" i="9"/>
  <c r="K15" i="9"/>
  <c r="J15" i="9"/>
  <c r="K23" i="9"/>
  <c r="J23" i="9"/>
  <c r="K10" i="9"/>
  <c r="J10" i="9"/>
  <c r="K32" i="9"/>
  <c r="J32" i="9"/>
  <c r="K30" i="9"/>
  <c r="J30" i="9"/>
  <c r="K11" i="9"/>
  <c r="J11" i="9"/>
  <c r="K20" i="9"/>
  <c r="J20" i="9"/>
  <c r="K18" i="9"/>
  <c r="J18" i="9"/>
  <c r="K14" i="9"/>
  <c r="J14" i="9"/>
  <c r="K7" i="9"/>
  <c r="J7" i="9"/>
  <c r="K31" i="9"/>
  <c r="J31" i="9"/>
  <c r="K27" i="9"/>
  <c r="J27" i="9"/>
  <c r="K9" i="9"/>
  <c r="J9" i="9"/>
  <c r="K34" i="9"/>
  <c r="J34" i="9"/>
  <c r="K26" i="9"/>
  <c r="J26" i="9"/>
  <c r="K13" i="9"/>
  <c r="J13" i="9"/>
  <c r="K22" i="9"/>
  <c r="J22" i="9"/>
  <c r="K25" i="9"/>
  <c r="J25" i="9"/>
  <c r="K16" i="9"/>
  <c r="J16" i="9"/>
  <c r="K29" i="9"/>
  <c r="J29" i="9"/>
  <c r="K21" i="9"/>
  <c r="J21" i="9"/>
  <c r="K17" i="9"/>
  <c r="J17" i="9"/>
  <c r="K19" i="9"/>
  <c r="J19" i="9"/>
  <c r="K12" i="9"/>
  <c r="J12" i="9"/>
  <c r="K33" i="9"/>
  <c r="J33" i="9"/>
  <c r="K24" i="9"/>
  <c r="J24" i="9"/>
  <c r="N15" i="9"/>
  <c r="N23" i="9"/>
  <c r="N10" i="9"/>
  <c r="N32" i="9"/>
  <c r="N30" i="9"/>
  <c r="N11" i="9"/>
  <c r="N20" i="9"/>
  <c r="N18" i="9"/>
  <c r="N14" i="9"/>
  <c r="N7" i="9"/>
  <c r="N31" i="9"/>
  <c r="N27" i="9"/>
  <c r="N9" i="9"/>
  <c r="N34" i="9"/>
  <c r="N26" i="9"/>
  <c r="N13" i="9"/>
  <c r="N22" i="9"/>
  <c r="N25" i="9"/>
  <c r="N16" i="9"/>
  <c r="N29" i="9"/>
  <c r="N21" i="9"/>
  <c r="N17" i="9"/>
  <c r="N19" i="9"/>
  <c r="N12" i="9"/>
  <c r="N33" i="9"/>
  <c r="N24" i="9"/>
  <c r="Q15" i="9"/>
  <c r="Q23" i="9"/>
  <c r="Q10" i="9"/>
  <c r="Q32" i="9"/>
  <c r="Q30" i="9"/>
  <c r="Q11" i="9"/>
  <c r="Q20" i="9"/>
  <c r="Q18" i="9"/>
  <c r="Q14" i="9"/>
  <c r="Q7" i="9"/>
  <c r="Q31" i="9"/>
  <c r="Q27" i="9"/>
  <c r="Q9" i="9"/>
  <c r="Q34" i="9"/>
  <c r="Q26" i="9"/>
  <c r="Q13" i="9"/>
  <c r="Q22" i="9"/>
  <c r="Q25" i="9"/>
  <c r="Q16" i="9"/>
  <c r="Q29" i="9"/>
  <c r="Q21" i="9"/>
  <c r="Q17" i="9"/>
  <c r="Q19" i="9"/>
  <c r="Q12" i="9"/>
  <c r="Q33" i="9"/>
  <c r="Q24" i="9"/>
  <c r="Q6" i="9"/>
  <c r="K6" i="9"/>
  <c r="J6" i="9"/>
  <c r="N6" i="9"/>
  <c r="Q37" i="9" l="1"/>
  <c r="N37" i="9"/>
  <c r="K37" i="9"/>
  <c r="J37" i="9"/>
  <c r="Q58" i="9"/>
  <c r="G128" i="9"/>
  <c r="K128" i="9"/>
  <c r="Q128" i="9"/>
  <c r="F128" i="9"/>
  <c r="J128" i="9"/>
  <c r="N128" i="9"/>
  <c r="F58" i="9"/>
  <c r="J58" i="9"/>
  <c r="G58" i="9"/>
  <c r="K58" i="9"/>
  <c r="N58" i="9"/>
  <c r="F48" i="9"/>
  <c r="K48" i="9"/>
  <c r="G48" i="9"/>
  <c r="J48" i="9"/>
  <c r="N48" i="9"/>
  <c r="Q48" i="9"/>
  <c r="J134" i="9"/>
  <c r="F134" i="9"/>
  <c r="Q134" i="9"/>
  <c r="N134" i="9"/>
  <c r="X133" i="8"/>
  <c r="F6" i="9"/>
  <c r="F37" i="9" s="1"/>
  <c r="G6" i="9"/>
  <c r="G37" i="9" s="1"/>
  <c r="J135" i="9" l="1"/>
  <c r="F135" i="9"/>
  <c r="K135" i="9"/>
  <c r="Q135" i="9"/>
  <c r="N135" i="9"/>
  <c r="G135" i="9"/>
  <c r="W46" i="8"/>
</calcChain>
</file>

<file path=xl/sharedStrings.xml><?xml version="1.0" encoding="utf-8"?>
<sst xmlns="http://schemas.openxmlformats.org/spreadsheetml/2006/main" count="1224" uniqueCount="507">
  <si>
    <t>رديف</t>
  </si>
  <si>
    <t>نام صندوق سرمایه گذاری</t>
  </si>
  <si>
    <t>نام مدیر</t>
  </si>
  <si>
    <t>نوع صندوق</t>
  </si>
  <si>
    <t>نرخ سود - تضمین شده یا پیش بینی شده</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</si>
  <si>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</si>
  <si>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</si>
  <si>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</si>
  <si>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</si>
  <si>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</si>
  <si>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</si>
  <si>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</si>
  <si>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</si>
  <si>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</si>
  <si>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</si>
  <si>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</si>
  <si>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</si>
  <si>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</si>
  <si>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</si>
  <si>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</si>
  <si>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</si>
  <si>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امين صبار (امین گلوبال)</t>
  </si>
  <si>
    <t>تأمین سرمایه امین</t>
  </si>
  <si>
    <t>در اوراق بهادار با درآمد ثابت و با پیش بینی سود</t>
  </si>
  <si>
    <t>نوين سامان</t>
  </si>
  <si>
    <t>تأمین سرمایه نوین</t>
  </si>
  <si>
    <t>آتيه نوين</t>
  </si>
  <si>
    <t>امین ملت</t>
  </si>
  <si>
    <t xml:space="preserve">یکم کارگزاری بانک کشاورزي </t>
  </si>
  <si>
    <t>کارگزاری بانک کشاورزی</t>
  </si>
  <si>
    <t>آرمان کارآفرین</t>
  </si>
  <si>
    <t>يكم ايرانيان</t>
  </si>
  <si>
    <t>پارسیان</t>
  </si>
  <si>
    <t>کارگزاری بانک پارسیان</t>
  </si>
  <si>
    <t>توس ایرانیان</t>
  </si>
  <si>
    <t xml:space="preserve">امین شهر </t>
  </si>
  <si>
    <t xml:space="preserve">گسترش فردای ایرانیان </t>
  </si>
  <si>
    <t>ارمغان ایرانیان</t>
  </si>
  <si>
    <t>ارزش آفرینان دی</t>
  </si>
  <si>
    <t>نهال سرمایه ایرانیان</t>
  </si>
  <si>
    <t>امین سامان</t>
  </si>
  <si>
    <t>بانک ایران زمین</t>
  </si>
  <si>
    <t>کارگزاری آگاه</t>
  </si>
  <si>
    <t>اندوخته ملت</t>
  </si>
  <si>
    <t>تامین سرمایه بانک ملت</t>
  </si>
  <si>
    <t>امین آشنا ایرانیان</t>
  </si>
  <si>
    <t>کارگزاری سهم آشنا</t>
  </si>
  <si>
    <t>_</t>
  </si>
  <si>
    <t>کل ص س در اوراق بهادار با درآمد ثابت(جمع/ میانگین ساده)</t>
  </si>
  <si>
    <t>-</t>
  </si>
  <si>
    <t>بانک گردشگری</t>
  </si>
  <si>
    <t>مختلط</t>
  </si>
  <si>
    <t>تجربه ايرانيان</t>
  </si>
  <si>
    <t>در سهام و با اندازه بزرگ</t>
  </si>
  <si>
    <t>یکم نیکوکاری آگاه</t>
  </si>
  <si>
    <t>نيكوكاري بانك گردشگري</t>
  </si>
  <si>
    <t>کل ص س مختلط</t>
  </si>
  <si>
    <t>کارگزاری مفید</t>
  </si>
  <si>
    <t>سپهر اول کارگزاری بانک صادرات</t>
  </si>
  <si>
    <t>کارگزاری بانک صادرات</t>
  </si>
  <si>
    <t>پیشرو</t>
  </si>
  <si>
    <t>کارگزاری مقید</t>
  </si>
  <si>
    <t>بانک دي</t>
  </si>
  <si>
    <t>يکم سامان</t>
  </si>
  <si>
    <t>کارگزاری بانک سامان</t>
  </si>
  <si>
    <t>آتیه ملت</t>
  </si>
  <si>
    <t>تأمین سرمایه بانک ملت</t>
  </si>
  <si>
    <t>کل ص س در سهام در اندازه بزرگ (جمع/ میانگین ساده)</t>
  </si>
  <si>
    <t>شاخصی کارآفرين</t>
  </si>
  <si>
    <t>شاخصی و در اندازه بزرگ</t>
  </si>
  <si>
    <t>کل ص شاخصی(جمع/میانگین ساده)</t>
  </si>
  <si>
    <t>پويا</t>
  </si>
  <si>
    <t>کارگزاری نهایت نگر</t>
  </si>
  <si>
    <t>در سهام و با اندازه کوچک</t>
  </si>
  <si>
    <t>حافظ</t>
  </si>
  <si>
    <t>کارگزاری حافظ</t>
  </si>
  <si>
    <t>بانك صادرات</t>
  </si>
  <si>
    <t>بانك ملي</t>
  </si>
  <si>
    <t>کارگزاری بانک ملی</t>
  </si>
  <si>
    <t>پیشتاز</t>
  </si>
  <si>
    <t>کاسپين مهر ايرانيان</t>
  </si>
  <si>
    <t>آگاه</t>
  </si>
  <si>
    <t>بانك تجارت</t>
  </si>
  <si>
    <t>کارگزاری بانک تجارت</t>
  </si>
  <si>
    <t>بانك اقتصاد نوين</t>
  </si>
  <si>
    <t>کارگزاری بانک اقتصاد نوین</t>
  </si>
  <si>
    <t>بورس بيمه</t>
  </si>
  <si>
    <t>کارگزاری بورس بیمه</t>
  </si>
  <si>
    <t>صنعت و معدن</t>
  </si>
  <si>
    <t>کارگزاری بانک صنعت و معدن</t>
  </si>
  <si>
    <t>بورسيران</t>
  </si>
  <si>
    <t>کارگزاری بورسیران</t>
  </si>
  <si>
    <t>پيشگام</t>
  </si>
  <si>
    <t>کارگزاری سرمایه گذاری ملی ایران</t>
  </si>
  <si>
    <t>رضوي</t>
  </si>
  <si>
    <t>کارگزاری رضوی</t>
  </si>
  <si>
    <t>امين کارآفرين</t>
  </si>
  <si>
    <t>فارابي</t>
  </si>
  <si>
    <t>کارگزاری فارابی</t>
  </si>
  <si>
    <t>ایساتیس</t>
  </si>
  <si>
    <t>کارگزاری ایساتیس پویا</t>
  </si>
  <si>
    <t>بانک کشاورزي</t>
  </si>
  <si>
    <t>بانک مسکن</t>
  </si>
  <si>
    <t>کارگزاری بانک مسکن</t>
  </si>
  <si>
    <t>پارس</t>
  </si>
  <si>
    <t>کارگزاری آبان</t>
  </si>
  <si>
    <t>صبا</t>
  </si>
  <si>
    <t>کارگزاری صباتأمین</t>
  </si>
  <si>
    <t>کارگزاری تأمین سرمایه نوین</t>
  </si>
  <si>
    <t>گنجینه بهمن</t>
  </si>
  <si>
    <t>کارگزاری بهمن</t>
  </si>
  <si>
    <t>نوانديشان بازار سرمايه</t>
  </si>
  <si>
    <t>کارگزاری نواندیشان بازارسرمایه</t>
  </si>
  <si>
    <t>کارگزاری بانک رفاه</t>
  </si>
  <si>
    <t>بيمه دي</t>
  </si>
  <si>
    <t>اميد ايرانيان</t>
  </si>
  <si>
    <t>فيروزه</t>
  </si>
  <si>
    <t>کارگزاری ارگ هومن</t>
  </si>
  <si>
    <t>نقش جهان</t>
  </si>
  <si>
    <t>کارگزاری اردیبهشت ایرانیان</t>
  </si>
  <si>
    <t>تدبيرگران فردا</t>
  </si>
  <si>
    <t>کارگزاری تدبیرگران فردا</t>
  </si>
  <si>
    <t>آپادانا</t>
  </si>
  <si>
    <t>کارگزاری آپادانا</t>
  </si>
  <si>
    <t>راهنما</t>
  </si>
  <si>
    <t>کارگزاری راهنمای سرمایه گذاران</t>
  </si>
  <si>
    <t>سينا</t>
  </si>
  <si>
    <t>کارگزاری بهگزین</t>
  </si>
  <si>
    <t>عقيق</t>
  </si>
  <si>
    <t>تدبيرگران آگاه</t>
  </si>
  <si>
    <t>تدبيرگر سرمايه</t>
  </si>
  <si>
    <t>کارگزاری تدبیرگر سرمایه</t>
  </si>
  <si>
    <t>کارآفرينان برتر آینده</t>
  </si>
  <si>
    <t>مهر شريعه</t>
  </si>
  <si>
    <t>کارگزاری مهر آفرین</t>
  </si>
  <si>
    <t>توسعه صادرات</t>
  </si>
  <si>
    <t>کارگزاری بانک توسعه صادرات</t>
  </si>
  <si>
    <t>خوارزمی</t>
  </si>
  <si>
    <t>کارگزاری بانک  صادرات</t>
  </si>
  <si>
    <t>کارگزاری بانک ملت</t>
  </si>
  <si>
    <t>بانک توسعه تعاون</t>
  </si>
  <si>
    <t>کل ص س در سهام و در اندازه کوچک</t>
  </si>
  <si>
    <t xml:space="preserve">کل </t>
  </si>
  <si>
    <t>آرمان</t>
  </si>
  <si>
    <t>یکم دانا</t>
  </si>
  <si>
    <t>کارگزاری توسعه اندیشه دانا</t>
  </si>
  <si>
    <t>آسمان یکم</t>
  </si>
  <si>
    <t>نگین رفاه</t>
  </si>
  <si>
    <t>لوتوس پارسیان</t>
  </si>
  <si>
    <t>تامین سرمایه لوتوس پارسیان</t>
  </si>
  <si>
    <t>آرمان اندیش</t>
  </si>
  <si>
    <t>مشاور سرمایه گذاری آرمان آتی</t>
  </si>
  <si>
    <t>کاریزما</t>
  </si>
  <si>
    <t>سبدگردان کاریزما</t>
  </si>
  <si>
    <t>نیکان پارس</t>
  </si>
  <si>
    <t>کوثر</t>
  </si>
  <si>
    <t>توسعه بازار سرمایه</t>
  </si>
  <si>
    <t>امید توسعه</t>
  </si>
  <si>
    <t>پارس گستر</t>
  </si>
  <si>
    <t>نوین بانک مسکن</t>
  </si>
  <si>
    <t>تامین سرمایه نوین</t>
  </si>
  <si>
    <t>سپهر آگاه</t>
  </si>
  <si>
    <t>البرز</t>
  </si>
  <si>
    <t>سبحان</t>
  </si>
  <si>
    <t xml:space="preserve"> ملت ایران زمین</t>
  </si>
  <si>
    <t>پیروزان</t>
  </si>
  <si>
    <t>امین انصار</t>
  </si>
  <si>
    <t>نوین نیک</t>
  </si>
  <si>
    <t>آسمان خاورمیانه</t>
  </si>
  <si>
    <t>یکم سهام گستران شرق</t>
  </si>
  <si>
    <t>بازده صندوق در سه ماه گذشته(%)</t>
  </si>
  <si>
    <t>کارگزاری بانک دی</t>
  </si>
  <si>
    <t>کارگزاری بانک تات</t>
  </si>
  <si>
    <t>مشاور سرمایه گذاری تامین سرمایه نوین</t>
  </si>
  <si>
    <t>کارگزاری کاسپین مهر ایرانیان (بانک سپه)</t>
  </si>
  <si>
    <t xml:space="preserve"> مشاور سرمایه گذاری آرمان آتی</t>
  </si>
  <si>
    <t>اندیشه فردا</t>
  </si>
  <si>
    <t>مشاور سرمایه گذاری ارزش پرداز آریان</t>
  </si>
  <si>
    <t>امین آوید</t>
  </si>
  <si>
    <t>تامین سرمایه امین</t>
  </si>
  <si>
    <t>آرمان سپهر آیندگان</t>
  </si>
  <si>
    <t>کل ص س قابل معامله</t>
  </si>
  <si>
    <t>توسعه ملی</t>
  </si>
  <si>
    <t>کارگزاری بانک ملی ایران</t>
  </si>
  <si>
    <t>ارگ</t>
  </si>
  <si>
    <t>دماسنج</t>
  </si>
  <si>
    <t>مختلط و قابل معامله</t>
  </si>
  <si>
    <t>سپهر کاریزما</t>
  </si>
  <si>
    <t>در سهام و قابل معامله</t>
  </si>
  <si>
    <t xml:space="preserve"> کارگزاری سهام گستران شرق</t>
  </si>
  <si>
    <t xml:space="preserve"> تامین سرمایه آرمان</t>
  </si>
  <si>
    <t>آرمان شهر</t>
  </si>
  <si>
    <t>تامین سرمایه آرمان</t>
  </si>
  <si>
    <t>دیدگاهان</t>
  </si>
  <si>
    <t>مشاور سرمایه گذاری دیدگاهان نوین</t>
  </si>
  <si>
    <t>شرکت تامین سرمایه امین</t>
  </si>
  <si>
    <t>سبدگردان آسمان</t>
  </si>
  <si>
    <t>بذر امید آفرین</t>
  </si>
  <si>
    <t xml:space="preserve"> تامین سرمایه امید</t>
  </si>
  <si>
    <t>آسمان آرمانی سهام</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</si>
  <si>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</si>
  <si>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</si>
  <si>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</si>
  <si>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</si>
  <si>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</si>
  <si>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</si>
  <si>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</si>
  <si>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</si>
  <si>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</si>
  <si>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</si>
  <si>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</si>
  <si>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 در اوراق بهادار با درآمد ثابت</t>
  </si>
  <si>
    <t>کل صندوقهای سرمایه گذاری مختلط</t>
  </si>
  <si>
    <t>کل صندوقهای سرمایه گذاری در اندازه بزرگ</t>
  </si>
  <si>
    <t>کل صندوقهای شاخصی</t>
  </si>
  <si>
    <t>کل صندوقهای سرمایه گذاری در اندازه کوچک</t>
  </si>
  <si>
    <t>کل صندوق های سرمایه گذاری قابل معامله</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</si>
  <si>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</si>
  <si>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</si>
  <si>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</si>
  <si>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و</t>
  </si>
  <si>
    <t>سپرده بانکی</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</si>
  <si>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</si>
  <si>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</si>
  <si>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</si>
  <si>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</si>
  <si>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</si>
  <si>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</si>
  <si>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</si>
  <si>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</si>
  <si>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</si>
  <si>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</si>
  <si>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کل صندوق های سرمایه گذاری در اوراق بهادار با درآمد ثابت</t>
  </si>
  <si>
    <t>کل صندوق های سرمایه گذاری مختلط</t>
  </si>
  <si>
    <t>کل صندوق های سرمایه گذاری در اندازه بزرگ</t>
  </si>
  <si>
    <t>کل صندوق های سرمایه گذاری شاخصی</t>
  </si>
  <si>
    <t>کل صندوق های سرمایه گذاری در اندازه کوچک</t>
  </si>
  <si>
    <t>کل صندوق های سرمایه گذاری</t>
  </si>
  <si>
    <t>نصف مجموع</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</si>
  <si>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</si>
  <si>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</si>
  <si>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</si>
  <si>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</si>
  <si>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</si>
  <si>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</si>
  <si>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</si>
  <si>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</si>
  <si>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</si>
  <si>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</si>
  <si>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</si>
  <si>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توسعه اندوخته آینده</t>
  </si>
  <si>
    <t>رفاه</t>
  </si>
  <si>
    <t>ممتاز</t>
  </si>
  <si>
    <t>نوين</t>
  </si>
  <si>
    <t>توضیح1:  ارزش ریالی معاملات صندوق ها در آذرماه شامل خرید و فروش، مبلغ  10.097 میلیارد ریال بوده است.</t>
  </si>
  <si>
    <t>نوع صندوق سرمایه‌گذاری</t>
  </si>
  <si>
    <t>تعداد</t>
  </si>
  <si>
    <t>ارزش (میلیارد ریال)</t>
  </si>
  <si>
    <t>تعداد سرمایه‌گذار</t>
  </si>
  <si>
    <t>توضیحات</t>
  </si>
  <si>
    <t>پایان</t>
  </si>
  <si>
    <t>آذر ماه</t>
  </si>
  <si>
    <t>پایان دی ماه</t>
  </si>
  <si>
    <t xml:space="preserve"> آذرماه</t>
  </si>
  <si>
    <t xml:space="preserve"> دی ماه</t>
  </si>
  <si>
    <t>تغییر نسبت به آذر‌ماه 1392</t>
  </si>
  <si>
    <t xml:space="preserve"> افزایش(کاهش)</t>
  </si>
  <si>
    <t>حقیقی</t>
  </si>
  <si>
    <t>حقوقی</t>
  </si>
  <si>
    <t>جمع</t>
  </si>
  <si>
    <t xml:space="preserve">تغییر مجموع سرمایه‌گذاران نسبت به آذر‌ماه 1392 </t>
  </si>
  <si>
    <t>افزایش (کاهش)</t>
  </si>
  <si>
    <t>اوراق بهادار با درآمد ثابت</t>
  </si>
  <si>
    <t>سهام (اندازۀ بزرگ)</t>
  </si>
  <si>
    <t>سهام (اندازۀ کوچک)</t>
  </si>
  <si>
    <t>شاخصی</t>
  </si>
  <si>
    <t>قابل معامله</t>
  </si>
  <si>
    <t>کل</t>
  </si>
  <si>
    <t xml:space="preserve"> صدور مجوز فعالیت  صندوق توسعه اندوخته آینده (در سهام) </t>
  </si>
  <si>
    <t>تعداد واحدهای سرمایه­گذاری در پایان آذر ماه سال 1392</t>
  </si>
  <si>
    <t>صندوق مختلط</t>
  </si>
  <si>
    <t>ارزش مبنای واحدها (ریال)</t>
  </si>
  <si>
    <t>تعداد واحدهای سرمایه­گذاری</t>
  </si>
  <si>
    <t xml:space="preserve">  پایان دی ماه سال 1392</t>
  </si>
  <si>
    <t xml:space="preserve"> پایان آذر ماه سال 1392</t>
  </si>
  <si>
    <t>بازدهی بازار (%)</t>
  </si>
  <si>
    <t>بازدهی صندوق­های سرمایه‌گذاری (%)</t>
  </si>
  <si>
    <t>ماه گذشته</t>
  </si>
  <si>
    <t>سال گذشته</t>
  </si>
  <si>
    <t>مشترک افق</t>
  </si>
  <si>
    <t>گنجینه مهر</t>
  </si>
  <si>
    <t>سپهر اندیشه نوین</t>
  </si>
  <si>
    <t>پرسپولیس</t>
  </si>
  <si>
    <t>سپهر تدبیرگران</t>
  </si>
  <si>
    <t>شرکت کارگزاری سهم آشنا</t>
  </si>
  <si>
    <t>شرکت کارگزاری بانک صنعت و معدن</t>
  </si>
  <si>
    <t>شرکت کارگزاری پارس گستر خبره</t>
  </si>
  <si>
    <t>شرکت سبدگردان آسمان</t>
  </si>
  <si>
    <t>شرکت کارگزاری پارس نمودگر</t>
  </si>
  <si>
    <t>شرکت کارگزاری مفید</t>
  </si>
  <si>
    <t>شرت کارگزاری نهایت نگر</t>
  </si>
  <si>
    <t>شرکت کارگزاری سرمایه و دانش</t>
  </si>
  <si>
    <t>کارگزاری مهر اقتصاد ایرانیان</t>
  </si>
  <si>
    <t>شرکت تامین سرمایه نوین</t>
  </si>
  <si>
    <t>کل صندوقهای سرمایه گذاری قابل معامله</t>
  </si>
  <si>
    <t xml:space="preserve">  </t>
  </si>
  <si>
    <t>نیکوکاری کودک</t>
  </si>
  <si>
    <t>معین بهگزین</t>
  </si>
  <si>
    <t>سهم آشنا</t>
  </si>
  <si>
    <t>کارگزاری بورس بهگزین</t>
  </si>
  <si>
    <t>نیکوکاری محبان نینوا</t>
  </si>
  <si>
    <t>رشد سامان</t>
  </si>
  <si>
    <t>در اوراق بهادار با درآمد ثابت و در اندازه بزرگ</t>
  </si>
  <si>
    <t>بانک خاورمیانه</t>
  </si>
  <si>
    <t>شرکت کارگزاری بانک سامان</t>
  </si>
  <si>
    <t>ارزش صندوق در پایان سال 1392(میلیون ريال)</t>
  </si>
  <si>
    <t>1386/04/23</t>
  </si>
  <si>
    <t>1387/11/14</t>
  </si>
  <si>
    <t>1388/10/21</t>
  </si>
  <si>
    <t>1388/12/26</t>
  </si>
  <si>
    <t>1389/02/19</t>
  </si>
  <si>
    <t>1389/12/25</t>
  </si>
  <si>
    <t>18.000.000</t>
  </si>
  <si>
    <t>1390/01/14</t>
  </si>
  <si>
    <t>1390/04/27</t>
  </si>
  <si>
    <t>1390/05/16</t>
  </si>
  <si>
    <t>1390/05/23</t>
  </si>
  <si>
    <t>1390/07/17</t>
  </si>
  <si>
    <t>1390/07/23</t>
  </si>
  <si>
    <t>1390/07/20</t>
  </si>
  <si>
    <t>1390/08/04</t>
  </si>
  <si>
    <t>1390/07/12</t>
  </si>
  <si>
    <t>1390/07/19</t>
  </si>
  <si>
    <t>1390/11/29</t>
  </si>
  <si>
    <t>1390/12/09</t>
  </si>
  <si>
    <t>1391/02/16</t>
  </si>
  <si>
    <t>1391/04/21</t>
  </si>
  <si>
    <t>1391/07/04</t>
  </si>
  <si>
    <t>1391/07/25</t>
  </si>
  <si>
    <t>1392/02/16</t>
  </si>
  <si>
    <t>1392/02/22</t>
  </si>
  <si>
    <t>1392/04/19</t>
  </si>
  <si>
    <t>1392/04/26</t>
  </si>
  <si>
    <t>1392/06/06</t>
  </si>
  <si>
    <t>1392/11/5</t>
  </si>
  <si>
    <t>1392/11/8</t>
  </si>
  <si>
    <t>1392/12/13</t>
  </si>
  <si>
    <t>1388/04/02</t>
  </si>
  <si>
    <t>1388/12/24</t>
  </si>
  <si>
    <t>1390/05/05</t>
  </si>
  <si>
    <t>1390/09/01</t>
  </si>
  <si>
    <t>1390/10/28</t>
  </si>
  <si>
    <t>1391/07/02</t>
  </si>
  <si>
    <t>1391/12/08</t>
  </si>
  <si>
    <t>1391/12/23</t>
  </si>
  <si>
    <t>1392/04/12</t>
  </si>
  <si>
    <t>1392/08/11</t>
  </si>
  <si>
    <t>1388/11/27</t>
  </si>
  <si>
    <t>1390/02/13</t>
  </si>
  <si>
    <t>1390/01/31</t>
  </si>
  <si>
    <t>1390/03/23</t>
  </si>
  <si>
    <t>1390/03/31</t>
  </si>
  <si>
    <t>1392/07/27</t>
  </si>
  <si>
    <t>1392/12/11</t>
  </si>
  <si>
    <t>1392/12/26</t>
  </si>
  <si>
    <t>1389/12/24</t>
  </si>
  <si>
    <t>1387/01/05</t>
  </si>
  <si>
    <t>1387/01/11</t>
  </si>
  <si>
    <t>1387/02/21</t>
  </si>
  <si>
    <t>1387/02/24</t>
  </si>
  <si>
    <t>1387/05/05</t>
  </si>
  <si>
    <t>1387/05/16</t>
  </si>
  <si>
    <t>1387/05/21</t>
  </si>
  <si>
    <t>1387/10/02</t>
  </si>
  <si>
    <t>1388/02/26</t>
  </si>
  <si>
    <t>1388/04/09</t>
  </si>
  <si>
    <t>1388/04/27</t>
  </si>
  <si>
    <t>1388/04/28</t>
  </si>
  <si>
    <t>1388/07/05</t>
  </si>
  <si>
    <t>1388/08/24</t>
  </si>
  <si>
    <t>1388/09/02</t>
  </si>
  <si>
    <t>1388/11/28</t>
  </si>
  <si>
    <t>1388/12/16</t>
  </si>
  <si>
    <t>1389/01/30</t>
  </si>
  <si>
    <t>1389/02/13</t>
  </si>
  <si>
    <t>1389/04/16</t>
  </si>
  <si>
    <t>1389/04/20</t>
  </si>
  <si>
    <t>1389/05/04</t>
  </si>
  <si>
    <t>1389/05/24</t>
  </si>
  <si>
    <t>1389/07/20</t>
  </si>
  <si>
    <t>1389/09/09</t>
  </si>
  <si>
    <t>1389/10/08</t>
  </si>
  <si>
    <t>1389/11/11</t>
  </si>
  <si>
    <t>1389/12/06</t>
  </si>
  <si>
    <t>1389/12/16</t>
  </si>
  <si>
    <t>1390/01/28</t>
  </si>
  <si>
    <t>1390/02/06</t>
  </si>
  <si>
    <t>1390/02/24</t>
  </si>
  <si>
    <t>1390/05/24</t>
  </si>
  <si>
    <t>1390/08/15</t>
  </si>
  <si>
    <t>1391/03/03</t>
  </si>
  <si>
    <t>1391/05/05</t>
  </si>
  <si>
    <t>1391/06/13</t>
  </si>
  <si>
    <t>1391/07/18</t>
  </si>
  <si>
    <t>1391/08/01</t>
  </si>
  <si>
    <t>1391/11/25</t>
  </si>
  <si>
    <t>1391/12/12</t>
  </si>
  <si>
    <t>1392/02/23</t>
  </si>
  <si>
    <t>1392/03/20</t>
  </si>
  <si>
    <t>1392/04/04</t>
  </si>
  <si>
    <t>1392/04/24</t>
  </si>
  <si>
    <t>1392/04/25</t>
  </si>
  <si>
    <t>1392/07/28</t>
  </si>
  <si>
    <t>1392/08/19</t>
  </si>
  <si>
    <t>1392/09/19</t>
  </si>
  <si>
    <t>1392/11/7</t>
  </si>
  <si>
    <t>1392/12/7</t>
  </si>
  <si>
    <t>1392/12/22</t>
  </si>
  <si>
    <t>1392/12/27</t>
  </si>
  <si>
    <t>1392/06/13</t>
  </si>
  <si>
    <t>1392/09/23</t>
  </si>
  <si>
    <t>1392/10/04</t>
  </si>
  <si>
    <t xml:space="preserve">مشترک فام </t>
  </si>
  <si>
    <t>کارگزاری فیروزه آسیا</t>
  </si>
  <si>
    <t>1393/02/01</t>
  </si>
  <si>
    <t>مشترک فام</t>
  </si>
  <si>
    <t xml:space="preserve"> یکم ایرانیان</t>
  </si>
  <si>
    <t>سرمایه گذاری ملت ایران زمین</t>
  </si>
  <si>
    <t>تجربه ایرانیان</t>
  </si>
  <si>
    <t xml:space="preserve"> پارس</t>
  </si>
  <si>
    <t xml:space="preserve"> امین صبار (امین گلوبال)</t>
  </si>
  <si>
    <t xml:space="preserve"> ممتاز</t>
  </si>
  <si>
    <t>بانک دی</t>
  </si>
  <si>
    <t>یکم سامان</t>
  </si>
  <si>
    <t>شاخصی کارآفرین</t>
  </si>
  <si>
    <t xml:space="preserve"> بورسیران</t>
  </si>
  <si>
    <t>عقیق</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</si>
  <si>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</si>
  <si>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</si>
  <si>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</si>
  <si>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</si>
  <si>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</si>
  <si>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</si>
  <si>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</si>
  <si>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</si>
  <si>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</si>
  <si>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</si>
  <si>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</si>
  <si>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</si>
  <si>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</si>
  <si>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نواندیشان                             </t>
  </si>
  <si>
    <t xml:space="preserve"> نوین</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</si>
  <si>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</si>
  <si>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</si>
  <si>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</si>
  <si>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</si>
  <si>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</si>
  <si>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</si>
  <si>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</si>
  <si>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</si>
  <si>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</si>
  <si>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</si>
  <si>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 xml:space="preserve"> کارگزاری بانک تجارت</t>
  </si>
  <si>
    <t>بیمه دی</t>
  </si>
  <si>
    <t xml:space="preserve"> امین کارآفرین</t>
  </si>
  <si>
    <t xml:space="preserve"> صنعت و معدن</t>
  </si>
  <si>
    <t>فیروزه</t>
  </si>
  <si>
    <t>مهر شریعه</t>
  </si>
  <si>
    <t>امید ایرانیان</t>
  </si>
  <si>
    <t>یکم کارگزاری بانک کشاورزی</t>
  </si>
  <si>
    <t>بانک گردشگري</t>
  </si>
  <si>
    <t>امين صبار(امین گلوبال)</t>
  </si>
  <si>
    <t>سپهر اول بانک صادرات</t>
  </si>
  <si>
    <t>بانک خاور میانه</t>
  </si>
  <si>
    <t>کارآفرينان برتر</t>
  </si>
  <si>
    <t>صباتامین</t>
  </si>
  <si>
    <t>پارسيان</t>
  </si>
  <si>
    <t>ایساتیس پویا</t>
  </si>
  <si>
    <t>توسعه ممتاز</t>
  </si>
  <si>
    <t>گنجینه رفاه</t>
  </si>
  <si>
    <t>نوين پایدار</t>
  </si>
  <si>
    <t>نیکوکاری حافظ</t>
  </si>
  <si>
    <t>1393/02/21</t>
  </si>
  <si>
    <t>در اوراق بهادار با درآمد ثابت و در اندازه کوچک</t>
  </si>
  <si>
    <t>گزارش عملکرد صندوق های سرمایه گذاری در پایان سال 1392 و خرداد ماه سال 1393 (پیوست 1)</t>
  </si>
  <si>
    <t>ارزش صندوق در پایان خرداد 1393 (میلیون ريال)</t>
  </si>
  <si>
    <t>اندیشمندان پارس نگر خبره</t>
  </si>
  <si>
    <t>نیکوکاری دانشگاه تهران</t>
  </si>
  <si>
    <t>سپهر آتی</t>
  </si>
  <si>
    <t>نیکی گستران</t>
  </si>
  <si>
    <t>1393/03/05</t>
  </si>
  <si>
    <t>1393/03/10</t>
  </si>
  <si>
    <t>139/03/12</t>
  </si>
  <si>
    <t>مشاور سرمایه کذاری ارزش پردازان آریان</t>
  </si>
  <si>
    <t>شرکت سبدگردان کاریزما</t>
  </si>
  <si>
    <t>مشاور سرمایه گذاری نیکی گستر</t>
  </si>
  <si>
    <t>ترکیب دارایی های صندوق های سرمایه گذاری در پایان خرداد ماه 1393 (پیوست 2)</t>
  </si>
  <si>
    <t>حجم معاملات سهام و حق تقدم سهام در بازار بورس تهران و بازار اول فرابورس ایران و صدور و ابطال صندوق های سرمایه گذاری تا تاریخ 1393/03/31 (پیوست 3)</t>
  </si>
  <si>
    <t>از ابتدای تیر ماه سال1392*</t>
  </si>
  <si>
    <t>خرداد ماه1393</t>
  </si>
  <si>
    <t xml:space="preserve">  *تاریخ گزارشگری: منتهی به 1393/03/31 </t>
  </si>
  <si>
    <t>از تیر ماه سال1392</t>
  </si>
  <si>
    <t>ماه گذشته(خرداد ماه1393)</t>
  </si>
  <si>
    <t>پارس نگر خبره</t>
  </si>
  <si>
    <t>ارزش ریالی معاملات صندوق در خرداد ماه شامل خرید و فروش، مبلغ 3،691 میلیارد ریال بوده است.</t>
  </si>
  <si>
    <t>نسبت فعالیت معاملاتی و سرمایه گذاران صندوق های سرمایه گذاری تا پایان خرداد ماه سال 1393 (پیوست4)</t>
  </si>
  <si>
    <t>توضیح2: ارزش ریالی معاملات بورس اوراق بهادار تهران در خردادماه شامل (خرد و بلوک)، مبلغ  29،238 میلیارد ریال بوده است.</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</si>
</sst>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0\)"/>
    <numFmt numFmtId="165" formatCode="0.000"/>
  </numFmts>
  <fonts count="69">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0"/>
      <name val="Arial"/>
      <family val="2"/>
    </font>
    <font>
      <sz val="20"/>
      <name val="B Nazanin"/>
      <charset val="178"/>
    </font>
    <font>
      <sz val="11"/>
      <color theme="1"/>
      <name val="B Zar"/>
      <charset val="178"/>
    </font>
    <font>
      <sz val="13"/>
      <name val="B Zar"/>
      <charset val="178"/>
    </font>
    <font>
      <sz val="12"/>
      <name val="B Zar"/>
      <charset val="178"/>
    </font>
    <font>
      <sz val="18"/>
      <name val="B Zar"/>
      <charset val="178"/>
    </font>
    <font>
      <sz val="28"/>
      <name val="B Zar"/>
      <charset val="178"/>
    </font>
    <font>
      <sz val="16"/>
      <name val="B Zar"/>
      <charset val="178"/>
    </font>
    <font>
      <b/>
      <sz val="20"/>
      <name val="B Nazanin"/>
      <charset val="178"/>
    </font>
    <font>
      <sz val="11"/>
      <name val="Calibri"/>
      <family val="2"/>
      <charset val="178"/>
      <scheme val="minor"/>
    </font>
    <font>
      <b/>
      <sz val="20"/>
      <color theme="4" tint="0.79998168889431442"/>
      <name val="B Nazanin"/>
      <charset val="178"/>
    </font>
    <font>
      <sz val="22"/>
      <color theme="1"/>
      <name val="B Zar"/>
      <charset val="178"/>
    </font>
    <font>
      <sz val="22"/>
      <name val="B Zar"/>
      <charset val="178"/>
    </font>
    <font>
      <b/>
      <sz val="22"/>
      <color theme="1"/>
      <name val="B Zar"/>
      <charset val="178"/>
    </font>
    <font>
      <b/>
      <sz val="14"/>
      <color theme="1"/>
      <name val="B Nazanin"/>
      <charset val="178"/>
    </font>
    <font>
      <b/>
      <sz val="12"/>
      <name val="B Nazanin"/>
      <charset val="178"/>
    </font>
    <font>
      <b/>
      <sz val="12"/>
      <color theme="1"/>
      <name val="B Nazanin"/>
      <charset val="178"/>
    </font>
    <font>
      <b/>
      <sz val="11"/>
      <name val="B Nazanin"/>
      <charset val="178"/>
    </font>
    <font>
      <sz val="12"/>
      <color indexed="8"/>
      <name val="B Nazanin"/>
      <charset val="178"/>
    </font>
    <font>
      <sz val="11"/>
      <name val="B Nazanin"/>
      <charset val="178"/>
    </font>
    <font>
      <sz val="12"/>
      <name val="B Nazanin"/>
      <charset val="178"/>
    </font>
    <font>
      <sz val="11"/>
      <color theme="1"/>
      <name val="B Lotus"/>
      <charset val="178"/>
    </font>
    <font>
      <b/>
      <sz val="10"/>
      <color theme="0"/>
      <name val="B Nazanin"/>
      <charset val="178"/>
    </font>
    <font>
      <b/>
      <sz val="11"/>
      <color theme="0"/>
      <name val="B Nazanin"/>
      <charset val="178"/>
    </font>
    <font>
      <b/>
      <sz val="12"/>
      <color theme="0"/>
      <name val="B Nazanin"/>
      <charset val="178"/>
    </font>
    <font>
      <b/>
      <sz val="14"/>
      <color theme="0"/>
      <name val="B Nazanin"/>
      <charset val="178"/>
    </font>
    <font>
      <sz val="12"/>
      <color theme="1"/>
      <name val="B Nazanin"/>
      <charset val="178"/>
    </font>
    <font>
      <b/>
      <sz val="15"/>
      <color theme="0"/>
      <name val="B Nazanin"/>
      <charset val="178"/>
    </font>
    <font>
      <sz val="13"/>
      <color theme="1"/>
      <name val="B Nazanin"/>
      <charset val="178"/>
    </font>
    <font>
      <sz val="13"/>
      <name val="B Nazanin"/>
      <charset val="178"/>
    </font>
    <font>
      <b/>
      <sz val="13"/>
      <color theme="0"/>
      <name val="B Nazanin"/>
      <charset val="178"/>
    </font>
    <font>
      <b/>
      <sz val="11"/>
      <color theme="1"/>
      <name val="Calibri"/>
      <family val="2"/>
      <scheme val="minor"/>
    </font>
    <font>
      <sz val="29"/>
      <name val="B Nazanin"/>
      <charset val="178"/>
    </font>
    <font>
      <sz val="28"/>
      <name val="B Nazanin"/>
      <charset val="178"/>
    </font>
    <font>
      <b/>
      <sz val="28"/>
      <color theme="4" tint="0.79998168889431442"/>
      <name val="B Nazanin"/>
      <charset val="178"/>
    </font>
    <font>
      <sz val="28"/>
      <color theme="1"/>
      <name val="B Nazanin"/>
      <charset val="178"/>
    </font>
    <font>
      <b/>
      <sz val="8"/>
      <color theme="1"/>
      <name val="B Nazanin"/>
      <charset val="178"/>
    </font>
    <font>
      <sz val="9"/>
      <color theme="1"/>
      <name val="B Nazanin"/>
      <charset val="178"/>
    </font>
    <font>
      <sz val="9"/>
      <color theme="1"/>
      <name val="Tahoma"/>
      <family val="2"/>
    </font>
    <font>
      <sz val="8"/>
      <color theme="1"/>
      <name val="B Nazanin"/>
      <charset val="178"/>
    </font>
    <font>
      <b/>
      <sz val="9"/>
      <color theme="1"/>
      <name val="B Nazanin"/>
      <charset val="178"/>
    </font>
    <font>
      <b/>
      <sz val="11"/>
      <color theme="1"/>
      <name val="B Nazanin"/>
      <charset val="178"/>
    </font>
    <font>
      <b/>
      <sz val="8"/>
      <color rgb="FF000000"/>
      <name val="B Nazanin"/>
      <charset val="178"/>
    </font>
    <font>
      <sz val="8"/>
      <color rgb="FF000000"/>
      <name val="B Nazanin"/>
      <charset val="178"/>
    </font>
    <font>
      <sz val="26"/>
      <color theme="1"/>
      <name val="B Zar"/>
      <charset val="178"/>
    </font>
    <font>
      <b/>
      <sz val="9"/>
      <color theme="0"/>
      <name val="B Nazanin"/>
      <charset val="178"/>
    </font>
    <font>
      <sz val="10"/>
      <color indexed="8"/>
      <name val="B Nazanin"/>
      <charset val="178"/>
    </font>
    <font>
      <sz val="8"/>
      <name val="B Nazanin"/>
      <charset val="178"/>
    </font>
    <font>
      <b/>
      <sz val="10"/>
      <color theme="0"/>
      <name val="B Lotus"/>
      <charset val="178"/>
    </font>
    <font>
      <sz val="10"/>
      <name val="B Nazanin"/>
      <charset val="178"/>
    </font>
    <font>
      <b/>
      <sz val="10"/>
      <name val="B Nazanin"/>
      <charset val="178"/>
    </font>
    <font>
      <sz val="10"/>
      <name val="Calibri"/>
      <family val="2"/>
      <scheme val="minor"/>
    </font>
    <font>
      <sz val="10"/>
      <color theme="1"/>
      <name val="B Nazanin"/>
      <charset val="178"/>
    </font>
    <font>
      <b/>
      <sz val="10"/>
      <color theme="0"/>
      <name val="Calibri"/>
      <family val="2"/>
      <scheme val="minor"/>
    </font>
    <font>
      <sz val="10"/>
      <color theme="1"/>
      <name val="Calibri"/>
      <family val="2"/>
      <scheme val="minor"/>
    </font>
    <font>
      <b/>
      <sz val="10"/>
      <color theme="1"/>
      <name val="B Nazanin"/>
      <charset val="178"/>
    </font>
    <font>
      <b/>
      <sz val="11"/>
      <color theme="0"/>
      <name val="Calibri"/>
      <family val="2"/>
      <scheme val="minor"/>
    </font>
    <font>
      <sz val="28"/>
      <color theme="0"/>
      <name val="B Nazanin"/>
      <charset val="178"/>
    </font>
    <font>
      <sz val="14"/>
      <color theme="1"/>
      <name val="B Nazanin"/>
      <charset val="178"/>
    </font>
    <font>
      <sz val="28"/>
      <color theme="4" tint="0.79998168889431442"/>
      <name val="B Nazanin"/>
      <charset val="178"/>
    </font>
    <font>
      <b/>
      <sz val="20"/>
      <color theme="0"/>
      <name val="B Nazanin"/>
      <charset val="178"/>
    </font>
    <font>
      <sz val="16"/>
      <name val="B Nazanin"/>
      <charset val="178"/>
    </font>
    <font>
      <b/>
      <sz val="16"/>
      <name val="B Nazanin"/>
      <charset val="178"/>
    </font>
    <font>
      <b/>
      <sz val="22"/>
      <color theme="4" tint="0.79998168889431442"/>
      <name val="B Nazanin"/>
      <charset val="178"/>
    </font>
  </fonts>
  <fills count="1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rgb="FFFF99FF"/>
        <bgColor indexed="64"/>
      </patternFill>
    </fill>
    <fill>
      <patternFill patternType="solid">
        <fgColor rgb="FFCC3399"/>
        <bgColor indexed="64"/>
      </patternFill>
    </fill>
    <fill>
      <patternFill patternType="solid">
        <fgColor theme="0" tint="-0.499984740745262"/>
        <bgColor indexed="64"/>
      </patternFill>
    </fill>
    <fill>
      <patternFill patternType="solid">
        <fgColor rgb="FF660033"/>
        <bgColor indexed="64"/>
      </patternFill>
    </fill>
    <fill>
      <patternFill patternType="solid">
        <fgColor rgb="FF003300"/>
        <bgColor indexed="64"/>
      </patternFill>
    </fill>
    <fill>
      <patternFill patternType="solid">
        <fgColor rgb="FF336600"/>
        <bgColor indexed="64"/>
      </patternFill>
    </fill>
    <fill>
      <patternFill patternType="solid">
        <fgColor rgb="FF99FF33"/>
        <bgColor indexed="64"/>
      </patternFill>
    </fill>
    <fill>
      <patternFill patternType="solid">
        <fgColor rgb="FFA6A6A6"/>
        <bgColor indexed="64"/>
      </patternFill>
    </fill>
  </fills>
  <borders count="54">
    <border>
      <left/>
      <right/>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double">
        <color indexed="64"/>
      </left>
      <right/>
      <top/>
      <bottom/>
      <diagonal/>
    </border>
    <border>
      <left style="double">
        <color indexed="64"/>
      </left>
      <right/>
      <top/>
      <bottom style="double">
        <color indexed="64"/>
      </bottom>
      <diagonal/>
    </border>
    <border>
      <left/>
      <right style="double">
        <color indexed="64"/>
      </right>
      <top style="double">
        <color indexed="64"/>
      </top>
      <bottom style="double">
        <color indexed="64"/>
      </bottom>
      <diagonal/>
    </border>
    <border>
      <left/>
      <right style="double">
        <color indexed="64"/>
      </right>
      <top/>
      <bottom style="double">
        <color indexed="64"/>
      </bottom>
      <diagonal/>
    </border>
  </borders>
  <cellStyleXfs count="5">
    <xf numFmtId="0" fontId="0" fillId="0" borderId="0"/>
    <xf numFmtId="0" fontId="2" fillId="0" borderId="0"/>
    <xf numFmtId="0" fontId="3" fillId="0" borderId="0"/>
    <xf numFmtId="0" fontId="5" fillId="0" borderId="0"/>
    <xf numFmtId="0" fontId="1" fillId="0" borderId="0"/>
  </cellStyleXfs>
  <cellXfs count="363">
    <xf numFmtId="0" fontId="0" fillId="0" borderId="0" xfId="0"/>
    <xf numFmtId="0" fontId="4" fillId="0" borderId="0" xfId="0" applyFont="1" applyAlignment="1">
      <alignment horizontal="center" vertical="center" readingOrder="2"/>
    </xf>
    <xf numFmtId="0" fontId="0" fillId="0" borderId="0" xfId="0" applyFill="1"/>
    <xf numFmtId="9" fontId="0" fillId="0" borderId="0" xfId="0" applyNumberFormat="1"/>
    <xf numFmtId="3" fontId="0" fillId="0" borderId="0" xfId="0" applyNumberFormat="1"/>
    <xf numFmtId="0" fontId="7" fillId="0" borderId="0" xfId="0" applyFont="1" applyAlignment="1">
      <alignment horizontal="right" vertical="center" readingOrder="2"/>
    </xf>
    <xf numFmtId="0" fontId="9" fillId="0" borderId="0" xfId="0" applyFont="1" applyAlignment="1">
      <alignment horizontal="right" vertical="center" readingOrder="2"/>
    </xf>
    <xf numFmtId="3" fontId="7" fillId="0" borderId="0" xfId="0" applyNumberFormat="1" applyFont="1" applyAlignment="1">
      <alignment horizontal="right" vertical="center" readingOrder="2"/>
    </xf>
    <xf numFmtId="2" fontId="14" fillId="0" borderId="0" xfId="0" applyNumberFormat="1" applyFont="1"/>
    <xf numFmtId="2" fontId="0" fillId="0" borderId="0" xfId="0" applyNumberFormat="1"/>
    <xf numFmtId="2" fontId="4" fillId="0" borderId="0" xfId="0" applyNumberFormat="1" applyFont="1"/>
    <xf numFmtId="0" fontId="4" fillId="0" borderId="17" xfId="0" applyFont="1" applyFill="1" applyBorder="1" applyAlignment="1">
      <alignment horizontal="center" vertical="center" readingOrder="2"/>
    </xf>
    <xf numFmtId="0" fontId="0" fillId="2" borderId="0" xfId="0" applyFill="1"/>
    <xf numFmtId="0" fontId="26" fillId="0" borderId="0" xfId="0" applyFont="1"/>
    <xf numFmtId="0" fontId="4" fillId="0" borderId="17" xfId="0" applyFont="1" applyBorder="1" applyAlignment="1">
      <alignment horizontal="center" vertical="center" readingOrder="2"/>
    </xf>
    <xf numFmtId="2" fontId="26" fillId="0" borderId="18" xfId="0" applyNumberFormat="1" applyFont="1" applyBorder="1"/>
    <xf numFmtId="0" fontId="4" fillId="0" borderId="21" xfId="0" applyFont="1" applyBorder="1" applyAlignment="1">
      <alignment horizontal="center" vertical="center" readingOrder="2"/>
    </xf>
    <xf numFmtId="2" fontId="26" fillId="0" borderId="26" xfId="0" applyNumberFormat="1" applyFont="1" applyBorder="1"/>
    <xf numFmtId="0" fontId="14" fillId="0" borderId="0" xfId="0" applyFont="1"/>
    <xf numFmtId="0" fontId="14" fillId="0" borderId="0" xfId="0" applyFont="1" applyFill="1"/>
    <xf numFmtId="0" fontId="0" fillId="9" borderId="0" xfId="0" applyFill="1"/>
    <xf numFmtId="0" fontId="14" fillId="9" borderId="0" xfId="0" applyFont="1" applyFill="1"/>
    <xf numFmtId="2" fontId="21" fillId="10" borderId="8" xfId="0" applyNumberFormat="1" applyFont="1" applyFill="1" applyBorder="1" applyAlignment="1">
      <alignment horizontal="center" vertical="center"/>
    </xf>
    <xf numFmtId="2" fontId="21" fillId="10" borderId="29" xfId="0" applyNumberFormat="1" applyFont="1" applyFill="1" applyBorder="1" applyAlignment="1">
      <alignment horizontal="center" vertical="center"/>
    </xf>
    <xf numFmtId="0" fontId="22" fillId="10" borderId="15" xfId="0" applyFont="1" applyFill="1" applyBorder="1" applyAlignment="1">
      <alignment horizontal="center" vertical="center"/>
    </xf>
    <xf numFmtId="2" fontId="21" fillId="10" borderId="15" xfId="0" applyNumberFormat="1" applyFont="1" applyFill="1" applyBorder="1" applyAlignment="1">
      <alignment horizontal="center" vertical="center"/>
    </xf>
    <xf numFmtId="0" fontId="26" fillId="0" borderId="0" xfId="0" applyFont="1" applyFill="1"/>
    <xf numFmtId="0" fontId="4" fillId="0" borderId="2" xfId="0" applyFont="1" applyFill="1" applyBorder="1"/>
    <xf numFmtId="0" fontId="4" fillId="0" borderId="0" xfId="0" applyFont="1" applyFill="1"/>
    <xf numFmtId="0" fontId="4" fillId="0" borderId="0" xfId="0" applyFont="1"/>
    <xf numFmtId="0" fontId="21" fillId="8" borderId="9" xfId="2" applyFont="1" applyFill="1" applyBorder="1" applyAlignment="1">
      <alignment horizontal="center" vertical="center"/>
    </xf>
    <xf numFmtId="0" fontId="21" fillId="8" borderId="9" xfId="2" applyFont="1" applyFill="1" applyBorder="1" applyAlignment="1">
      <alignment horizontal="center" vertical="center" wrapText="1"/>
    </xf>
    <xf numFmtId="0" fontId="19" fillId="8" borderId="9" xfId="2" applyFont="1" applyFill="1" applyBorder="1" applyAlignment="1">
      <alignment horizontal="center" vertical="center"/>
    </xf>
    <xf numFmtId="0" fontId="21" fillId="8" borderId="18" xfId="2" applyFont="1" applyFill="1" applyBorder="1" applyAlignment="1">
      <alignment horizontal="center" vertical="center" wrapText="1"/>
    </xf>
    <xf numFmtId="9" fontId="4" fillId="0" borderId="0" xfId="0" applyNumberFormat="1" applyFont="1" applyFill="1"/>
    <xf numFmtId="0" fontId="24" fillId="0" borderId="0" xfId="0" applyFont="1" applyFill="1"/>
    <xf numFmtId="0" fontId="23" fillId="7" borderId="9" xfId="2" applyFont="1" applyFill="1" applyBorder="1" applyAlignment="1">
      <alignment vertical="center"/>
    </xf>
    <xf numFmtId="0" fontId="4" fillId="8" borderId="0" xfId="0" applyFont="1" applyFill="1"/>
    <xf numFmtId="0" fontId="4" fillId="0" borderId="0" xfId="0" applyFont="1" applyAlignment="1">
      <alignment horizontal="center"/>
    </xf>
    <xf numFmtId="0" fontId="4" fillId="0" borderId="0" xfId="0" applyFont="1" applyBorder="1" applyAlignment="1">
      <alignment horizontal="right" readingOrder="2"/>
    </xf>
    <xf numFmtId="0" fontId="4" fillId="0" borderId="0" xfId="0" applyFont="1" applyBorder="1" applyAlignment="1">
      <alignment readingOrder="2"/>
    </xf>
    <xf numFmtId="0" fontId="4" fillId="0" borderId="0" xfId="0" applyFont="1" applyFill="1" applyBorder="1"/>
    <xf numFmtId="9" fontId="4" fillId="0" borderId="0" xfId="0" applyNumberFormat="1" applyFont="1" applyFill="1" applyBorder="1"/>
    <xf numFmtId="0" fontId="4" fillId="7" borderId="0" xfId="0" applyFont="1" applyFill="1"/>
    <xf numFmtId="9" fontId="33" fillId="0" borderId="18" xfId="0" applyNumberFormat="1" applyFont="1" applyFill="1" applyBorder="1" applyAlignment="1">
      <alignment horizontal="center" vertical="center"/>
    </xf>
    <xf numFmtId="0" fontId="7" fillId="0" borderId="0" xfId="0" applyFont="1"/>
    <xf numFmtId="0" fontId="0" fillId="15" borderId="0" xfId="0" applyFill="1"/>
    <xf numFmtId="0" fontId="7" fillId="0" borderId="0" xfId="0" applyFont="1" applyFill="1"/>
    <xf numFmtId="0" fontId="36" fillId="0" borderId="0" xfId="0" applyFont="1" applyFill="1"/>
    <xf numFmtId="2" fontId="34" fillId="0" borderId="9" xfId="0" applyNumberFormat="1" applyFont="1" applyFill="1" applyBorder="1" applyAlignment="1">
      <alignment horizontal="center"/>
    </xf>
    <xf numFmtId="2" fontId="33" fillId="0" borderId="9" xfId="0" applyNumberFormat="1" applyFont="1" applyFill="1" applyBorder="1" applyAlignment="1">
      <alignment horizontal="center"/>
    </xf>
    <xf numFmtId="2" fontId="35" fillId="10" borderId="9" xfId="0" applyNumberFormat="1" applyFont="1" applyFill="1" applyBorder="1" applyAlignment="1">
      <alignment horizontal="center"/>
    </xf>
    <xf numFmtId="4" fontId="35" fillId="10" borderId="9" xfId="0" applyNumberFormat="1" applyFont="1" applyFill="1" applyBorder="1" applyAlignment="1">
      <alignment horizontal="center"/>
    </xf>
    <xf numFmtId="165" fontId="0" fillId="0" borderId="0" xfId="0" applyNumberFormat="1" applyFill="1"/>
    <xf numFmtId="0" fontId="0" fillId="16" borderId="51" xfId="0" applyFill="1" applyBorder="1" applyAlignment="1">
      <alignment wrapText="1"/>
    </xf>
    <xf numFmtId="0" fontId="41" fillId="16" borderId="50" xfId="0" applyFont="1" applyFill="1" applyBorder="1" applyAlignment="1">
      <alignment horizontal="center" wrapText="1" readingOrder="2"/>
    </xf>
    <xf numFmtId="0" fontId="41" fillId="16" borderId="51" xfId="0" applyFont="1" applyFill="1" applyBorder="1" applyAlignment="1">
      <alignment horizontal="center" wrapText="1" readingOrder="2"/>
    </xf>
    <xf numFmtId="0" fontId="41" fillId="0" borderId="47" xfId="0" applyFont="1" applyBorder="1" applyAlignment="1">
      <alignment horizontal="right" wrapText="1" readingOrder="2"/>
    </xf>
    <xf numFmtId="0" fontId="41" fillId="16" borderId="47" xfId="0" applyFont="1" applyFill="1" applyBorder="1" applyAlignment="1">
      <alignment horizontal="right" wrapText="1" readingOrder="2"/>
    </xf>
    <xf numFmtId="3" fontId="4" fillId="0" borderId="51" xfId="0" applyNumberFormat="1" applyFont="1" applyBorder="1" applyAlignment="1">
      <alignment wrapText="1" readingOrder="2"/>
    </xf>
    <xf numFmtId="3" fontId="46" fillId="16" borderId="51" xfId="0" applyNumberFormat="1" applyFont="1" applyFill="1" applyBorder="1" applyAlignment="1">
      <alignment wrapText="1" readingOrder="2"/>
    </xf>
    <xf numFmtId="0" fontId="41" fillId="16" borderId="44" xfId="0" applyFont="1" applyFill="1" applyBorder="1" applyAlignment="1">
      <alignment horizontal="center" wrapText="1" readingOrder="2"/>
    </xf>
    <xf numFmtId="0" fontId="44" fillId="0" borderId="47" xfId="0" applyFont="1" applyBorder="1" applyAlignment="1">
      <alignment horizontal="center" wrapText="1" readingOrder="2"/>
    </xf>
    <xf numFmtId="0" fontId="42" fillId="0" borderId="47" xfId="0" applyFont="1" applyBorder="1" applyAlignment="1">
      <alignment horizontal="center" vertical="top" wrapText="1" readingOrder="2"/>
    </xf>
    <xf numFmtId="0" fontId="43" fillId="0" borderId="47" xfId="0" applyFont="1" applyBorder="1" applyAlignment="1">
      <alignment horizontal="center" vertical="top" wrapText="1" readingOrder="2"/>
    </xf>
    <xf numFmtId="0" fontId="42" fillId="0" borderId="47" xfId="0" applyFont="1" applyBorder="1" applyAlignment="1">
      <alignment horizontal="center" wrapText="1" readingOrder="2"/>
    </xf>
    <xf numFmtId="0" fontId="45" fillId="16" borderId="47" xfId="0" applyFont="1" applyFill="1" applyBorder="1" applyAlignment="1">
      <alignment horizontal="center" wrapText="1" readingOrder="2"/>
    </xf>
    <xf numFmtId="3" fontId="4" fillId="0" borderId="51" xfId="0" applyNumberFormat="1" applyFont="1" applyBorder="1" applyAlignment="1">
      <alignment wrapText="1" readingOrder="1"/>
    </xf>
    <xf numFmtId="0" fontId="44" fillId="0" borderId="47" xfId="0" applyFont="1" applyBorder="1" applyAlignment="1">
      <alignment horizontal="right" vertical="top" wrapText="1" readingOrder="2"/>
    </xf>
    <xf numFmtId="0" fontId="41" fillId="16" borderId="47" xfId="0" applyFont="1" applyFill="1" applyBorder="1" applyAlignment="1">
      <alignment horizontal="center" wrapText="1" readingOrder="2"/>
    </xf>
    <xf numFmtId="3" fontId="48" fillId="0" borderId="44" xfId="0" applyNumberFormat="1" applyFont="1" applyBorder="1" applyAlignment="1">
      <alignment horizontal="center" wrapText="1" readingOrder="2"/>
    </xf>
    <xf numFmtId="3" fontId="44" fillId="0" borderId="44" xfId="0" applyNumberFormat="1" applyFont="1" applyBorder="1" applyAlignment="1">
      <alignment horizontal="center" wrapText="1" readingOrder="2"/>
    </xf>
    <xf numFmtId="0" fontId="41" fillId="0" borderId="44" xfId="0" applyFont="1" applyBorder="1" applyAlignment="1">
      <alignment horizontal="center" wrapText="1" readingOrder="2"/>
    </xf>
    <xf numFmtId="3" fontId="45" fillId="16" borderId="44" xfId="0" applyNumberFormat="1" applyFont="1" applyFill="1" applyBorder="1" applyAlignment="1">
      <alignment horizontal="center" wrapText="1" readingOrder="2"/>
    </xf>
    <xf numFmtId="0" fontId="41" fillId="16" borderId="53" xfId="0" applyFont="1" applyFill="1" applyBorder="1" applyAlignment="1">
      <alignment horizontal="center" wrapText="1" readingOrder="2"/>
    </xf>
    <xf numFmtId="0" fontId="41" fillId="0" borderId="53" xfId="0" applyFont="1" applyBorder="1" applyAlignment="1">
      <alignment horizontal="justify" wrapText="1" readingOrder="2"/>
    </xf>
    <xf numFmtId="2" fontId="42" fillId="0" borderId="53" xfId="0" applyNumberFormat="1" applyFont="1" applyBorder="1" applyAlignment="1">
      <alignment horizontal="center" wrapText="1" readingOrder="1"/>
    </xf>
    <xf numFmtId="0" fontId="4" fillId="9" borderId="9" xfId="0" applyFont="1" applyFill="1" applyBorder="1" applyAlignment="1">
      <alignment horizontal="center" vertical="center" readingOrder="2"/>
    </xf>
    <xf numFmtId="0" fontId="23" fillId="7" borderId="12" xfId="2" applyFont="1" applyFill="1" applyBorder="1" applyAlignment="1">
      <alignment vertical="center"/>
    </xf>
    <xf numFmtId="2" fontId="34" fillId="0" borderId="33" xfId="0" applyNumberFormat="1" applyFont="1" applyFill="1" applyBorder="1" applyAlignment="1">
      <alignment horizontal="center"/>
    </xf>
    <xf numFmtId="9" fontId="33" fillId="2" borderId="18" xfId="0" applyNumberFormat="1" applyFont="1" applyFill="1" applyBorder="1" applyAlignment="1">
      <alignment horizontal="center" vertical="center"/>
    </xf>
    <xf numFmtId="0" fontId="7" fillId="0" borderId="0" xfId="0" applyFont="1" applyFill="1" applyAlignment="1">
      <alignment horizontal="right" vertical="center" readingOrder="2"/>
    </xf>
    <xf numFmtId="3" fontId="8" fillId="0" borderId="0" xfId="0" applyNumberFormat="1" applyFont="1" applyFill="1" applyAlignment="1">
      <alignment horizontal="right" vertical="center" readingOrder="2"/>
    </xf>
    <xf numFmtId="0" fontId="10" fillId="0" borderId="0" xfId="0" applyFont="1" applyAlignment="1">
      <alignment horizontal="right" vertical="center" readingOrder="2"/>
    </xf>
    <xf numFmtId="2" fontId="7" fillId="0" borderId="0" xfId="0" applyNumberFormat="1" applyFont="1" applyAlignment="1">
      <alignment horizontal="right" vertical="center" readingOrder="2"/>
    </xf>
    <xf numFmtId="0" fontId="16" fillId="0" borderId="0" xfId="0" applyFont="1" applyFill="1" applyAlignment="1">
      <alignment horizontal="right" vertical="center" readingOrder="2"/>
    </xf>
    <xf numFmtId="0" fontId="11" fillId="0" borderId="0" xfId="0" applyFont="1" applyFill="1" applyAlignment="1">
      <alignment horizontal="right" vertical="center" readingOrder="2"/>
    </xf>
    <xf numFmtId="0" fontId="17" fillId="0" borderId="0" xfId="0" applyFont="1" applyFill="1" applyAlignment="1">
      <alignment horizontal="right" vertical="center" readingOrder="2"/>
    </xf>
    <xf numFmtId="0" fontId="11" fillId="0" borderId="0" xfId="0" applyFont="1" applyAlignment="1">
      <alignment horizontal="right" vertical="center" readingOrder="2"/>
    </xf>
    <xf numFmtId="0" fontId="12" fillId="0" borderId="0" xfId="0" applyFont="1" applyFill="1" applyAlignment="1">
      <alignment horizontal="right" vertical="center" readingOrder="2"/>
    </xf>
    <xf numFmtId="3" fontId="12" fillId="0" borderId="0" xfId="0" applyNumberFormat="1" applyFont="1" applyFill="1" applyAlignment="1">
      <alignment horizontal="right" vertical="center" readingOrder="2"/>
    </xf>
    <xf numFmtId="0" fontId="12" fillId="0" borderId="0" xfId="0" applyFont="1" applyAlignment="1">
      <alignment horizontal="right" vertical="center" readingOrder="2"/>
    </xf>
    <xf numFmtId="0" fontId="49" fillId="0" borderId="0" xfId="0" applyFont="1" applyFill="1" applyAlignment="1">
      <alignment horizontal="right" readingOrder="2"/>
    </xf>
    <xf numFmtId="0" fontId="7" fillId="6" borderId="0" xfId="0" applyFont="1" applyFill="1" applyAlignment="1">
      <alignment horizontal="right" vertical="center" readingOrder="2"/>
    </xf>
    <xf numFmtId="0" fontId="6" fillId="0" borderId="1" xfId="0" applyNumberFormat="1" applyFont="1" applyFill="1" applyBorder="1" applyAlignment="1">
      <alignment horizontal="right" vertical="center" readingOrder="2"/>
    </xf>
    <xf numFmtId="0" fontId="7" fillId="2" borderId="0" xfId="0" applyFont="1" applyFill="1" applyAlignment="1">
      <alignment horizontal="right" vertical="center" readingOrder="2"/>
    </xf>
    <xf numFmtId="0" fontId="49" fillId="2" borderId="0" xfId="0" applyFont="1" applyFill="1" applyAlignment="1">
      <alignment horizontal="right" readingOrder="2"/>
    </xf>
    <xf numFmtId="0" fontId="49" fillId="0" borderId="0" xfId="0" applyFont="1" applyAlignment="1">
      <alignment horizontal="right" readingOrder="2"/>
    </xf>
    <xf numFmtId="0" fontId="6" fillId="5" borderId="1" xfId="0" applyNumberFormat="1" applyFont="1" applyFill="1" applyBorder="1" applyAlignment="1">
      <alignment horizontal="right" vertical="center" readingOrder="2"/>
    </xf>
    <xf numFmtId="0" fontId="6" fillId="0" borderId="0" xfId="0" applyNumberFormat="1" applyFont="1" applyFill="1" applyBorder="1" applyAlignment="1">
      <alignment horizontal="right" vertical="center" readingOrder="2"/>
    </xf>
    <xf numFmtId="0" fontId="6" fillId="6" borderId="0" xfId="0" applyNumberFormat="1" applyFont="1" applyFill="1" applyBorder="1" applyAlignment="1">
      <alignment horizontal="right" vertical="center" readingOrder="2"/>
    </xf>
    <xf numFmtId="0" fontId="18" fillId="0" borderId="0" xfId="0" applyFont="1" applyFill="1" applyAlignment="1">
      <alignment horizontal="right" vertical="center" readingOrder="2"/>
    </xf>
    <xf numFmtId="3" fontId="12" fillId="0" borderId="0" xfId="0" applyNumberFormat="1" applyFont="1" applyFill="1" applyAlignment="1">
      <alignment horizontal="center" vertical="center" readingOrder="2"/>
    </xf>
    <xf numFmtId="2" fontId="7" fillId="0" borderId="0" xfId="0" applyNumberFormat="1" applyFont="1" applyAlignment="1">
      <alignment horizontal="right" vertical="center" readingOrder="1"/>
    </xf>
    <xf numFmtId="3" fontId="34" fillId="0" borderId="9" xfId="0" applyNumberFormat="1" applyFont="1" applyFill="1" applyBorder="1" applyAlignment="1">
      <alignment horizontal="right"/>
    </xf>
    <xf numFmtId="3" fontId="35" fillId="10" borderId="9" xfId="0" applyNumberFormat="1" applyFont="1" applyFill="1" applyBorder="1" applyAlignment="1">
      <alignment horizontal="right"/>
    </xf>
    <xf numFmtId="3" fontId="35" fillId="10" borderId="9" xfId="0" applyNumberFormat="1" applyFont="1" applyFill="1" applyBorder="1" applyAlignment="1">
      <alignment horizontal="right" vertical="center"/>
    </xf>
    <xf numFmtId="164" fontId="25" fillId="7" borderId="9" xfId="2" applyNumberFormat="1" applyFont="1" applyFill="1" applyBorder="1" applyAlignment="1">
      <alignment horizontal="right" vertical="center"/>
    </xf>
    <xf numFmtId="164" fontId="25" fillId="7" borderId="18" xfId="2" applyNumberFormat="1" applyFont="1" applyFill="1" applyBorder="1" applyAlignment="1">
      <alignment horizontal="right" vertical="center"/>
    </xf>
    <xf numFmtId="164" fontId="25" fillId="8" borderId="9" xfId="2" applyNumberFormat="1" applyFont="1" applyFill="1" applyBorder="1" applyAlignment="1">
      <alignment horizontal="right" vertical="center"/>
    </xf>
    <xf numFmtId="164" fontId="25" fillId="8" borderId="18" xfId="2" applyNumberFormat="1" applyFont="1" applyFill="1" applyBorder="1" applyAlignment="1">
      <alignment horizontal="right" vertical="center"/>
    </xf>
    <xf numFmtId="164" fontId="25" fillId="8" borderId="25" xfId="2" applyNumberFormat="1" applyFont="1" applyFill="1" applyBorder="1" applyAlignment="1">
      <alignment horizontal="right" vertical="center"/>
    </xf>
    <xf numFmtId="0" fontId="31" fillId="7" borderId="17" xfId="0" applyFont="1" applyFill="1" applyBorder="1" applyAlignment="1">
      <alignment horizontal="center"/>
    </xf>
    <xf numFmtId="0" fontId="23" fillId="2" borderId="9" xfId="2" applyFont="1" applyFill="1" applyBorder="1" applyAlignment="1">
      <alignment vertical="center"/>
    </xf>
    <xf numFmtId="164" fontId="25" fillId="2" borderId="9" xfId="2" applyNumberFormat="1" applyFont="1" applyFill="1" applyBorder="1" applyAlignment="1">
      <alignment horizontal="right" vertical="center"/>
    </xf>
    <xf numFmtId="164" fontId="25" fillId="2" borderId="18" xfId="2" applyNumberFormat="1" applyFont="1" applyFill="1" applyBorder="1" applyAlignment="1">
      <alignment horizontal="right" vertical="center"/>
    </xf>
    <xf numFmtId="0" fontId="55" fillId="14" borderId="4" xfId="2" applyFont="1" applyFill="1" applyBorder="1" applyAlignment="1">
      <alignment vertical="center"/>
    </xf>
    <xf numFmtId="0" fontId="56" fillId="14" borderId="4" xfId="2" applyFont="1" applyFill="1" applyBorder="1" applyAlignment="1"/>
    <xf numFmtId="0" fontId="55" fillId="14" borderId="9" xfId="2" applyFont="1" applyFill="1" applyBorder="1" applyAlignment="1">
      <alignment horizontal="center" vertical="center"/>
    </xf>
    <xf numFmtId="0" fontId="55" fillId="14" borderId="9" xfId="2" applyFont="1" applyFill="1" applyBorder="1" applyAlignment="1">
      <alignment horizontal="center" vertical="center" wrapText="1"/>
    </xf>
    <xf numFmtId="9" fontId="55" fillId="14" borderId="9" xfId="2" applyNumberFormat="1" applyFont="1" applyFill="1" applyBorder="1" applyAlignment="1">
      <alignment horizontal="center" vertical="center" wrapText="1"/>
    </xf>
    <xf numFmtId="3" fontId="55" fillId="14" borderId="9" xfId="2" applyNumberFormat="1" applyFont="1" applyFill="1" applyBorder="1" applyAlignment="1">
      <alignment horizontal="center" vertical="center" wrapText="1"/>
    </xf>
    <xf numFmtId="9" fontId="55" fillId="14" borderId="18" xfId="2" applyNumberFormat="1" applyFont="1" applyFill="1" applyBorder="1" applyAlignment="1">
      <alignment horizontal="center" vertical="center" wrapText="1"/>
    </xf>
    <xf numFmtId="0" fontId="57" fillId="15" borderId="17" xfId="2" applyFont="1" applyFill="1" applyBorder="1" applyAlignment="1">
      <alignment horizontal="center"/>
    </xf>
    <xf numFmtId="0" fontId="51" fillId="15" borderId="9" xfId="2" applyFont="1" applyFill="1" applyBorder="1" applyAlignment="1">
      <alignment horizontal="right" vertical="center"/>
    </xf>
    <xf numFmtId="3" fontId="51" fillId="15" borderId="9" xfId="2" applyNumberFormat="1" applyFont="1" applyFill="1" applyBorder="1" applyAlignment="1">
      <alignment horizontal="center" vertical="center"/>
    </xf>
    <xf numFmtId="3" fontId="54" fillId="15" borderId="9" xfId="2" applyNumberFormat="1" applyFont="1" applyFill="1" applyBorder="1" applyAlignment="1">
      <alignment horizontal="center" vertical="center"/>
    </xf>
    <xf numFmtId="0" fontId="57" fillId="2" borderId="17" xfId="2" applyFont="1" applyFill="1" applyBorder="1" applyAlignment="1">
      <alignment horizontal="center"/>
    </xf>
    <xf numFmtId="0" fontId="51" fillId="2" borderId="9" xfId="2" applyFont="1" applyFill="1" applyBorder="1" applyAlignment="1">
      <alignment horizontal="right" vertical="center"/>
    </xf>
    <xf numFmtId="3" fontId="51" fillId="2" borderId="9" xfId="2" applyNumberFormat="1" applyFont="1" applyFill="1" applyBorder="1" applyAlignment="1">
      <alignment horizontal="center" vertical="center"/>
    </xf>
    <xf numFmtId="3" fontId="54" fillId="2" borderId="9" xfId="2" applyNumberFormat="1" applyFont="1" applyFill="1" applyBorder="1" applyAlignment="1">
      <alignment horizontal="center" vertical="center"/>
    </xf>
    <xf numFmtId="0" fontId="51" fillId="15" borderId="12" xfId="2" applyFont="1" applyFill="1" applyBorder="1" applyAlignment="1">
      <alignment horizontal="right" vertical="center"/>
    </xf>
    <xf numFmtId="0" fontId="51" fillId="0" borderId="9" xfId="0" applyFont="1" applyFill="1" applyBorder="1" applyAlignment="1">
      <alignment vertical="center"/>
    </xf>
    <xf numFmtId="3" fontId="51" fillId="0" borderId="9" xfId="2" applyNumberFormat="1" applyFont="1" applyFill="1" applyBorder="1" applyAlignment="1">
      <alignment horizontal="center" vertical="center"/>
    </xf>
    <xf numFmtId="3" fontId="54" fillId="0" borderId="9" xfId="2" applyNumberFormat="1" applyFont="1" applyFill="1" applyBorder="1" applyAlignment="1">
      <alignment horizontal="center" vertical="center"/>
    </xf>
    <xf numFmtId="3" fontId="27" fillId="14" borderId="9" xfId="2" applyNumberFormat="1" applyFont="1" applyFill="1" applyBorder="1" applyAlignment="1">
      <alignment horizontal="center" vertical="center"/>
    </xf>
    <xf numFmtId="0" fontId="58" fillId="14" borderId="25" xfId="2" applyFont="1" applyFill="1" applyBorder="1"/>
    <xf numFmtId="0" fontId="57" fillId="2" borderId="0" xfId="2" applyFont="1" applyFill="1" applyBorder="1" applyAlignment="1"/>
    <xf numFmtId="0" fontId="59" fillId="2" borderId="0" xfId="2" applyFont="1" applyFill="1" applyBorder="1"/>
    <xf numFmtId="9" fontId="54" fillId="2" borderId="0" xfId="2" applyNumberFormat="1" applyFont="1" applyFill="1" applyBorder="1" applyAlignment="1">
      <alignment horizontal="center" vertical="center"/>
    </xf>
    <xf numFmtId="3" fontId="54" fillId="2" borderId="0" xfId="2" applyNumberFormat="1" applyFont="1" applyFill="1" applyBorder="1" applyAlignment="1">
      <alignment horizontal="center" vertical="center"/>
    </xf>
    <xf numFmtId="0" fontId="59" fillId="2" borderId="0" xfId="2" applyFont="1" applyFill="1" applyBorder="1" applyAlignment="1">
      <alignment horizontal="center"/>
    </xf>
    <xf numFmtId="0" fontId="60" fillId="0" borderId="0" xfId="0" applyFont="1" applyAlignment="1">
      <alignment vertical="top"/>
    </xf>
    <xf numFmtId="0" fontId="54" fillId="0" borderId="0" xfId="0" applyFont="1" applyAlignment="1">
      <alignment readingOrder="2"/>
    </xf>
    <xf numFmtId="0" fontId="13" fillId="6" borderId="9" xfId="0" applyFont="1" applyFill="1" applyBorder="1" applyAlignment="1">
      <alignment horizontal="right" vertical="center" readingOrder="2"/>
    </xf>
    <xf numFmtId="3" fontId="40" fillId="6" borderId="9" xfId="0" applyNumberFormat="1" applyFont="1" applyFill="1" applyBorder="1" applyAlignment="1">
      <alignment horizontal="right" vertical="center" readingOrder="2"/>
    </xf>
    <xf numFmtId="3" fontId="38" fillId="6" borderId="9" xfId="0" applyNumberFormat="1" applyFont="1" applyFill="1" applyBorder="1" applyAlignment="1">
      <alignment horizontal="right" vertical="center"/>
    </xf>
    <xf numFmtId="0" fontId="13" fillId="0" borderId="9" xfId="0" applyFont="1" applyFill="1" applyBorder="1" applyAlignment="1">
      <alignment horizontal="right" vertical="center" readingOrder="2"/>
    </xf>
    <xf numFmtId="3" fontId="40" fillId="0" borderId="9" xfId="0" applyNumberFormat="1" applyFont="1" applyFill="1" applyBorder="1" applyAlignment="1">
      <alignment horizontal="right" vertical="center" readingOrder="2"/>
    </xf>
    <xf numFmtId="3" fontId="38" fillId="0" borderId="9" xfId="0" applyNumberFormat="1" applyFont="1" applyFill="1" applyBorder="1" applyAlignment="1">
      <alignment horizontal="right" vertical="center"/>
    </xf>
    <xf numFmtId="3" fontId="37" fillId="0" borderId="9" xfId="0" applyNumberFormat="1" applyFont="1" applyFill="1" applyBorder="1" applyAlignment="1">
      <alignment horizontal="right" vertical="center" readingOrder="2"/>
    </xf>
    <xf numFmtId="3" fontId="38" fillId="0" borderId="9" xfId="0" applyNumberFormat="1" applyFont="1" applyFill="1" applyBorder="1" applyAlignment="1">
      <alignment horizontal="right" vertical="center" readingOrder="2"/>
    </xf>
    <xf numFmtId="3" fontId="39" fillId="4" borderId="9" xfId="0" applyNumberFormat="1" applyFont="1" applyFill="1" applyBorder="1" applyAlignment="1">
      <alignment horizontal="right" vertical="center" readingOrder="2"/>
    </xf>
    <xf numFmtId="0" fontId="13" fillId="0" borderId="9" xfId="0" applyNumberFormat="1" applyFont="1" applyFill="1" applyBorder="1" applyAlignment="1">
      <alignment horizontal="right" vertical="center" readingOrder="2"/>
    </xf>
    <xf numFmtId="0" fontId="13" fillId="6" borderId="9" xfId="0" applyNumberFormat="1" applyFont="1" applyFill="1" applyBorder="1" applyAlignment="1">
      <alignment horizontal="right" vertical="center" readingOrder="2"/>
    </xf>
    <xf numFmtId="0" fontId="13" fillId="2" borderId="9" xfId="0" applyFont="1" applyFill="1" applyBorder="1" applyAlignment="1">
      <alignment horizontal="right" vertical="center" readingOrder="2"/>
    </xf>
    <xf numFmtId="3" fontId="40" fillId="2" borderId="9" xfId="0" applyNumberFormat="1" applyFont="1" applyFill="1" applyBorder="1" applyAlignment="1">
      <alignment horizontal="right" vertical="center" readingOrder="2"/>
    </xf>
    <xf numFmtId="3" fontId="38" fillId="2" borderId="9" xfId="0" applyNumberFormat="1" applyFont="1" applyFill="1" applyBorder="1" applyAlignment="1">
      <alignment horizontal="right" vertical="center"/>
    </xf>
    <xf numFmtId="9" fontId="4" fillId="0" borderId="9" xfId="0" applyNumberFormat="1" applyFont="1" applyFill="1" applyBorder="1" applyAlignment="1">
      <alignment horizontal="right" vertical="center"/>
    </xf>
    <xf numFmtId="3" fontId="24" fillId="0" borderId="9" xfId="2" applyNumberFormat="1" applyFont="1" applyFill="1" applyBorder="1" applyAlignment="1">
      <alignment horizontal="right" vertical="center"/>
    </xf>
    <xf numFmtId="9" fontId="4" fillId="0" borderId="18" xfId="0" applyNumberFormat="1" applyFont="1" applyFill="1" applyBorder="1" applyAlignment="1">
      <alignment horizontal="right" vertical="center"/>
    </xf>
    <xf numFmtId="9" fontId="4" fillId="15" borderId="9" xfId="0" applyNumberFormat="1" applyFont="1" applyFill="1" applyBorder="1" applyAlignment="1">
      <alignment horizontal="right" vertical="center"/>
    </xf>
    <xf numFmtId="3" fontId="24" fillId="15" borderId="9" xfId="2" applyNumberFormat="1" applyFont="1" applyFill="1" applyBorder="1" applyAlignment="1">
      <alignment horizontal="right" vertical="center"/>
    </xf>
    <xf numFmtId="9" fontId="4" fillId="15" borderId="18" xfId="0" applyNumberFormat="1" applyFont="1" applyFill="1" applyBorder="1" applyAlignment="1">
      <alignment horizontal="right" vertical="center"/>
    </xf>
    <xf numFmtId="9" fontId="4" fillId="2" borderId="9" xfId="0" applyNumberFormat="1" applyFont="1" applyFill="1" applyBorder="1" applyAlignment="1">
      <alignment horizontal="right" vertical="center"/>
    </xf>
    <xf numFmtId="3" fontId="24" fillId="2" borderId="9" xfId="2" applyNumberFormat="1" applyFont="1" applyFill="1" applyBorder="1" applyAlignment="1">
      <alignment horizontal="right" vertical="center"/>
    </xf>
    <xf numFmtId="9" fontId="4" fillId="2" borderId="18" xfId="0" applyNumberFormat="1" applyFont="1" applyFill="1" applyBorder="1" applyAlignment="1">
      <alignment horizontal="right" vertical="center"/>
    </xf>
    <xf numFmtId="9" fontId="28" fillId="14" borderId="9" xfId="2" applyNumberFormat="1" applyFont="1" applyFill="1" applyBorder="1" applyAlignment="1">
      <alignment horizontal="right" vertical="center"/>
    </xf>
    <xf numFmtId="3" fontId="28" fillId="14" borderId="9" xfId="2" applyNumberFormat="1" applyFont="1" applyFill="1" applyBorder="1" applyAlignment="1">
      <alignment horizontal="right" vertical="center"/>
    </xf>
    <xf numFmtId="9" fontId="28" fillId="14" borderId="15" xfId="2" applyNumberFormat="1" applyFont="1" applyFill="1" applyBorder="1" applyAlignment="1">
      <alignment horizontal="right" vertical="center"/>
    </xf>
    <xf numFmtId="9" fontId="28" fillId="14" borderId="18" xfId="2" applyNumberFormat="1" applyFont="1" applyFill="1" applyBorder="1" applyAlignment="1">
      <alignment horizontal="right" vertical="center"/>
    </xf>
    <xf numFmtId="9" fontId="28" fillId="14" borderId="25" xfId="2" applyNumberFormat="1" applyFont="1" applyFill="1" applyBorder="1" applyAlignment="1">
      <alignment horizontal="right" vertical="center"/>
    </xf>
    <xf numFmtId="3" fontId="28" fillId="14" borderId="25" xfId="2" applyNumberFormat="1" applyFont="1" applyFill="1" applyBorder="1" applyAlignment="1">
      <alignment horizontal="right" vertical="center"/>
    </xf>
    <xf numFmtId="0" fontId="61" fillId="14" borderId="25" xfId="2" applyFont="1" applyFill="1" applyBorder="1" applyAlignment="1">
      <alignment horizontal="right"/>
    </xf>
    <xf numFmtId="0" fontId="61" fillId="14" borderId="26" xfId="2" applyFont="1" applyFill="1" applyBorder="1" applyAlignment="1">
      <alignment horizontal="right"/>
    </xf>
    <xf numFmtId="2" fontId="38" fillId="0" borderId="9" xfId="0" applyNumberFormat="1" applyFont="1" applyFill="1" applyBorder="1" applyAlignment="1">
      <alignment horizontal="center" vertical="center" readingOrder="1"/>
    </xf>
    <xf numFmtId="2" fontId="38" fillId="6" borderId="9" xfId="0" applyNumberFormat="1" applyFont="1" applyFill="1" applyBorder="1" applyAlignment="1">
      <alignment horizontal="center" vertical="center" readingOrder="1"/>
    </xf>
    <xf numFmtId="2" fontId="38" fillId="0" borderId="9" xfId="0" applyNumberFormat="1" applyFont="1" applyFill="1" applyBorder="1" applyAlignment="1">
      <alignment horizontal="center" vertical="center"/>
    </xf>
    <xf numFmtId="3" fontId="38" fillId="6" borderId="9" xfId="0" applyNumberFormat="1" applyFont="1" applyFill="1" applyBorder="1" applyAlignment="1">
      <alignment horizontal="right" vertical="center" readingOrder="2"/>
    </xf>
    <xf numFmtId="0" fontId="51" fillId="0" borderId="12" xfId="0" applyFont="1" applyFill="1" applyBorder="1" applyAlignment="1">
      <alignment vertical="center"/>
    </xf>
    <xf numFmtId="3" fontId="62" fillId="3" borderId="9" xfId="0" applyNumberFormat="1" applyFont="1" applyFill="1" applyBorder="1" applyAlignment="1">
      <alignment horizontal="right" vertical="center" readingOrder="2"/>
    </xf>
    <xf numFmtId="0" fontId="6" fillId="0" borderId="40" xfId="0" applyNumberFormat="1" applyFont="1" applyFill="1" applyBorder="1" applyAlignment="1">
      <alignment horizontal="right" vertical="center" readingOrder="2"/>
    </xf>
    <xf numFmtId="0" fontId="63" fillId="0" borderId="0" xfId="0" applyFont="1" applyBorder="1"/>
    <xf numFmtId="3" fontId="63" fillId="0" borderId="0" xfId="0" applyNumberFormat="1" applyFont="1" applyBorder="1"/>
    <xf numFmtId="3" fontId="63" fillId="0" borderId="0" xfId="0" applyNumberFormat="1" applyFont="1" applyFill="1" applyBorder="1"/>
    <xf numFmtId="0" fontId="7" fillId="2" borderId="0" xfId="0" applyFont="1" applyFill="1" applyBorder="1" applyAlignment="1">
      <alignment horizontal="right" vertical="center" readingOrder="2"/>
    </xf>
    <xf numFmtId="0" fontId="38" fillId="6" borderId="9" xfId="0" applyFont="1" applyFill="1" applyBorder="1" applyAlignment="1">
      <alignment horizontal="center" vertical="center" readingOrder="2"/>
    </xf>
    <xf numFmtId="1" fontId="38" fillId="6" borderId="9" xfId="0" applyNumberFormat="1" applyFont="1" applyFill="1" applyBorder="1" applyAlignment="1">
      <alignment horizontal="right" vertical="center" readingOrder="2"/>
    </xf>
    <xf numFmtId="0" fontId="38" fillId="0" borderId="9" xfId="0" applyFont="1" applyFill="1" applyBorder="1" applyAlignment="1">
      <alignment horizontal="center" vertical="center" readingOrder="2"/>
    </xf>
    <xf numFmtId="1" fontId="38" fillId="0" borderId="9" xfId="0" applyNumberFormat="1" applyFont="1" applyFill="1" applyBorder="1" applyAlignment="1">
      <alignment horizontal="right" vertical="center" readingOrder="2"/>
    </xf>
    <xf numFmtId="0" fontId="38" fillId="0" borderId="9" xfId="0" applyFont="1" applyFill="1" applyBorder="1" applyAlignment="1">
      <alignment horizontal="center" vertical="center" wrapText="1" readingOrder="2"/>
    </xf>
    <xf numFmtId="0" fontId="38" fillId="0" borderId="9" xfId="0" applyFont="1" applyFill="1" applyBorder="1" applyAlignment="1">
      <alignment horizontal="right" vertical="center" readingOrder="2"/>
    </xf>
    <xf numFmtId="0" fontId="38" fillId="6" borderId="9" xfId="0" applyFont="1" applyFill="1" applyBorder="1" applyAlignment="1">
      <alignment horizontal="center" vertical="center" wrapText="1" readingOrder="2"/>
    </xf>
    <xf numFmtId="2" fontId="38" fillId="6" borderId="9" xfId="0" applyNumberFormat="1" applyFont="1" applyFill="1" applyBorder="1" applyAlignment="1">
      <alignment horizontal="center" vertical="center" readingOrder="2"/>
    </xf>
    <xf numFmtId="2" fontId="38" fillId="0" borderId="9" xfId="0" applyNumberFormat="1" applyFont="1" applyFill="1" applyBorder="1" applyAlignment="1">
      <alignment horizontal="center" vertical="center" readingOrder="2"/>
    </xf>
    <xf numFmtId="3" fontId="38" fillId="2" borderId="9" xfId="0" applyNumberFormat="1" applyFont="1" applyFill="1" applyBorder="1" applyAlignment="1">
      <alignment vertical="center" wrapText="1"/>
    </xf>
    <xf numFmtId="2" fontId="38" fillId="6" borderId="9" xfId="0" applyNumberFormat="1" applyFont="1" applyFill="1" applyBorder="1" applyAlignment="1">
      <alignment horizontal="center" vertical="center"/>
    </xf>
    <xf numFmtId="0" fontId="57" fillId="15" borderId="9" xfId="2" applyFont="1" applyFill="1" applyBorder="1" applyAlignment="1">
      <alignment horizontal="center"/>
    </xf>
    <xf numFmtId="0" fontId="57" fillId="2" borderId="9" xfId="2" applyFont="1" applyFill="1" applyBorder="1" applyAlignment="1">
      <alignment horizontal="center"/>
    </xf>
    <xf numFmtId="0" fontId="57" fillId="2" borderId="12" xfId="2" applyFont="1" applyFill="1" applyBorder="1" applyAlignment="1">
      <alignment horizontal="right"/>
    </xf>
    <xf numFmtId="0" fontId="51" fillId="2" borderId="12" xfId="2" applyFont="1" applyFill="1" applyBorder="1" applyAlignment="1">
      <alignment horizontal="right" vertical="center"/>
    </xf>
    <xf numFmtId="0" fontId="4" fillId="0" borderId="9" xfId="0" applyFont="1" applyFill="1" applyBorder="1" applyAlignment="1">
      <alignment horizontal="center" vertical="center" readingOrder="2"/>
    </xf>
    <xf numFmtId="0" fontId="4" fillId="2" borderId="19" xfId="0" applyFont="1" applyFill="1" applyBorder="1" applyAlignment="1">
      <alignment horizontal="center" vertical="center" readingOrder="2"/>
    </xf>
    <xf numFmtId="0" fontId="4" fillId="9" borderId="20" xfId="0" applyFont="1" applyFill="1" applyBorder="1" applyAlignment="1">
      <alignment horizontal="center" vertical="center" readingOrder="2"/>
    </xf>
    <xf numFmtId="0" fontId="4" fillId="0" borderId="19" xfId="0" applyFont="1" applyFill="1" applyBorder="1" applyAlignment="1">
      <alignment horizontal="center" vertical="center" readingOrder="2"/>
    </xf>
    <xf numFmtId="0" fontId="4" fillId="2" borderId="9" xfId="0" applyFont="1" applyFill="1" applyBorder="1" applyAlignment="1">
      <alignment horizontal="center" vertical="center" readingOrder="2"/>
    </xf>
    <xf numFmtId="0" fontId="4" fillId="2" borderId="20" xfId="0" applyFont="1" applyFill="1" applyBorder="1" applyAlignment="1">
      <alignment horizontal="center" vertical="center" readingOrder="2"/>
    </xf>
    <xf numFmtId="0" fontId="4" fillId="9" borderId="10" xfId="0" applyFont="1" applyFill="1" applyBorder="1" applyAlignment="1">
      <alignment horizontal="center" vertical="center" readingOrder="2"/>
    </xf>
    <xf numFmtId="0" fontId="4" fillId="0" borderId="9" xfId="0" applyFont="1" applyFill="1" applyBorder="1" applyAlignment="1">
      <alignment horizontal="right" vertical="center" readingOrder="2"/>
    </xf>
    <xf numFmtId="0" fontId="4" fillId="9" borderId="9" xfId="0" applyFont="1" applyFill="1" applyBorder="1" applyAlignment="1">
      <alignment horizontal="right" vertical="center" readingOrder="2"/>
    </xf>
    <xf numFmtId="0" fontId="4" fillId="2" borderId="9" xfId="0" applyFont="1" applyFill="1" applyBorder="1" applyAlignment="1">
      <alignment horizontal="right" vertical="center" readingOrder="2"/>
    </xf>
    <xf numFmtId="0" fontId="23" fillId="0" borderId="12" xfId="0" applyFont="1" applyFill="1" applyBorder="1" applyAlignment="1">
      <alignment horizontal="right" vertical="center"/>
    </xf>
    <xf numFmtId="3" fontId="4" fillId="9" borderId="9" xfId="0" applyNumberFormat="1" applyFont="1" applyFill="1" applyBorder="1" applyAlignment="1">
      <alignment horizontal="right" vertical="center" readingOrder="2"/>
    </xf>
    <xf numFmtId="3" fontId="4" fillId="0" borderId="9" xfId="0" applyNumberFormat="1" applyFont="1" applyFill="1" applyBorder="1" applyAlignment="1">
      <alignment horizontal="right" vertical="center" readingOrder="2"/>
    </xf>
    <xf numFmtId="3" fontId="4" fillId="2" borderId="9" xfId="0" applyNumberFormat="1" applyFont="1" applyFill="1" applyBorder="1" applyAlignment="1">
      <alignment horizontal="right" vertical="center" readingOrder="2"/>
    </xf>
    <xf numFmtId="0" fontId="39" fillId="4" borderId="9" xfId="0" applyFont="1" applyFill="1" applyBorder="1" applyAlignment="1">
      <alignment horizontal="right" vertical="center" readingOrder="2"/>
    </xf>
    <xf numFmtId="0" fontId="38" fillId="6" borderId="9" xfId="0" applyFont="1" applyFill="1" applyBorder="1" applyAlignment="1">
      <alignment horizontal="right" vertical="center" readingOrder="2"/>
    </xf>
    <xf numFmtId="0" fontId="38" fillId="0" borderId="9" xfId="0" applyFont="1" applyFill="1" applyBorder="1" applyAlignment="1">
      <alignment horizontal="right" vertical="center" wrapText="1" readingOrder="2"/>
    </xf>
    <xf numFmtId="2" fontId="64" fillId="4" borderId="9" xfId="0" applyNumberFormat="1" applyFont="1" applyFill="1" applyBorder="1" applyAlignment="1">
      <alignment horizontal="center" vertical="center" wrapText="1" readingOrder="1"/>
    </xf>
    <xf numFmtId="3" fontId="39" fillId="4" borderId="9" xfId="0" applyNumberFormat="1" applyFont="1" applyFill="1" applyBorder="1" applyAlignment="1">
      <alignment horizontal="right" vertical="center" wrapText="1" readingOrder="2"/>
    </xf>
    <xf numFmtId="0" fontId="38" fillId="0" borderId="9" xfId="0" applyNumberFormat="1" applyFont="1" applyFill="1" applyBorder="1" applyAlignment="1">
      <alignment horizontal="right" vertical="center" readingOrder="2"/>
    </xf>
    <xf numFmtId="0" fontId="38" fillId="6" borderId="9" xfId="0" applyNumberFormat="1" applyFont="1" applyFill="1" applyBorder="1" applyAlignment="1">
      <alignment horizontal="right" vertical="center" readingOrder="2"/>
    </xf>
    <xf numFmtId="0" fontId="38" fillId="2" borderId="9" xfId="0" applyFont="1" applyFill="1" applyBorder="1" applyAlignment="1">
      <alignment horizontal="right" vertical="center" readingOrder="2"/>
    </xf>
    <xf numFmtId="3" fontId="38" fillId="2" borderId="9" xfId="0" applyNumberFormat="1" applyFont="1" applyFill="1" applyBorder="1" applyAlignment="1">
      <alignment horizontal="right" vertical="center" readingOrder="2"/>
    </xf>
    <xf numFmtId="1" fontId="38" fillId="2" borderId="9" xfId="0" applyNumberFormat="1" applyFont="1" applyFill="1" applyBorder="1" applyAlignment="1">
      <alignment horizontal="right" vertical="center" readingOrder="2"/>
    </xf>
    <xf numFmtId="2" fontId="38" fillId="2" borderId="9" xfId="0" applyNumberFormat="1" applyFont="1" applyFill="1" applyBorder="1" applyAlignment="1">
      <alignment horizontal="center" vertical="center" readingOrder="1"/>
    </xf>
    <xf numFmtId="2" fontId="38" fillId="2" borderId="9" xfId="0" applyNumberFormat="1" applyFont="1" applyFill="1" applyBorder="1" applyAlignment="1">
      <alignment horizontal="center" vertical="center" readingOrder="2"/>
    </xf>
    <xf numFmtId="2" fontId="40" fillId="0" borderId="9" xfId="0" applyNumberFormat="1" applyFont="1" applyFill="1" applyBorder="1" applyAlignment="1">
      <alignment horizontal="center" vertical="center" readingOrder="1"/>
    </xf>
    <xf numFmtId="3" fontId="38" fillId="0" borderId="9" xfId="0" applyNumberFormat="1" applyFont="1" applyFill="1" applyBorder="1" applyAlignment="1">
      <alignment horizontal="right" vertical="center" readingOrder="1"/>
    </xf>
    <xf numFmtId="0" fontId="62" fillId="3" borderId="9" xfId="0" applyFont="1" applyFill="1" applyBorder="1" applyAlignment="1">
      <alignment horizontal="right" vertical="center" readingOrder="2"/>
    </xf>
    <xf numFmtId="3" fontId="62" fillId="3" borderId="9" xfId="0" applyNumberFormat="1" applyFont="1" applyFill="1" applyBorder="1" applyAlignment="1">
      <alignment horizontal="right" vertical="center"/>
    </xf>
    <xf numFmtId="2" fontId="62" fillId="3" borderId="9" xfId="0" applyNumberFormat="1" applyFont="1" applyFill="1" applyBorder="1" applyAlignment="1">
      <alignment horizontal="center" vertical="center" readingOrder="1"/>
    </xf>
    <xf numFmtId="3" fontId="62" fillId="3" borderId="9" xfId="0" applyNumberFormat="1" applyFont="1" applyFill="1" applyBorder="1" applyAlignment="1">
      <alignment horizontal="right" vertical="center" wrapText="1" readingOrder="2"/>
    </xf>
    <xf numFmtId="3" fontId="38" fillId="6" borderId="9" xfId="0" applyNumberFormat="1" applyFont="1" applyFill="1" applyBorder="1" applyAlignment="1">
      <alignment vertical="center"/>
    </xf>
    <xf numFmtId="2" fontId="62" fillId="3" borderId="9" xfId="0" applyNumberFormat="1" applyFont="1" applyFill="1" applyBorder="1" applyAlignment="1">
      <alignment horizontal="center" vertical="center" wrapText="1" readingOrder="1"/>
    </xf>
    <xf numFmtId="0" fontId="13" fillId="6" borderId="12" xfId="0" applyNumberFormat="1" applyFont="1" applyFill="1" applyBorder="1" applyAlignment="1">
      <alignment horizontal="right" vertical="center" readingOrder="2"/>
    </xf>
    <xf numFmtId="0" fontId="13" fillId="0" borderId="12" xfId="0" applyNumberFormat="1" applyFont="1" applyFill="1" applyBorder="1" applyAlignment="1">
      <alignment horizontal="right" vertical="center" readingOrder="2"/>
    </xf>
    <xf numFmtId="0" fontId="13" fillId="2" borderId="9" xfId="0" applyNumberFormat="1" applyFont="1" applyFill="1" applyBorder="1" applyAlignment="1">
      <alignment horizontal="right" vertical="center" readingOrder="2"/>
    </xf>
    <xf numFmtId="0" fontId="66" fillId="6" borderId="9" xfId="0" applyFont="1" applyFill="1" applyBorder="1" applyAlignment="1">
      <alignment horizontal="right" vertical="center" readingOrder="2"/>
    </xf>
    <xf numFmtId="0" fontId="66" fillId="6" borderId="9" xfId="0" applyFont="1" applyFill="1" applyBorder="1" applyAlignment="1">
      <alignment horizontal="right" vertical="center" wrapText="1" readingOrder="2"/>
    </xf>
    <xf numFmtId="0" fontId="66" fillId="0" borderId="9" xfId="0" applyFont="1" applyFill="1" applyBorder="1" applyAlignment="1">
      <alignment horizontal="right" vertical="center" readingOrder="2"/>
    </xf>
    <xf numFmtId="0" fontId="66" fillId="0" borderId="9" xfId="0" applyFont="1" applyFill="1" applyBorder="1" applyAlignment="1">
      <alignment horizontal="right" vertical="center" wrapText="1" readingOrder="2"/>
    </xf>
    <xf numFmtId="0" fontId="66" fillId="0" borderId="9" xfId="0" applyNumberFormat="1" applyFont="1" applyFill="1" applyBorder="1" applyAlignment="1">
      <alignment horizontal="right" vertical="center" readingOrder="2"/>
    </xf>
    <xf numFmtId="0" fontId="66" fillId="6" borderId="9" xfId="0" applyNumberFormat="1" applyFont="1" applyFill="1" applyBorder="1" applyAlignment="1">
      <alignment horizontal="right" vertical="center" readingOrder="2"/>
    </xf>
    <xf numFmtId="0" fontId="66" fillId="2" borderId="9" xfId="0" applyFont="1" applyFill="1" applyBorder="1" applyAlignment="1">
      <alignment horizontal="right" vertical="center" readingOrder="2"/>
    </xf>
    <xf numFmtId="0" fontId="66" fillId="2" borderId="9" xfId="0" applyFont="1" applyFill="1" applyBorder="1" applyAlignment="1">
      <alignment horizontal="right" vertical="center" wrapText="1" readingOrder="2"/>
    </xf>
    <xf numFmtId="0" fontId="67" fillId="0" borderId="9" xfId="0" applyFont="1" applyFill="1" applyBorder="1" applyAlignment="1">
      <alignment horizontal="right" vertical="center" readingOrder="2"/>
    </xf>
    <xf numFmtId="0" fontId="66" fillId="0" borderId="9" xfId="0" applyFont="1" applyFill="1" applyBorder="1" applyAlignment="1">
      <alignment horizontal="right" vertical="center"/>
    </xf>
    <xf numFmtId="0" fontId="68" fillId="4" borderId="9" xfId="0" applyFont="1" applyFill="1" applyBorder="1" applyAlignment="1">
      <alignment horizontal="right" vertical="center" wrapText="1" readingOrder="2"/>
    </xf>
    <xf numFmtId="2" fontId="68" fillId="4" borderId="9" xfId="0" applyNumberFormat="1" applyFont="1" applyFill="1" applyBorder="1" applyAlignment="1">
      <alignment horizontal="center" vertical="center" wrapText="1" readingOrder="2"/>
    </xf>
    <xf numFmtId="3" fontId="68" fillId="4" borderId="9" xfId="0" applyNumberFormat="1" applyFont="1" applyFill="1" applyBorder="1" applyAlignment="1">
      <alignment horizontal="center" vertical="center" wrapText="1" readingOrder="2"/>
    </xf>
    <xf numFmtId="0" fontId="68" fillId="4" borderId="9" xfId="0" applyFont="1" applyFill="1" applyBorder="1" applyAlignment="1">
      <alignment horizontal="right" vertical="center" textRotation="90" readingOrder="2"/>
    </xf>
    <xf numFmtId="0" fontId="68" fillId="4" borderId="9" xfId="0" applyFont="1" applyFill="1" applyBorder="1" applyAlignment="1">
      <alignment horizontal="right" vertical="center" readingOrder="2"/>
    </xf>
    <xf numFmtId="0" fontId="15" fillId="4" borderId="9" xfId="0" applyFont="1" applyFill="1" applyBorder="1" applyAlignment="1">
      <alignment horizontal="right" vertical="center" wrapText="1" readingOrder="2"/>
    </xf>
    <xf numFmtId="0" fontId="65" fillId="3" borderId="9" xfId="0" applyNumberFormat="1" applyFont="1" applyFill="1" applyBorder="1" applyAlignment="1">
      <alignment horizontal="right" vertical="center" wrapText="1" readingOrder="2"/>
    </xf>
    <xf numFmtId="0" fontId="39" fillId="3" borderId="9" xfId="0" applyFont="1" applyFill="1" applyBorder="1" applyAlignment="1">
      <alignment horizontal="right" vertical="center" wrapText="1" readingOrder="2"/>
    </xf>
    <xf numFmtId="0" fontId="15" fillId="4" borderId="12" xfId="0" applyFont="1" applyFill="1" applyBorder="1" applyAlignment="1">
      <alignment horizontal="right" vertical="center" readingOrder="2"/>
    </xf>
    <xf numFmtId="0" fontId="15" fillId="4" borderId="9" xfId="0" applyFont="1" applyFill="1" applyBorder="1" applyAlignment="1">
      <alignment horizontal="right" vertical="center" readingOrder="2"/>
    </xf>
    <xf numFmtId="0" fontId="29" fillId="10" borderId="20" xfId="0" applyFont="1" applyFill="1" applyBorder="1" applyAlignment="1">
      <alignment horizontal="center" vertical="center"/>
    </xf>
    <xf numFmtId="0" fontId="29" fillId="10" borderId="12" xfId="0" applyFont="1" applyFill="1" applyBorder="1" applyAlignment="1">
      <alignment horizontal="center" vertical="center"/>
    </xf>
    <xf numFmtId="0" fontId="33" fillId="0" borderId="10" xfId="0" applyFont="1" applyBorder="1" applyAlignment="1">
      <alignment horizontal="right" readingOrder="2"/>
    </xf>
    <xf numFmtId="0" fontId="33" fillId="0" borderId="11" xfId="0" applyFont="1" applyBorder="1" applyAlignment="1">
      <alignment horizontal="right" readingOrder="2"/>
    </xf>
    <xf numFmtId="0" fontId="33" fillId="0" borderId="12" xfId="0" applyFont="1" applyBorder="1" applyAlignment="1">
      <alignment horizontal="right" readingOrder="2"/>
    </xf>
    <xf numFmtId="2" fontId="19" fillId="10" borderId="11" xfId="0" applyNumberFormat="1" applyFont="1" applyFill="1" applyBorder="1" applyAlignment="1">
      <alignment horizontal="center" vertical="center"/>
    </xf>
    <xf numFmtId="2" fontId="19" fillId="10" borderId="34" xfId="0" applyNumberFormat="1" applyFont="1" applyFill="1" applyBorder="1" applyAlignment="1">
      <alignment horizontal="center" vertical="center"/>
    </xf>
    <xf numFmtId="2" fontId="19" fillId="10" borderId="12" xfId="0" applyNumberFormat="1" applyFont="1" applyFill="1" applyBorder="1" applyAlignment="1">
      <alignment horizontal="center" vertical="center"/>
    </xf>
    <xf numFmtId="0" fontId="50" fillId="10" borderId="20" xfId="0" applyFont="1" applyFill="1" applyBorder="1" applyAlignment="1">
      <alignment horizontal="right" vertical="center" readingOrder="2"/>
    </xf>
    <xf numFmtId="0" fontId="50" fillId="10" borderId="12" xfId="0" applyFont="1" applyFill="1" applyBorder="1" applyAlignment="1">
      <alignment horizontal="right" vertical="center" readingOrder="2"/>
    </xf>
    <xf numFmtId="0" fontId="4" fillId="10" borderId="7" xfId="0" applyFont="1" applyFill="1" applyBorder="1" applyAlignment="1">
      <alignment horizontal="center" vertical="center" readingOrder="2"/>
    </xf>
    <xf numFmtId="0" fontId="4" fillId="10" borderId="36" xfId="0" applyFont="1" applyFill="1" applyBorder="1" applyAlignment="1">
      <alignment horizontal="center" vertical="center" readingOrder="2"/>
    </xf>
    <xf numFmtId="0" fontId="4" fillId="10" borderId="14" xfId="0" applyFont="1" applyFill="1" applyBorder="1" applyAlignment="1">
      <alignment horizontal="center" vertical="center" readingOrder="2"/>
    </xf>
    <xf numFmtId="0" fontId="33" fillId="0" borderId="22" xfId="0" applyFont="1" applyBorder="1" applyAlignment="1">
      <alignment horizontal="right" wrapText="1" readingOrder="2"/>
    </xf>
    <xf numFmtId="0" fontId="33" fillId="0" borderId="23" xfId="0" applyFont="1" applyBorder="1" applyAlignment="1">
      <alignment horizontal="right" wrapText="1" readingOrder="2"/>
    </xf>
    <xf numFmtId="0" fontId="33" fillId="0" borderId="24" xfId="0" applyFont="1" applyBorder="1" applyAlignment="1">
      <alignment horizontal="right" wrapText="1" readingOrder="2"/>
    </xf>
    <xf numFmtId="0" fontId="30" fillId="12" borderId="28" xfId="0" applyFont="1" applyFill="1" applyBorder="1" applyAlignment="1">
      <alignment horizontal="center" vertical="center"/>
    </xf>
    <xf numFmtId="0" fontId="30" fillId="12" borderId="5" xfId="0" applyFont="1" applyFill="1" applyBorder="1" applyAlignment="1">
      <alignment horizontal="center" vertical="center"/>
    </xf>
    <xf numFmtId="0" fontId="30" fillId="12" borderId="35" xfId="0" applyFont="1" applyFill="1" applyBorder="1" applyAlignment="1">
      <alignment horizontal="center" vertical="center"/>
    </xf>
    <xf numFmtId="0" fontId="30" fillId="12" borderId="6" xfId="0" applyFont="1" applyFill="1" applyBorder="1" applyAlignment="1">
      <alignment horizontal="center" vertical="center"/>
    </xf>
    <xf numFmtId="2" fontId="19" fillId="10" borderId="31" xfId="0" applyNumberFormat="1" applyFont="1" applyFill="1" applyBorder="1" applyAlignment="1">
      <alignment horizontal="center" vertical="center"/>
    </xf>
    <xf numFmtId="2" fontId="19" fillId="10" borderId="32" xfId="0" applyNumberFormat="1" applyFont="1" applyFill="1" applyBorder="1" applyAlignment="1">
      <alignment horizontal="center" vertical="center"/>
    </xf>
    <xf numFmtId="2" fontId="19" fillId="10" borderId="33" xfId="0" applyNumberFormat="1" applyFont="1" applyFill="1" applyBorder="1" applyAlignment="1">
      <alignment horizontal="center" vertical="center"/>
    </xf>
    <xf numFmtId="2" fontId="19" fillId="10" borderId="8" xfId="0" applyNumberFormat="1" applyFont="1" applyFill="1" applyBorder="1" applyAlignment="1">
      <alignment horizontal="center" vertical="center"/>
    </xf>
    <xf numFmtId="2" fontId="19" fillId="10" borderId="29" xfId="0" applyNumberFormat="1" applyFont="1" applyFill="1" applyBorder="1" applyAlignment="1">
      <alignment horizontal="center" vertical="center"/>
    </xf>
    <xf numFmtId="2" fontId="19" fillId="10" borderId="15" xfId="0" applyNumberFormat="1" applyFont="1" applyFill="1" applyBorder="1" applyAlignment="1">
      <alignment horizontal="center" vertical="center"/>
    </xf>
    <xf numFmtId="2" fontId="21" fillId="10" borderId="13" xfId="0" applyNumberFormat="1" applyFont="1" applyFill="1" applyBorder="1" applyAlignment="1">
      <alignment horizontal="center" vertical="center"/>
    </xf>
    <xf numFmtId="2" fontId="21" fillId="10" borderId="30" xfId="0" applyNumberFormat="1" applyFont="1" applyFill="1" applyBorder="1" applyAlignment="1">
      <alignment horizontal="center" vertical="center"/>
    </xf>
    <xf numFmtId="2" fontId="21" fillId="10" borderId="16" xfId="0" applyNumberFormat="1" applyFont="1" applyFill="1" applyBorder="1" applyAlignment="1">
      <alignment horizontal="center" vertical="center"/>
    </xf>
    <xf numFmtId="2" fontId="21" fillId="10" borderId="8" xfId="0" applyNumberFormat="1" applyFont="1" applyFill="1" applyBorder="1" applyAlignment="1">
      <alignment horizontal="center" vertical="center"/>
    </xf>
    <xf numFmtId="2" fontId="21" fillId="10" borderId="29" xfId="0" applyNumberFormat="1" applyFont="1" applyFill="1" applyBorder="1" applyAlignment="1">
      <alignment horizontal="center" vertical="center"/>
    </xf>
    <xf numFmtId="2" fontId="21" fillId="10" borderId="15" xfId="0" applyNumberFormat="1" applyFont="1" applyFill="1" applyBorder="1" applyAlignment="1">
      <alignment horizontal="center" vertical="center"/>
    </xf>
    <xf numFmtId="0" fontId="20" fillId="10" borderId="8" xfId="0" applyFont="1" applyFill="1" applyBorder="1" applyAlignment="1">
      <alignment horizontal="center" vertical="center"/>
    </xf>
    <xf numFmtId="0" fontId="20" fillId="10" borderId="29" xfId="0" applyFont="1" applyFill="1" applyBorder="1" applyAlignment="1">
      <alignment horizontal="center" vertical="center"/>
    </xf>
    <xf numFmtId="0" fontId="19" fillId="10" borderId="8" xfId="0" applyFont="1" applyFill="1" applyBorder="1" applyAlignment="1">
      <alignment horizontal="center" vertical="center"/>
    </xf>
    <xf numFmtId="0" fontId="19" fillId="10" borderId="29" xfId="0" applyFont="1" applyFill="1" applyBorder="1" applyAlignment="1">
      <alignment horizontal="center" vertical="center"/>
    </xf>
    <xf numFmtId="0" fontId="19" fillId="10" borderId="15" xfId="0" applyFont="1" applyFill="1" applyBorder="1" applyAlignment="1">
      <alignment horizontal="center" vertical="center"/>
    </xf>
    <xf numFmtId="0" fontId="28" fillId="10" borderId="20" xfId="0" applyFont="1" applyFill="1" applyBorder="1" applyAlignment="1">
      <alignment horizontal="right" vertical="center" readingOrder="2"/>
    </xf>
    <xf numFmtId="0" fontId="28" fillId="10" borderId="12" xfId="0" applyFont="1" applyFill="1" applyBorder="1" applyAlignment="1">
      <alignment horizontal="right" vertical="center" readingOrder="2"/>
    </xf>
    <xf numFmtId="0" fontId="29" fillId="10" borderId="20" xfId="0" applyFont="1" applyFill="1" applyBorder="1" applyAlignment="1">
      <alignment horizontal="right" vertical="center"/>
    </xf>
    <xf numFmtId="0" fontId="29" fillId="10" borderId="12" xfId="0" applyFont="1" applyFill="1" applyBorder="1" applyAlignment="1">
      <alignment horizontal="right" vertical="center"/>
    </xf>
    <xf numFmtId="0" fontId="28" fillId="10" borderId="19" xfId="0" applyFont="1" applyFill="1" applyBorder="1" applyAlignment="1">
      <alignment horizontal="right" vertical="center"/>
    </xf>
    <xf numFmtId="0" fontId="28" fillId="10" borderId="12" xfId="0" applyFont="1" applyFill="1" applyBorder="1" applyAlignment="1">
      <alignment horizontal="right" vertical="center"/>
    </xf>
    <xf numFmtId="0" fontId="23" fillId="8" borderId="39" xfId="2" applyFont="1" applyFill="1" applyBorder="1" applyAlignment="1">
      <alignment horizontal="center" vertical="center"/>
    </xf>
    <xf numFmtId="0" fontId="23" fillId="8" borderId="24" xfId="2" applyFont="1" applyFill="1" applyBorder="1" applyAlignment="1">
      <alignment horizontal="center" vertical="center"/>
    </xf>
    <xf numFmtId="0" fontId="52" fillId="8" borderId="19" xfId="2" applyFont="1" applyFill="1" applyBorder="1" applyAlignment="1">
      <alignment horizontal="center" vertical="center"/>
    </xf>
    <xf numFmtId="0" fontId="52" fillId="8" borderId="33" xfId="2" applyFont="1" applyFill="1" applyBorder="1" applyAlignment="1">
      <alignment horizontal="center" vertical="center"/>
    </xf>
    <xf numFmtId="0" fontId="25" fillId="8" borderId="20" xfId="2" applyFont="1" applyFill="1" applyBorder="1" applyAlignment="1">
      <alignment horizontal="center" vertical="center"/>
    </xf>
    <xf numFmtId="0" fontId="25" fillId="8" borderId="12" xfId="2" applyFont="1" applyFill="1" applyBorder="1" applyAlignment="1">
      <alignment horizontal="center" vertical="center"/>
    </xf>
    <xf numFmtId="0" fontId="24" fillId="8" borderId="20" xfId="2" applyFont="1" applyFill="1" applyBorder="1" applyAlignment="1">
      <alignment horizontal="center" vertical="center"/>
    </xf>
    <xf numFmtId="0" fontId="24" fillId="8" borderId="12" xfId="2" applyFont="1" applyFill="1" applyBorder="1" applyAlignment="1">
      <alignment horizontal="center" vertical="center"/>
    </xf>
    <xf numFmtId="0" fontId="23" fillId="8" borderId="19" xfId="2" applyFont="1" applyFill="1" applyBorder="1" applyAlignment="1">
      <alignment horizontal="center" vertical="center"/>
    </xf>
    <xf numFmtId="0" fontId="23" fillId="8" borderId="12" xfId="2" applyFont="1" applyFill="1" applyBorder="1" applyAlignment="1">
      <alignment horizontal="center" vertical="center"/>
    </xf>
    <xf numFmtId="0" fontId="32" fillId="11" borderId="40" xfId="1" applyFont="1" applyFill="1" applyBorder="1" applyAlignment="1">
      <alignment horizontal="center" vertical="center"/>
    </xf>
    <xf numFmtId="0" fontId="32" fillId="11" borderId="41" xfId="1" applyFont="1" applyFill="1" applyBorder="1" applyAlignment="1">
      <alignment horizontal="center" vertical="center"/>
    </xf>
    <xf numFmtId="0" fontId="32" fillId="11" borderId="42" xfId="1" applyFont="1" applyFill="1" applyBorder="1" applyAlignment="1">
      <alignment horizontal="center" vertical="center"/>
    </xf>
    <xf numFmtId="0" fontId="51" fillId="8" borderId="20" xfId="2" applyFont="1" applyFill="1" applyBorder="1" applyAlignment="1">
      <alignment horizontal="center" vertical="center"/>
    </xf>
    <xf numFmtId="0" fontId="51" fillId="8" borderId="12" xfId="2" applyFont="1" applyFill="1" applyBorder="1" applyAlignment="1">
      <alignment horizontal="center" vertical="center"/>
    </xf>
    <xf numFmtId="0" fontId="4" fillId="8" borderId="3" xfId="0" applyFont="1" applyFill="1" applyBorder="1" applyAlignment="1">
      <alignment horizontal="center" vertical="center"/>
    </xf>
    <xf numFmtId="0" fontId="4" fillId="8" borderId="17" xfId="0" applyFont="1" applyFill="1" applyBorder="1" applyAlignment="1">
      <alignment horizontal="center" vertical="center"/>
    </xf>
    <xf numFmtId="0" fontId="19" fillId="8" borderId="4" xfId="2" applyFont="1" applyFill="1" applyBorder="1" applyAlignment="1">
      <alignment horizontal="center" vertical="center"/>
    </xf>
    <xf numFmtId="0" fontId="19" fillId="8" borderId="9" xfId="2" applyFont="1" applyFill="1" applyBorder="1" applyAlignment="1">
      <alignment horizontal="center" vertical="center"/>
    </xf>
    <xf numFmtId="0" fontId="21" fillId="8" borderId="27" xfId="2" applyFont="1" applyFill="1" applyBorder="1" applyAlignment="1">
      <alignment horizontal="center" vertical="center"/>
    </xf>
    <xf numFmtId="0" fontId="21" fillId="8" borderId="5" xfId="2" applyFont="1" applyFill="1" applyBorder="1" applyAlignment="1">
      <alignment horizontal="center" vertical="center"/>
    </xf>
    <xf numFmtId="0" fontId="21" fillId="8" borderId="37" xfId="2" applyFont="1" applyFill="1" applyBorder="1" applyAlignment="1">
      <alignment horizontal="center" vertical="center"/>
    </xf>
    <xf numFmtId="0" fontId="21" fillId="8" borderId="6" xfId="2" applyFont="1" applyFill="1" applyBorder="1" applyAlignment="1">
      <alignment horizontal="center" vertical="center"/>
    </xf>
    <xf numFmtId="0" fontId="21" fillId="8" borderId="9" xfId="2" applyFont="1" applyFill="1" applyBorder="1" applyAlignment="1">
      <alignment horizontal="center" vertical="center"/>
    </xf>
    <xf numFmtId="0" fontId="21" fillId="8" borderId="10" xfId="2" applyFont="1" applyFill="1" applyBorder="1" applyAlignment="1">
      <alignment horizontal="center" vertical="center"/>
    </xf>
    <xf numFmtId="0" fontId="21" fillId="8" borderId="11" xfId="2" applyFont="1" applyFill="1" applyBorder="1" applyAlignment="1">
      <alignment horizontal="center" vertical="center"/>
    </xf>
    <xf numFmtId="0" fontId="21" fillId="8" borderId="12" xfId="2" applyFont="1" applyFill="1" applyBorder="1" applyAlignment="1">
      <alignment horizontal="center" vertical="center"/>
    </xf>
    <xf numFmtId="0" fontId="21" fillId="8" borderId="38" xfId="2" applyFont="1" applyFill="1" applyBorder="1" applyAlignment="1">
      <alignment horizontal="center" vertical="center"/>
    </xf>
    <xf numFmtId="0" fontId="0" fillId="0" borderId="0" xfId="0" applyAlignment="1">
      <alignment horizontal="center" vertical="center"/>
    </xf>
    <xf numFmtId="0" fontId="54" fillId="0" borderId="0" xfId="0" applyFont="1" applyAlignment="1">
      <alignment horizontal="right" readingOrder="2"/>
    </xf>
    <xf numFmtId="0" fontId="57" fillId="0" borderId="0" xfId="0" applyFont="1" applyBorder="1" applyAlignment="1">
      <alignment horizontal="right" vertical="center" wrapText="1" readingOrder="2"/>
    </xf>
    <xf numFmtId="0" fontId="60" fillId="0" borderId="0" xfId="0" applyFont="1" applyAlignment="1">
      <alignment horizontal="left" vertical="top" readingOrder="2"/>
    </xf>
    <xf numFmtId="0" fontId="57" fillId="0" borderId="0" xfId="0" applyFont="1" applyAlignment="1">
      <alignment horizontal="right" vertical="top" wrapText="1" readingOrder="2"/>
    </xf>
    <xf numFmtId="0" fontId="53" fillId="13" borderId="40" xfId="0" applyFont="1" applyFill="1" applyBorder="1" applyAlignment="1">
      <alignment horizontal="center" vertical="center"/>
    </xf>
    <xf numFmtId="0" fontId="53" fillId="13" borderId="41" xfId="0" applyFont="1" applyFill="1" applyBorder="1" applyAlignment="1">
      <alignment horizontal="center" vertical="center"/>
    </xf>
    <xf numFmtId="0" fontId="53" fillId="13" borderId="42" xfId="0" applyFont="1" applyFill="1" applyBorder="1" applyAlignment="1">
      <alignment horizontal="center" vertical="center"/>
    </xf>
    <xf numFmtId="0" fontId="27" fillId="14" borderId="39" xfId="2" applyFont="1" applyFill="1" applyBorder="1" applyAlignment="1">
      <alignment horizontal="center"/>
    </xf>
    <xf numFmtId="0" fontId="27" fillId="14" borderId="24" xfId="2" applyFont="1" applyFill="1" applyBorder="1" applyAlignment="1">
      <alignment horizontal="center"/>
    </xf>
    <xf numFmtId="0" fontId="27" fillId="14" borderId="20" xfId="2" applyFont="1" applyFill="1" applyBorder="1" applyAlignment="1">
      <alignment horizontal="center" vertical="center"/>
    </xf>
    <xf numFmtId="0" fontId="27" fillId="14" borderId="12" xfId="2" applyFont="1" applyFill="1" applyBorder="1" applyAlignment="1">
      <alignment horizontal="center" vertical="center"/>
    </xf>
    <xf numFmtId="0" fontId="54" fillId="14" borderId="3" xfId="2" applyFont="1" applyFill="1" applyBorder="1" applyAlignment="1">
      <alignment horizontal="center" vertical="center"/>
    </xf>
    <xf numFmtId="0" fontId="54" fillId="14" borderId="17" xfId="2" applyFont="1" applyFill="1" applyBorder="1" applyAlignment="1">
      <alignment horizontal="center" vertical="center"/>
    </xf>
    <xf numFmtId="0" fontId="55" fillId="14" borderId="4" xfId="2" applyFont="1" applyFill="1" applyBorder="1" applyAlignment="1">
      <alignment horizontal="center" vertical="center"/>
    </xf>
    <xf numFmtId="0" fontId="55" fillId="14" borderId="9" xfId="2" applyFont="1" applyFill="1" applyBorder="1" applyAlignment="1">
      <alignment horizontal="center" vertical="center"/>
    </xf>
    <xf numFmtId="0" fontId="55" fillId="14" borderId="43" xfId="2" applyFont="1" applyFill="1" applyBorder="1" applyAlignment="1">
      <alignment horizontal="center" vertical="center"/>
    </xf>
    <xf numFmtId="0" fontId="41" fillId="16" borderId="45" xfId="0" applyFont="1" applyFill="1" applyBorder="1" applyAlignment="1">
      <alignment horizontal="center" vertical="center" wrapText="1" readingOrder="2"/>
    </xf>
    <xf numFmtId="0" fontId="41" fillId="16" borderId="46" xfId="0" applyFont="1" applyFill="1" applyBorder="1" applyAlignment="1">
      <alignment horizontal="center" vertical="center" wrapText="1" readingOrder="2"/>
    </xf>
    <xf numFmtId="0" fontId="41" fillId="16" borderId="47" xfId="0" applyFont="1" applyFill="1" applyBorder="1" applyAlignment="1">
      <alignment horizontal="center" vertical="center" wrapText="1" readingOrder="2"/>
    </xf>
    <xf numFmtId="0" fontId="41" fillId="16" borderId="48" xfId="0" applyFont="1" applyFill="1" applyBorder="1" applyAlignment="1">
      <alignment horizontal="center" wrapText="1" readingOrder="2"/>
    </xf>
    <xf numFmtId="0" fontId="41" fillId="16" borderId="52" xfId="0" applyFont="1" applyFill="1" applyBorder="1" applyAlignment="1">
      <alignment horizontal="center" wrapText="1" readingOrder="2"/>
    </xf>
    <xf numFmtId="0" fontId="41" fillId="16" borderId="49" xfId="0" applyFont="1" applyFill="1" applyBorder="1" applyAlignment="1">
      <alignment horizontal="center" wrapText="1" readingOrder="2"/>
    </xf>
    <xf numFmtId="0" fontId="47" fillId="16" borderId="45" xfId="0" applyFont="1" applyFill="1" applyBorder="1" applyAlignment="1">
      <alignment horizontal="center" vertical="center" wrapText="1" readingOrder="2"/>
    </xf>
    <xf numFmtId="0" fontId="47" fillId="16" borderId="46" xfId="0" applyFont="1" applyFill="1" applyBorder="1" applyAlignment="1">
      <alignment horizontal="center" vertical="center" wrapText="1" readingOrder="2"/>
    </xf>
    <xf numFmtId="0" fontId="47" fillId="16" borderId="47" xfId="0" applyFont="1" applyFill="1" applyBorder="1" applyAlignment="1">
      <alignment horizontal="center" vertical="center" wrapText="1" readingOrder="2"/>
    </xf>
    <xf numFmtId="0" fontId="41" fillId="16" borderId="45" xfId="0" applyFont="1" applyFill="1" applyBorder="1" applyAlignment="1">
      <alignment horizontal="center" wrapText="1" readingOrder="2"/>
    </xf>
    <xf numFmtId="0" fontId="41" fillId="16" borderId="47" xfId="0" applyFont="1" applyFill="1" applyBorder="1" applyAlignment="1">
      <alignment horizontal="center" wrapText="1" readingOrder="2"/>
    </xf>
    <xf numFmtId="2" fontId="4" fillId="0" borderId="45" xfId="0" applyNumberFormat="1" applyFont="1" applyBorder="1" applyAlignment="1">
      <alignment horizontal="center" vertical="center" wrapText="1" readingOrder="1"/>
    </xf>
    <xf numFmtId="2" fontId="4" fillId="0" borderId="46" xfId="0" applyNumberFormat="1" applyFont="1" applyBorder="1" applyAlignment="1">
      <alignment horizontal="center" vertical="center" wrapText="1" readingOrder="1"/>
    </xf>
    <xf numFmtId="2" fontId="4" fillId="0" borderId="47" xfId="0" applyNumberFormat="1" applyFont="1" applyBorder="1" applyAlignment="1">
      <alignment horizontal="center" vertical="center" wrapText="1" readingOrder="1"/>
    </xf>
    <xf numFmtId="0" fontId="41" fillId="16" borderId="44" xfId="0" applyFont="1" applyFill="1" applyBorder="1" applyAlignment="1">
      <alignment horizontal="center" vertical="center" wrapText="1" readingOrder="2"/>
    </xf>
    <xf numFmtId="0" fontId="41" fillId="16" borderId="46" xfId="0" applyFont="1" applyFill="1" applyBorder="1" applyAlignment="1">
      <alignment horizontal="center" wrapText="1" readingOrder="2"/>
    </xf>
    <xf numFmtId="0" fontId="41" fillId="16" borderId="44" xfId="0" applyFont="1" applyFill="1" applyBorder="1" applyAlignment="1">
      <alignment horizontal="center" wrapText="1" readingOrder="2"/>
    </xf>
  </cellXfs>
  <cellStyles count="5">
    <cellStyle name="Normal" xfId="0" builtinId="0"/>
    <cellStyle name="Normal 2" xfId="3"/>
    <cellStyle name="Normal 2 2" xfId="1"/>
    <cellStyle name="Normal 2 3" xfId="2"/>
    <cellStyle name="Normal 3" xfId="4"/>
  </cellStyles>
  <dxfs count="0"/>
  <tableStyles count="0" defaultTableStyle="TableStyleMedium9" defaultPivotStyle="PivotStyleLight16"/>
  <colors>
    <mruColors>
      <color rgb="FF99FF33"/>
      <color rgb="FFFF99FF"/>
      <color rgb="FFFF66FF"/>
      <color rgb="FF336600"/>
      <color rgb="FF339933"/>
      <color rgb="FFFFFF00"/>
      <color rgb="FFCCFF99"/>
      <color rgb="FFCCFF33"/>
      <color rgb="FF008000"/>
      <color rgb="FF00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H137"/>
  <sheetViews>
    <sheetView rightToLeft="1" topLeftCell="C25" zoomScale="50" zoomScaleNormal="50" workbookViewId="0">
      <pane xSplit="3" topLeftCell="F1" activePane="topRight" state="frozen"/>
      <selection activeCell="C1" sqref="C1"/>
      <selection pane="topRight" activeCell="J35" sqref="J35"/>
    </sheetView>
  </sheetViews>
  <sheetFormatPr defaultRowHeight="37.5"/>
  <cols>
    <col min="1" max="1" width="6.140625" style="81" hidden="1" customWidth="1"/>
    <col min="2" max="2" width="0.85546875" style="82" hidden="1" customWidth="1"/>
    <col min="3" max="3" width="9.140625" style="82" customWidth="1"/>
    <col min="4" max="4" width="10.7109375" style="5" bestFit="1" customWidth="1"/>
    <col min="5" max="5" width="39.7109375" style="6" customWidth="1"/>
    <col min="6" max="6" width="35.42578125" style="83" customWidth="1"/>
    <col min="7" max="7" width="26.42578125" style="83" customWidth="1"/>
    <col min="8" max="8" width="10.7109375" style="83" customWidth="1"/>
    <col min="9" max="9" width="30.7109375" style="6" customWidth="1"/>
    <col min="10" max="10" width="25.42578125" style="5" customWidth="1"/>
    <col min="11" max="11" width="25.5703125" style="5" bestFit="1" customWidth="1"/>
    <col min="12" max="12" width="15" style="5" customWidth="1"/>
    <col min="13" max="13" width="27.28515625" style="5" customWidth="1"/>
    <col min="14" max="14" width="28.7109375" style="5" customWidth="1"/>
    <col min="15" max="15" width="24.7109375" style="84" customWidth="1"/>
    <col min="16" max="16" width="19.28515625" style="84" customWidth="1"/>
    <col min="17" max="17" width="15.28515625" style="84" customWidth="1"/>
    <col min="18" max="18" width="23.28515625" style="7" customWidth="1"/>
    <col min="19" max="19" width="21.5703125" style="7" customWidth="1"/>
    <col min="20" max="20" width="19" style="7" customWidth="1"/>
    <col min="21" max="21" width="13.7109375" style="7" customWidth="1"/>
    <col min="22" max="22" width="15.42578125" style="7" customWidth="1"/>
    <col min="23" max="23" width="15.5703125" style="5" customWidth="1"/>
    <col min="24" max="24" width="18.85546875" style="5" customWidth="1"/>
    <col min="25" max="29" width="11.42578125" style="85" customWidth="1"/>
    <col min="30" max="55" width="9" style="81"/>
    <col min="56" max="208" width="9" style="5"/>
    <col min="209" max="209" width="6.42578125" style="5" customWidth="1"/>
    <col min="210" max="211" width="0" style="5" hidden="1" customWidth="1"/>
    <col min="212" max="212" width="8.42578125" style="5" customWidth="1"/>
    <col min="213" max="213" width="6" style="5" customWidth="1"/>
    <col min="214" max="214" width="32.42578125" style="5" customWidth="1"/>
    <col min="215" max="215" width="37.28515625" style="5" customWidth="1"/>
    <col min="216" max="216" width="26.42578125" style="5" customWidth="1"/>
    <col min="217" max="217" width="10.7109375" style="5" customWidth="1"/>
    <col min="218" max="219" width="24.28515625" style="5" customWidth="1"/>
    <col min="220" max="220" width="21.5703125" style="5" customWidth="1"/>
    <col min="221" max="221" width="19.7109375" style="5" customWidth="1"/>
    <col min="222" max="222" width="11" style="5" customWidth="1"/>
    <col min="223" max="223" width="21.85546875" style="5" customWidth="1"/>
    <col min="224" max="224" width="21.5703125" style="5" customWidth="1"/>
    <col min="225" max="225" width="24.7109375" style="5" customWidth="1"/>
    <col min="226" max="226" width="21.42578125" style="5" customWidth="1"/>
    <col min="227" max="228" width="15.28515625" style="5" customWidth="1"/>
    <col min="229" max="229" width="20.140625" style="5" bestFit="1" customWidth="1"/>
    <col min="230" max="230" width="27.85546875" style="5" bestFit="1" customWidth="1"/>
    <col min="231" max="231" width="17.28515625" style="5" bestFit="1" customWidth="1"/>
    <col min="232" max="232" width="16.42578125" style="5" customWidth="1"/>
    <col min="233" max="233" width="15.42578125" style="5" customWidth="1"/>
    <col min="234" max="234" width="17.5703125" style="5" bestFit="1" customWidth="1"/>
    <col min="235" max="235" width="19.140625" style="5" customWidth="1"/>
    <col min="236" max="464" width="9" style="5"/>
    <col min="465" max="465" width="6.42578125" style="5" customWidth="1"/>
    <col min="466" max="467" width="0" style="5" hidden="1" customWidth="1"/>
    <col min="468" max="468" width="8.42578125" style="5" customWidth="1"/>
    <col min="469" max="469" width="6" style="5" customWidth="1"/>
    <col min="470" max="470" width="32.42578125" style="5" customWidth="1"/>
    <col min="471" max="471" width="37.28515625" style="5" customWidth="1"/>
    <col min="472" max="472" width="26.42578125" style="5" customWidth="1"/>
    <col min="473" max="473" width="10.7109375" style="5" customWidth="1"/>
    <col min="474" max="475" width="24.28515625" style="5" customWidth="1"/>
    <col min="476" max="476" width="21.5703125" style="5" customWidth="1"/>
    <col min="477" max="477" width="19.7109375" style="5" customWidth="1"/>
    <col min="478" max="478" width="11" style="5" customWidth="1"/>
    <col min="479" max="479" width="21.85546875" style="5" customWidth="1"/>
    <col min="480" max="480" width="21.5703125" style="5" customWidth="1"/>
    <col min="481" max="481" width="24.7109375" style="5" customWidth="1"/>
    <col min="482" max="482" width="21.42578125" style="5" customWidth="1"/>
    <col min="483" max="484" width="15.28515625" style="5" customWidth="1"/>
    <col min="485" max="485" width="20.140625" style="5" bestFit="1" customWidth="1"/>
    <col min="486" max="486" width="27.85546875" style="5" bestFit="1" customWidth="1"/>
    <col min="487" max="487" width="17.28515625" style="5" bestFit="1" customWidth="1"/>
    <col min="488" max="488" width="16.42578125" style="5" customWidth="1"/>
    <col min="489" max="489" width="15.42578125" style="5" customWidth="1"/>
    <col min="490" max="490" width="17.5703125" style="5" bestFit="1" customWidth="1"/>
    <col min="491" max="491" width="19.140625" style="5" customWidth="1"/>
    <col min="492" max="720" width="9" style="5"/>
    <col min="721" max="721" width="6.42578125" style="5" customWidth="1"/>
    <col min="722" max="723" width="0" style="5" hidden="1" customWidth="1"/>
    <col min="724" max="724" width="8.42578125" style="5" customWidth="1"/>
    <col min="725" max="725" width="6" style="5" customWidth="1"/>
    <col min="726" max="726" width="32.42578125" style="5" customWidth="1"/>
    <col min="727" max="727" width="37.28515625" style="5" customWidth="1"/>
    <col min="728" max="728" width="26.42578125" style="5" customWidth="1"/>
    <col min="729" max="729" width="10.7109375" style="5" customWidth="1"/>
    <col min="730" max="731" width="24.28515625" style="5" customWidth="1"/>
    <col min="732" max="732" width="21.5703125" style="5" customWidth="1"/>
    <col min="733" max="733" width="19.7109375" style="5" customWidth="1"/>
    <col min="734" max="734" width="11" style="5" customWidth="1"/>
    <col min="735" max="735" width="21.85546875" style="5" customWidth="1"/>
    <col min="736" max="736" width="21.5703125" style="5" customWidth="1"/>
    <col min="737" max="737" width="24.7109375" style="5" customWidth="1"/>
    <col min="738" max="738" width="21.42578125" style="5" customWidth="1"/>
    <col min="739" max="740" width="15.28515625" style="5" customWidth="1"/>
    <col min="741" max="741" width="20.140625" style="5" bestFit="1" customWidth="1"/>
    <col min="742" max="742" width="27.85546875" style="5" bestFit="1" customWidth="1"/>
    <col min="743" max="743" width="17.28515625" style="5" bestFit="1" customWidth="1"/>
    <col min="744" max="744" width="16.42578125" style="5" customWidth="1"/>
    <col min="745" max="745" width="15.42578125" style="5" customWidth="1"/>
    <col min="746" max="746" width="17.5703125" style="5" bestFit="1" customWidth="1"/>
    <col min="747" max="747" width="19.140625" style="5" customWidth="1"/>
    <col min="748" max="976" width="9" style="5"/>
    <col min="977" max="977" width="6.42578125" style="5" customWidth="1"/>
    <col min="978" max="979" width="0" style="5" hidden="1" customWidth="1"/>
    <col min="980" max="980" width="8.42578125" style="5" customWidth="1"/>
    <col min="981" max="981" width="6" style="5" customWidth="1"/>
    <col min="982" max="982" width="32.42578125" style="5" customWidth="1"/>
    <col min="983" max="983" width="37.28515625" style="5" customWidth="1"/>
    <col min="984" max="984" width="26.42578125" style="5" customWidth="1"/>
    <col min="985" max="985" width="10.7109375" style="5" customWidth="1"/>
    <col min="986" max="987" width="24.28515625" style="5" customWidth="1"/>
    <col min="988" max="988" width="21.5703125" style="5" customWidth="1"/>
    <col min="989" max="989" width="19.7109375" style="5" customWidth="1"/>
    <col min="990" max="990" width="11" style="5" customWidth="1"/>
    <col min="991" max="991" width="21.85546875" style="5" customWidth="1"/>
    <col min="992" max="992" width="21.5703125" style="5" customWidth="1"/>
    <col min="993" max="993" width="24.7109375" style="5" customWidth="1"/>
    <col min="994" max="994" width="21.42578125" style="5" customWidth="1"/>
    <col min="995" max="996" width="15.28515625" style="5" customWidth="1"/>
    <col min="997" max="997" width="20.140625" style="5" bestFit="1" customWidth="1"/>
    <col min="998" max="998" width="27.85546875" style="5" bestFit="1" customWidth="1"/>
    <col min="999" max="999" width="17.28515625" style="5" bestFit="1" customWidth="1"/>
    <col min="1000" max="1000" width="16.42578125" style="5" customWidth="1"/>
    <col min="1001" max="1001" width="15.42578125" style="5" customWidth="1"/>
    <col min="1002" max="1002" width="17.5703125" style="5" bestFit="1" customWidth="1"/>
    <col min="1003" max="1003" width="19.140625" style="5" customWidth="1"/>
    <col min="1004" max="1232" width="9" style="5"/>
    <col min="1233" max="1233" width="6.42578125" style="5" customWidth="1"/>
    <col min="1234" max="1235" width="0" style="5" hidden="1" customWidth="1"/>
    <col min="1236" max="1236" width="8.42578125" style="5" customWidth="1"/>
    <col min="1237" max="1237" width="6" style="5" customWidth="1"/>
    <col min="1238" max="1238" width="32.42578125" style="5" customWidth="1"/>
    <col min="1239" max="1239" width="37.28515625" style="5" customWidth="1"/>
    <col min="1240" max="1240" width="26.42578125" style="5" customWidth="1"/>
    <col min="1241" max="1241" width="10.7109375" style="5" customWidth="1"/>
    <col min="1242" max="1243" width="24.28515625" style="5" customWidth="1"/>
    <col min="1244" max="1244" width="21.5703125" style="5" customWidth="1"/>
    <col min="1245" max="1245" width="19.7109375" style="5" customWidth="1"/>
    <col min="1246" max="1246" width="11" style="5" customWidth="1"/>
    <col min="1247" max="1247" width="21.85546875" style="5" customWidth="1"/>
    <col min="1248" max="1248" width="21.5703125" style="5" customWidth="1"/>
    <col min="1249" max="1249" width="24.7109375" style="5" customWidth="1"/>
    <col min="1250" max="1250" width="21.42578125" style="5" customWidth="1"/>
    <col min="1251" max="1252" width="15.28515625" style="5" customWidth="1"/>
    <col min="1253" max="1253" width="20.140625" style="5" bestFit="1" customWidth="1"/>
    <col min="1254" max="1254" width="27.85546875" style="5" bestFit="1" customWidth="1"/>
    <col min="1255" max="1255" width="17.28515625" style="5" bestFit="1" customWidth="1"/>
    <col min="1256" max="1256" width="16.42578125" style="5" customWidth="1"/>
    <col min="1257" max="1257" width="15.42578125" style="5" customWidth="1"/>
    <col min="1258" max="1258" width="17.5703125" style="5" bestFit="1" customWidth="1"/>
    <col min="1259" max="1259" width="19.140625" style="5" customWidth="1"/>
    <col min="1260" max="1488" width="9" style="5"/>
    <col min="1489" max="1489" width="6.42578125" style="5" customWidth="1"/>
    <col min="1490" max="1491" width="0" style="5" hidden="1" customWidth="1"/>
    <col min="1492" max="1492" width="8.42578125" style="5" customWidth="1"/>
    <col min="1493" max="1493" width="6" style="5" customWidth="1"/>
    <col min="1494" max="1494" width="32.42578125" style="5" customWidth="1"/>
    <col min="1495" max="1495" width="37.28515625" style="5" customWidth="1"/>
    <col min="1496" max="1496" width="26.42578125" style="5" customWidth="1"/>
    <col min="1497" max="1497" width="10.7109375" style="5" customWidth="1"/>
    <col min="1498" max="1499" width="24.28515625" style="5" customWidth="1"/>
    <col min="1500" max="1500" width="21.5703125" style="5" customWidth="1"/>
    <col min="1501" max="1501" width="19.7109375" style="5" customWidth="1"/>
    <col min="1502" max="1502" width="11" style="5" customWidth="1"/>
    <col min="1503" max="1503" width="21.85546875" style="5" customWidth="1"/>
    <col min="1504" max="1504" width="21.5703125" style="5" customWidth="1"/>
    <col min="1505" max="1505" width="24.7109375" style="5" customWidth="1"/>
    <col min="1506" max="1506" width="21.42578125" style="5" customWidth="1"/>
    <col min="1507" max="1508" width="15.28515625" style="5" customWidth="1"/>
    <col min="1509" max="1509" width="20.140625" style="5" bestFit="1" customWidth="1"/>
    <col min="1510" max="1510" width="27.85546875" style="5" bestFit="1" customWidth="1"/>
    <col min="1511" max="1511" width="17.28515625" style="5" bestFit="1" customWidth="1"/>
    <col min="1512" max="1512" width="16.42578125" style="5" customWidth="1"/>
    <col min="1513" max="1513" width="15.42578125" style="5" customWidth="1"/>
    <col min="1514" max="1514" width="17.5703125" style="5" bestFit="1" customWidth="1"/>
    <col min="1515" max="1515" width="19.140625" style="5" customWidth="1"/>
    <col min="1516" max="1744" width="9" style="5"/>
    <col min="1745" max="1745" width="6.42578125" style="5" customWidth="1"/>
    <col min="1746" max="1747" width="0" style="5" hidden="1" customWidth="1"/>
    <col min="1748" max="1748" width="8.42578125" style="5" customWidth="1"/>
    <col min="1749" max="1749" width="6" style="5" customWidth="1"/>
    <col min="1750" max="1750" width="32.42578125" style="5" customWidth="1"/>
    <col min="1751" max="1751" width="37.28515625" style="5" customWidth="1"/>
    <col min="1752" max="1752" width="26.42578125" style="5" customWidth="1"/>
    <col min="1753" max="1753" width="10.7109375" style="5" customWidth="1"/>
    <col min="1754" max="1755" width="24.28515625" style="5" customWidth="1"/>
    <col min="1756" max="1756" width="21.5703125" style="5" customWidth="1"/>
    <col min="1757" max="1757" width="19.7109375" style="5" customWidth="1"/>
    <col min="1758" max="1758" width="11" style="5" customWidth="1"/>
    <col min="1759" max="1759" width="21.85546875" style="5" customWidth="1"/>
    <col min="1760" max="1760" width="21.5703125" style="5" customWidth="1"/>
    <col min="1761" max="1761" width="24.7109375" style="5" customWidth="1"/>
    <col min="1762" max="1762" width="21.42578125" style="5" customWidth="1"/>
    <col min="1763" max="1764" width="15.28515625" style="5" customWidth="1"/>
    <col min="1765" max="1765" width="20.140625" style="5" bestFit="1" customWidth="1"/>
    <col min="1766" max="1766" width="27.85546875" style="5" bestFit="1" customWidth="1"/>
    <col min="1767" max="1767" width="17.28515625" style="5" bestFit="1" customWidth="1"/>
    <col min="1768" max="1768" width="16.42578125" style="5" customWidth="1"/>
    <col min="1769" max="1769" width="15.42578125" style="5" customWidth="1"/>
    <col min="1770" max="1770" width="17.5703125" style="5" bestFit="1" customWidth="1"/>
    <col min="1771" max="1771" width="19.140625" style="5" customWidth="1"/>
    <col min="1772" max="2000" width="9" style="5"/>
    <col min="2001" max="2001" width="6.42578125" style="5" customWidth="1"/>
    <col min="2002" max="2003" width="0" style="5" hidden="1" customWidth="1"/>
    <col min="2004" max="2004" width="8.42578125" style="5" customWidth="1"/>
    <col min="2005" max="2005" width="6" style="5" customWidth="1"/>
    <col min="2006" max="2006" width="32.42578125" style="5" customWidth="1"/>
    <col min="2007" max="2007" width="37.28515625" style="5" customWidth="1"/>
    <col min="2008" max="2008" width="26.42578125" style="5" customWidth="1"/>
    <col min="2009" max="2009" width="10.7109375" style="5" customWidth="1"/>
    <col min="2010" max="2011" width="24.28515625" style="5" customWidth="1"/>
    <col min="2012" max="2012" width="21.5703125" style="5" customWidth="1"/>
    <col min="2013" max="2013" width="19.7109375" style="5" customWidth="1"/>
    <col min="2014" max="2014" width="11" style="5" customWidth="1"/>
    <col min="2015" max="2015" width="21.85546875" style="5" customWidth="1"/>
    <col min="2016" max="2016" width="21.5703125" style="5" customWidth="1"/>
    <col min="2017" max="2017" width="24.7109375" style="5" customWidth="1"/>
    <col min="2018" max="2018" width="21.42578125" style="5" customWidth="1"/>
    <col min="2019" max="2020" width="15.28515625" style="5" customWidth="1"/>
    <col min="2021" max="2021" width="20.140625" style="5" bestFit="1" customWidth="1"/>
    <col min="2022" max="2022" width="27.85546875" style="5" bestFit="1" customWidth="1"/>
    <col min="2023" max="2023" width="17.28515625" style="5" bestFit="1" customWidth="1"/>
    <col min="2024" max="2024" width="16.42578125" style="5" customWidth="1"/>
    <col min="2025" max="2025" width="15.42578125" style="5" customWidth="1"/>
    <col min="2026" max="2026" width="17.5703125" style="5" bestFit="1" customWidth="1"/>
    <col min="2027" max="2027" width="19.140625" style="5" customWidth="1"/>
    <col min="2028" max="2256" width="9" style="5"/>
    <col min="2257" max="2257" width="6.42578125" style="5" customWidth="1"/>
    <col min="2258" max="2259" width="0" style="5" hidden="1" customWidth="1"/>
    <col min="2260" max="2260" width="8.42578125" style="5" customWidth="1"/>
    <col min="2261" max="2261" width="6" style="5" customWidth="1"/>
    <col min="2262" max="2262" width="32.42578125" style="5" customWidth="1"/>
    <col min="2263" max="2263" width="37.28515625" style="5" customWidth="1"/>
    <col min="2264" max="2264" width="26.42578125" style="5" customWidth="1"/>
    <col min="2265" max="2265" width="10.7109375" style="5" customWidth="1"/>
    <col min="2266" max="2267" width="24.28515625" style="5" customWidth="1"/>
    <col min="2268" max="2268" width="21.5703125" style="5" customWidth="1"/>
    <col min="2269" max="2269" width="19.7109375" style="5" customWidth="1"/>
    <col min="2270" max="2270" width="11" style="5" customWidth="1"/>
    <col min="2271" max="2271" width="21.85546875" style="5" customWidth="1"/>
    <col min="2272" max="2272" width="21.5703125" style="5" customWidth="1"/>
    <col min="2273" max="2273" width="24.7109375" style="5" customWidth="1"/>
    <col min="2274" max="2274" width="21.42578125" style="5" customWidth="1"/>
    <col min="2275" max="2276" width="15.28515625" style="5" customWidth="1"/>
    <col min="2277" max="2277" width="20.140625" style="5" bestFit="1" customWidth="1"/>
    <col min="2278" max="2278" width="27.85546875" style="5" bestFit="1" customWidth="1"/>
    <col min="2279" max="2279" width="17.28515625" style="5" bestFit="1" customWidth="1"/>
    <col min="2280" max="2280" width="16.42578125" style="5" customWidth="1"/>
    <col min="2281" max="2281" width="15.42578125" style="5" customWidth="1"/>
    <col min="2282" max="2282" width="17.5703125" style="5" bestFit="1" customWidth="1"/>
    <col min="2283" max="2283" width="19.140625" style="5" customWidth="1"/>
    <col min="2284" max="2512" width="9" style="5"/>
    <col min="2513" max="2513" width="6.42578125" style="5" customWidth="1"/>
    <col min="2514" max="2515" width="0" style="5" hidden="1" customWidth="1"/>
    <col min="2516" max="2516" width="8.42578125" style="5" customWidth="1"/>
    <col min="2517" max="2517" width="6" style="5" customWidth="1"/>
    <col min="2518" max="2518" width="32.42578125" style="5" customWidth="1"/>
    <col min="2519" max="2519" width="37.28515625" style="5" customWidth="1"/>
    <col min="2520" max="2520" width="26.42578125" style="5" customWidth="1"/>
    <col min="2521" max="2521" width="10.7109375" style="5" customWidth="1"/>
    <col min="2522" max="2523" width="24.28515625" style="5" customWidth="1"/>
    <col min="2524" max="2524" width="21.5703125" style="5" customWidth="1"/>
    <col min="2525" max="2525" width="19.7109375" style="5" customWidth="1"/>
    <col min="2526" max="2526" width="11" style="5" customWidth="1"/>
    <col min="2527" max="2527" width="21.85546875" style="5" customWidth="1"/>
    <col min="2528" max="2528" width="21.5703125" style="5" customWidth="1"/>
    <col min="2529" max="2529" width="24.7109375" style="5" customWidth="1"/>
    <col min="2530" max="2530" width="21.42578125" style="5" customWidth="1"/>
    <col min="2531" max="2532" width="15.28515625" style="5" customWidth="1"/>
    <col min="2533" max="2533" width="20.140625" style="5" bestFit="1" customWidth="1"/>
    <col min="2534" max="2534" width="27.85546875" style="5" bestFit="1" customWidth="1"/>
    <col min="2535" max="2535" width="17.28515625" style="5" bestFit="1" customWidth="1"/>
    <col min="2536" max="2536" width="16.42578125" style="5" customWidth="1"/>
    <col min="2537" max="2537" width="15.42578125" style="5" customWidth="1"/>
    <col min="2538" max="2538" width="17.5703125" style="5" bestFit="1" customWidth="1"/>
    <col min="2539" max="2539" width="19.140625" style="5" customWidth="1"/>
    <col min="2540" max="2768" width="9" style="5"/>
    <col min="2769" max="2769" width="6.42578125" style="5" customWidth="1"/>
    <col min="2770" max="2771" width="0" style="5" hidden="1" customWidth="1"/>
    <col min="2772" max="2772" width="8.42578125" style="5" customWidth="1"/>
    <col min="2773" max="2773" width="6" style="5" customWidth="1"/>
    <col min="2774" max="2774" width="32.42578125" style="5" customWidth="1"/>
    <col min="2775" max="2775" width="37.28515625" style="5" customWidth="1"/>
    <col min="2776" max="2776" width="26.42578125" style="5" customWidth="1"/>
    <col min="2777" max="2777" width="10.7109375" style="5" customWidth="1"/>
    <col min="2778" max="2779" width="24.28515625" style="5" customWidth="1"/>
    <col min="2780" max="2780" width="21.5703125" style="5" customWidth="1"/>
    <col min="2781" max="2781" width="19.7109375" style="5" customWidth="1"/>
    <col min="2782" max="2782" width="11" style="5" customWidth="1"/>
    <col min="2783" max="2783" width="21.85546875" style="5" customWidth="1"/>
    <col min="2784" max="2784" width="21.5703125" style="5" customWidth="1"/>
    <col min="2785" max="2785" width="24.7109375" style="5" customWidth="1"/>
    <col min="2786" max="2786" width="21.42578125" style="5" customWidth="1"/>
    <col min="2787" max="2788" width="15.28515625" style="5" customWidth="1"/>
    <col min="2789" max="2789" width="20.140625" style="5" bestFit="1" customWidth="1"/>
    <col min="2790" max="2790" width="27.85546875" style="5" bestFit="1" customWidth="1"/>
    <col min="2791" max="2791" width="17.28515625" style="5" bestFit="1" customWidth="1"/>
    <col min="2792" max="2792" width="16.42578125" style="5" customWidth="1"/>
    <col min="2793" max="2793" width="15.42578125" style="5" customWidth="1"/>
    <col min="2794" max="2794" width="17.5703125" style="5" bestFit="1" customWidth="1"/>
    <col min="2795" max="2795" width="19.140625" style="5" customWidth="1"/>
    <col min="2796" max="3024" width="9" style="5"/>
    <col min="3025" max="3025" width="6.42578125" style="5" customWidth="1"/>
    <col min="3026" max="3027" width="0" style="5" hidden="1" customWidth="1"/>
    <col min="3028" max="3028" width="8.42578125" style="5" customWidth="1"/>
    <col min="3029" max="3029" width="6" style="5" customWidth="1"/>
    <col min="3030" max="3030" width="32.42578125" style="5" customWidth="1"/>
    <col min="3031" max="3031" width="37.28515625" style="5" customWidth="1"/>
    <col min="3032" max="3032" width="26.42578125" style="5" customWidth="1"/>
    <col min="3033" max="3033" width="10.7109375" style="5" customWidth="1"/>
    <col min="3034" max="3035" width="24.28515625" style="5" customWidth="1"/>
    <col min="3036" max="3036" width="21.5703125" style="5" customWidth="1"/>
    <col min="3037" max="3037" width="19.7109375" style="5" customWidth="1"/>
    <col min="3038" max="3038" width="11" style="5" customWidth="1"/>
    <col min="3039" max="3039" width="21.85546875" style="5" customWidth="1"/>
    <col min="3040" max="3040" width="21.5703125" style="5" customWidth="1"/>
    <col min="3041" max="3041" width="24.7109375" style="5" customWidth="1"/>
    <col min="3042" max="3042" width="21.42578125" style="5" customWidth="1"/>
    <col min="3043" max="3044" width="15.28515625" style="5" customWidth="1"/>
    <col min="3045" max="3045" width="20.140625" style="5" bestFit="1" customWidth="1"/>
    <col min="3046" max="3046" width="27.85546875" style="5" bestFit="1" customWidth="1"/>
    <col min="3047" max="3047" width="17.28515625" style="5" bestFit="1" customWidth="1"/>
    <col min="3048" max="3048" width="16.42578125" style="5" customWidth="1"/>
    <col min="3049" max="3049" width="15.42578125" style="5" customWidth="1"/>
    <col min="3050" max="3050" width="17.5703125" style="5" bestFit="1" customWidth="1"/>
    <col min="3051" max="3051" width="19.140625" style="5" customWidth="1"/>
    <col min="3052" max="3280" width="9" style="5"/>
    <col min="3281" max="3281" width="6.42578125" style="5" customWidth="1"/>
    <col min="3282" max="3283" width="0" style="5" hidden="1" customWidth="1"/>
    <col min="3284" max="3284" width="8.42578125" style="5" customWidth="1"/>
    <col min="3285" max="3285" width="6" style="5" customWidth="1"/>
    <col min="3286" max="3286" width="32.42578125" style="5" customWidth="1"/>
    <col min="3287" max="3287" width="37.28515625" style="5" customWidth="1"/>
    <col min="3288" max="3288" width="26.42578125" style="5" customWidth="1"/>
    <col min="3289" max="3289" width="10.7109375" style="5" customWidth="1"/>
    <col min="3290" max="3291" width="24.28515625" style="5" customWidth="1"/>
    <col min="3292" max="3292" width="21.5703125" style="5" customWidth="1"/>
    <col min="3293" max="3293" width="19.7109375" style="5" customWidth="1"/>
    <col min="3294" max="3294" width="11" style="5" customWidth="1"/>
    <col min="3295" max="3295" width="21.85546875" style="5" customWidth="1"/>
    <col min="3296" max="3296" width="21.5703125" style="5" customWidth="1"/>
    <col min="3297" max="3297" width="24.7109375" style="5" customWidth="1"/>
    <col min="3298" max="3298" width="21.42578125" style="5" customWidth="1"/>
    <col min="3299" max="3300" width="15.28515625" style="5" customWidth="1"/>
    <col min="3301" max="3301" width="20.140625" style="5" bestFit="1" customWidth="1"/>
    <col min="3302" max="3302" width="27.85546875" style="5" bestFit="1" customWidth="1"/>
    <col min="3303" max="3303" width="17.28515625" style="5" bestFit="1" customWidth="1"/>
    <col min="3304" max="3304" width="16.42578125" style="5" customWidth="1"/>
    <col min="3305" max="3305" width="15.42578125" style="5" customWidth="1"/>
    <col min="3306" max="3306" width="17.5703125" style="5" bestFit="1" customWidth="1"/>
    <col min="3307" max="3307" width="19.140625" style="5" customWidth="1"/>
    <col min="3308" max="3536" width="9" style="5"/>
    <col min="3537" max="3537" width="6.42578125" style="5" customWidth="1"/>
    <col min="3538" max="3539" width="0" style="5" hidden="1" customWidth="1"/>
    <col min="3540" max="3540" width="8.42578125" style="5" customWidth="1"/>
    <col min="3541" max="3541" width="6" style="5" customWidth="1"/>
    <col min="3542" max="3542" width="32.42578125" style="5" customWidth="1"/>
    <col min="3543" max="3543" width="37.28515625" style="5" customWidth="1"/>
    <col min="3544" max="3544" width="26.42578125" style="5" customWidth="1"/>
    <col min="3545" max="3545" width="10.7109375" style="5" customWidth="1"/>
    <col min="3546" max="3547" width="24.28515625" style="5" customWidth="1"/>
    <col min="3548" max="3548" width="21.5703125" style="5" customWidth="1"/>
    <col min="3549" max="3549" width="19.7109375" style="5" customWidth="1"/>
    <col min="3550" max="3550" width="11" style="5" customWidth="1"/>
    <col min="3551" max="3551" width="21.85546875" style="5" customWidth="1"/>
    <col min="3552" max="3552" width="21.5703125" style="5" customWidth="1"/>
    <col min="3553" max="3553" width="24.7109375" style="5" customWidth="1"/>
    <col min="3554" max="3554" width="21.42578125" style="5" customWidth="1"/>
    <col min="3555" max="3556" width="15.28515625" style="5" customWidth="1"/>
    <col min="3557" max="3557" width="20.140625" style="5" bestFit="1" customWidth="1"/>
    <col min="3558" max="3558" width="27.85546875" style="5" bestFit="1" customWidth="1"/>
    <col min="3559" max="3559" width="17.28515625" style="5" bestFit="1" customWidth="1"/>
    <col min="3560" max="3560" width="16.42578125" style="5" customWidth="1"/>
    <col min="3561" max="3561" width="15.42578125" style="5" customWidth="1"/>
    <col min="3562" max="3562" width="17.5703125" style="5" bestFit="1" customWidth="1"/>
    <col min="3563" max="3563" width="19.140625" style="5" customWidth="1"/>
    <col min="3564" max="3792" width="9" style="5"/>
    <col min="3793" max="3793" width="6.42578125" style="5" customWidth="1"/>
    <col min="3794" max="3795" width="0" style="5" hidden="1" customWidth="1"/>
    <col min="3796" max="3796" width="8.42578125" style="5" customWidth="1"/>
    <col min="3797" max="3797" width="6" style="5" customWidth="1"/>
    <col min="3798" max="3798" width="32.42578125" style="5" customWidth="1"/>
    <col min="3799" max="3799" width="37.28515625" style="5" customWidth="1"/>
    <col min="3800" max="3800" width="26.42578125" style="5" customWidth="1"/>
    <col min="3801" max="3801" width="10.7109375" style="5" customWidth="1"/>
    <col min="3802" max="3803" width="24.28515625" style="5" customWidth="1"/>
    <col min="3804" max="3804" width="21.5703125" style="5" customWidth="1"/>
    <col min="3805" max="3805" width="19.7109375" style="5" customWidth="1"/>
    <col min="3806" max="3806" width="11" style="5" customWidth="1"/>
    <col min="3807" max="3807" width="21.85546875" style="5" customWidth="1"/>
    <col min="3808" max="3808" width="21.5703125" style="5" customWidth="1"/>
    <col min="3809" max="3809" width="24.7109375" style="5" customWidth="1"/>
    <col min="3810" max="3810" width="21.42578125" style="5" customWidth="1"/>
    <col min="3811" max="3812" width="15.28515625" style="5" customWidth="1"/>
    <col min="3813" max="3813" width="20.140625" style="5" bestFit="1" customWidth="1"/>
    <col min="3814" max="3814" width="27.85546875" style="5" bestFit="1" customWidth="1"/>
    <col min="3815" max="3815" width="17.28515625" style="5" bestFit="1" customWidth="1"/>
    <col min="3816" max="3816" width="16.42578125" style="5" customWidth="1"/>
    <col min="3817" max="3817" width="15.42578125" style="5" customWidth="1"/>
    <col min="3818" max="3818" width="17.5703125" style="5" bestFit="1" customWidth="1"/>
    <col min="3819" max="3819" width="19.140625" style="5" customWidth="1"/>
    <col min="3820" max="4048" width="9" style="5"/>
    <col min="4049" max="4049" width="6.42578125" style="5" customWidth="1"/>
    <col min="4050" max="4051" width="0" style="5" hidden="1" customWidth="1"/>
    <col min="4052" max="4052" width="8.42578125" style="5" customWidth="1"/>
    <col min="4053" max="4053" width="6" style="5" customWidth="1"/>
    <col min="4054" max="4054" width="32.42578125" style="5" customWidth="1"/>
    <col min="4055" max="4055" width="37.28515625" style="5" customWidth="1"/>
    <col min="4056" max="4056" width="26.42578125" style="5" customWidth="1"/>
    <col min="4057" max="4057" width="10.7109375" style="5" customWidth="1"/>
    <col min="4058" max="4059" width="24.28515625" style="5" customWidth="1"/>
    <col min="4060" max="4060" width="21.5703125" style="5" customWidth="1"/>
    <col min="4061" max="4061" width="19.7109375" style="5" customWidth="1"/>
    <col min="4062" max="4062" width="11" style="5" customWidth="1"/>
    <col min="4063" max="4063" width="21.85546875" style="5" customWidth="1"/>
    <col min="4064" max="4064" width="21.5703125" style="5" customWidth="1"/>
    <col min="4065" max="4065" width="24.7109375" style="5" customWidth="1"/>
    <col min="4066" max="4066" width="21.42578125" style="5" customWidth="1"/>
    <col min="4067" max="4068" width="15.28515625" style="5" customWidth="1"/>
    <col min="4069" max="4069" width="20.140625" style="5" bestFit="1" customWidth="1"/>
    <col min="4070" max="4070" width="27.85546875" style="5" bestFit="1" customWidth="1"/>
    <col min="4071" max="4071" width="17.28515625" style="5" bestFit="1" customWidth="1"/>
    <col min="4072" max="4072" width="16.42578125" style="5" customWidth="1"/>
    <col min="4073" max="4073" width="15.42578125" style="5" customWidth="1"/>
    <col min="4074" max="4074" width="17.5703125" style="5" bestFit="1" customWidth="1"/>
    <col min="4075" max="4075" width="19.140625" style="5" customWidth="1"/>
    <col min="4076" max="4304" width="9" style="5"/>
    <col min="4305" max="4305" width="6.42578125" style="5" customWidth="1"/>
    <col min="4306" max="4307" width="0" style="5" hidden="1" customWidth="1"/>
    <col min="4308" max="4308" width="8.42578125" style="5" customWidth="1"/>
    <col min="4309" max="4309" width="6" style="5" customWidth="1"/>
    <col min="4310" max="4310" width="32.42578125" style="5" customWidth="1"/>
    <col min="4311" max="4311" width="37.28515625" style="5" customWidth="1"/>
    <col min="4312" max="4312" width="26.42578125" style="5" customWidth="1"/>
    <col min="4313" max="4313" width="10.7109375" style="5" customWidth="1"/>
    <col min="4314" max="4315" width="24.28515625" style="5" customWidth="1"/>
    <col min="4316" max="4316" width="21.5703125" style="5" customWidth="1"/>
    <col min="4317" max="4317" width="19.7109375" style="5" customWidth="1"/>
    <col min="4318" max="4318" width="11" style="5" customWidth="1"/>
    <col min="4319" max="4319" width="21.85546875" style="5" customWidth="1"/>
    <col min="4320" max="4320" width="21.5703125" style="5" customWidth="1"/>
    <col min="4321" max="4321" width="24.7109375" style="5" customWidth="1"/>
    <col min="4322" max="4322" width="21.42578125" style="5" customWidth="1"/>
    <col min="4323" max="4324" width="15.28515625" style="5" customWidth="1"/>
    <col min="4325" max="4325" width="20.140625" style="5" bestFit="1" customWidth="1"/>
    <col min="4326" max="4326" width="27.85546875" style="5" bestFit="1" customWidth="1"/>
    <col min="4327" max="4327" width="17.28515625" style="5" bestFit="1" customWidth="1"/>
    <col min="4328" max="4328" width="16.42578125" style="5" customWidth="1"/>
    <col min="4329" max="4329" width="15.42578125" style="5" customWidth="1"/>
    <col min="4330" max="4330" width="17.5703125" style="5" bestFit="1" customWidth="1"/>
    <col min="4331" max="4331" width="19.140625" style="5" customWidth="1"/>
    <col min="4332" max="4560" width="9" style="5"/>
    <col min="4561" max="4561" width="6.42578125" style="5" customWidth="1"/>
    <col min="4562" max="4563" width="0" style="5" hidden="1" customWidth="1"/>
    <col min="4564" max="4564" width="8.42578125" style="5" customWidth="1"/>
    <col min="4565" max="4565" width="6" style="5" customWidth="1"/>
    <col min="4566" max="4566" width="32.42578125" style="5" customWidth="1"/>
    <col min="4567" max="4567" width="37.28515625" style="5" customWidth="1"/>
    <col min="4568" max="4568" width="26.42578125" style="5" customWidth="1"/>
    <col min="4569" max="4569" width="10.7109375" style="5" customWidth="1"/>
    <col min="4570" max="4571" width="24.28515625" style="5" customWidth="1"/>
    <col min="4572" max="4572" width="21.5703125" style="5" customWidth="1"/>
    <col min="4573" max="4573" width="19.7109375" style="5" customWidth="1"/>
    <col min="4574" max="4574" width="11" style="5" customWidth="1"/>
    <col min="4575" max="4575" width="21.85546875" style="5" customWidth="1"/>
    <col min="4576" max="4576" width="21.5703125" style="5" customWidth="1"/>
    <col min="4577" max="4577" width="24.7109375" style="5" customWidth="1"/>
    <col min="4578" max="4578" width="21.42578125" style="5" customWidth="1"/>
    <col min="4579" max="4580" width="15.28515625" style="5" customWidth="1"/>
    <col min="4581" max="4581" width="20.140625" style="5" bestFit="1" customWidth="1"/>
    <col min="4582" max="4582" width="27.85546875" style="5" bestFit="1" customWidth="1"/>
    <col min="4583" max="4583" width="17.28515625" style="5" bestFit="1" customWidth="1"/>
    <col min="4584" max="4584" width="16.42578125" style="5" customWidth="1"/>
    <col min="4585" max="4585" width="15.42578125" style="5" customWidth="1"/>
    <col min="4586" max="4586" width="17.5703125" style="5" bestFit="1" customWidth="1"/>
    <col min="4587" max="4587" width="19.140625" style="5" customWidth="1"/>
    <col min="4588" max="4816" width="9" style="5"/>
    <col min="4817" max="4817" width="6.42578125" style="5" customWidth="1"/>
    <col min="4818" max="4819" width="0" style="5" hidden="1" customWidth="1"/>
    <col min="4820" max="4820" width="8.42578125" style="5" customWidth="1"/>
    <col min="4821" max="4821" width="6" style="5" customWidth="1"/>
    <col min="4822" max="4822" width="32.42578125" style="5" customWidth="1"/>
    <col min="4823" max="4823" width="37.28515625" style="5" customWidth="1"/>
    <col min="4824" max="4824" width="26.42578125" style="5" customWidth="1"/>
    <col min="4825" max="4825" width="10.7109375" style="5" customWidth="1"/>
    <col min="4826" max="4827" width="24.28515625" style="5" customWidth="1"/>
    <col min="4828" max="4828" width="21.5703125" style="5" customWidth="1"/>
    <col min="4829" max="4829" width="19.7109375" style="5" customWidth="1"/>
    <col min="4830" max="4830" width="11" style="5" customWidth="1"/>
    <col min="4831" max="4831" width="21.85546875" style="5" customWidth="1"/>
    <col min="4832" max="4832" width="21.5703125" style="5" customWidth="1"/>
    <col min="4833" max="4833" width="24.7109375" style="5" customWidth="1"/>
    <col min="4834" max="4834" width="21.42578125" style="5" customWidth="1"/>
    <col min="4835" max="4836" width="15.28515625" style="5" customWidth="1"/>
    <col min="4837" max="4837" width="20.140625" style="5" bestFit="1" customWidth="1"/>
    <col min="4838" max="4838" width="27.85546875" style="5" bestFit="1" customWidth="1"/>
    <col min="4839" max="4839" width="17.28515625" style="5" bestFit="1" customWidth="1"/>
    <col min="4840" max="4840" width="16.42578125" style="5" customWidth="1"/>
    <col min="4841" max="4841" width="15.42578125" style="5" customWidth="1"/>
    <col min="4842" max="4842" width="17.5703125" style="5" bestFit="1" customWidth="1"/>
    <col min="4843" max="4843" width="19.140625" style="5" customWidth="1"/>
    <col min="4844" max="5072" width="9" style="5"/>
    <col min="5073" max="5073" width="6.42578125" style="5" customWidth="1"/>
    <col min="5074" max="5075" width="0" style="5" hidden="1" customWidth="1"/>
    <col min="5076" max="5076" width="8.42578125" style="5" customWidth="1"/>
    <col min="5077" max="5077" width="6" style="5" customWidth="1"/>
    <col min="5078" max="5078" width="32.42578125" style="5" customWidth="1"/>
    <col min="5079" max="5079" width="37.28515625" style="5" customWidth="1"/>
    <col min="5080" max="5080" width="26.42578125" style="5" customWidth="1"/>
    <col min="5081" max="5081" width="10.7109375" style="5" customWidth="1"/>
    <col min="5082" max="5083" width="24.28515625" style="5" customWidth="1"/>
    <col min="5084" max="5084" width="21.5703125" style="5" customWidth="1"/>
    <col min="5085" max="5085" width="19.7109375" style="5" customWidth="1"/>
    <col min="5086" max="5086" width="11" style="5" customWidth="1"/>
    <col min="5087" max="5087" width="21.85546875" style="5" customWidth="1"/>
    <col min="5088" max="5088" width="21.5703125" style="5" customWidth="1"/>
    <col min="5089" max="5089" width="24.7109375" style="5" customWidth="1"/>
    <col min="5090" max="5090" width="21.42578125" style="5" customWidth="1"/>
    <col min="5091" max="5092" width="15.28515625" style="5" customWidth="1"/>
    <col min="5093" max="5093" width="20.140625" style="5" bestFit="1" customWidth="1"/>
    <col min="5094" max="5094" width="27.85546875" style="5" bestFit="1" customWidth="1"/>
    <col min="5095" max="5095" width="17.28515625" style="5" bestFit="1" customWidth="1"/>
    <col min="5096" max="5096" width="16.42578125" style="5" customWidth="1"/>
    <col min="5097" max="5097" width="15.42578125" style="5" customWidth="1"/>
    <col min="5098" max="5098" width="17.5703125" style="5" bestFit="1" customWidth="1"/>
    <col min="5099" max="5099" width="19.140625" style="5" customWidth="1"/>
    <col min="5100" max="5328" width="9" style="5"/>
    <col min="5329" max="5329" width="6.42578125" style="5" customWidth="1"/>
    <col min="5330" max="5331" width="0" style="5" hidden="1" customWidth="1"/>
    <col min="5332" max="5332" width="8.42578125" style="5" customWidth="1"/>
    <col min="5333" max="5333" width="6" style="5" customWidth="1"/>
    <col min="5334" max="5334" width="32.42578125" style="5" customWidth="1"/>
    <col min="5335" max="5335" width="37.28515625" style="5" customWidth="1"/>
    <col min="5336" max="5336" width="26.42578125" style="5" customWidth="1"/>
    <col min="5337" max="5337" width="10.7109375" style="5" customWidth="1"/>
    <col min="5338" max="5339" width="24.28515625" style="5" customWidth="1"/>
    <col min="5340" max="5340" width="21.5703125" style="5" customWidth="1"/>
    <col min="5341" max="5341" width="19.7109375" style="5" customWidth="1"/>
    <col min="5342" max="5342" width="11" style="5" customWidth="1"/>
    <col min="5343" max="5343" width="21.85546875" style="5" customWidth="1"/>
    <col min="5344" max="5344" width="21.5703125" style="5" customWidth="1"/>
    <col min="5345" max="5345" width="24.7109375" style="5" customWidth="1"/>
    <col min="5346" max="5346" width="21.42578125" style="5" customWidth="1"/>
    <col min="5347" max="5348" width="15.28515625" style="5" customWidth="1"/>
    <col min="5349" max="5349" width="20.140625" style="5" bestFit="1" customWidth="1"/>
    <col min="5350" max="5350" width="27.85546875" style="5" bestFit="1" customWidth="1"/>
    <col min="5351" max="5351" width="17.28515625" style="5" bestFit="1" customWidth="1"/>
    <col min="5352" max="5352" width="16.42578125" style="5" customWidth="1"/>
    <col min="5353" max="5353" width="15.42578125" style="5" customWidth="1"/>
    <col min="5354" max="5354" width="17.5703125" style="5" bestFit="1" customWidth="1"/>
    <col min="5355" max="5355" width="19.140625" style="5" customWidth="1"/>
    <col min="5356" max="5584" width="9" style="5"/>
    <col min="5585" max="5585" width="6.42578125" style="5" customWidth="1"/>
    <col min="5586" max="5587" width="0" style="5" hidden="1" customWidth="1"/>
    <col min="5588" max="5588" width="8.42578125" style="5" customWidth="1"/>
    <col min="5589" max="5589" width="6" style="5" customWidth="1"/>
    <col min="5590" max="5590" width="32.42578125" style="5" customWidth="1"/>
    <col min="5591" max="5591" width="37.28515625" style="5" customWidth="1"/>
    <col min="5592" max="5592" width="26.42578125" style="5" customWidth="1"/>
    <col min="5593" max="5593" width="10.7109375" style="5" customWidth="1"/>
    <col min="5594" max="5595" width="24.28515625" style="5" customWidth="1"/>
    <col min="5596" max="5596" width="21.5703125" style="5" customWidth="1"/>
    <col min="5597" max="5597" width="19.7109375" style="5" customWidth="1"/>
    <col min="5598" max="5598" width="11" style="5" customWidth="1"/>
    <col min="5599" max="5599" width="21.85546875" style="5" customWidth="1"/>
    <col min="5600" max="5600" width="21.5703125" style="5" customWidth="1"/>
    <col min="5601" max="5601" width="24.7109375" style="5" customWidth="1"/>
    <col min="5602" max="5602" width="21.42578125" style="5" customWidth="1"/>
    <col min="5603" max="5604" width="15.28515625" style="5" customWidth="1"/>
    <col min="5605" max="5605" width="20.140625" style="5" bestFit="1" customWidth="1"/>
    <col min="5606" max="5606" width="27.85546875" style="5" bestFit="1" customWidth="1"/>
    <col min="5607" max="5607" width="17.28515625" style="5" bestFit="1" customWidth="1"/>
    <col min="5608" max="5608" width="16.42578125" style="5" customWidth="1"/>
    <col min="5609" max="5609" width="15.42578125" style="5" customWidth="1"/>
    <col min="5610" max="5610" width="17.5703125" style="5" bestFit="1" customWidth="1"/>
    <col min="5611" max="5611" width="19.140625" style="5" customWidth="1"/>
    <col min="5612" max="5840" width="9" style="5"/>
    <col min="5841" max="5841" width="6.42578125" style="5" customWidth="1"/>
    <col min="5842" max="5843" width="0" style="5" hidden="1" customWidth="1"/>
    <col min="5844" max="5844" width="8.42578125" style="5" customWidth="1"/>
    <col min="5845" max="5845" width="6" style="5" customWidth="1"/>
    <col min="5846" max="5846" width="32.42578125" style="5" customWidth="1"/>
    <col min="5847" max="5847" width="37.28515625" style="5" customWidth="1"/>
    <col min="5848" max="5848" width="26.42578125" style="5" customWidth="1"/>
    <col min="5849" max="5849" width="10.7109375" style="5" customWidth="1"/>
    <col min="5850" max="5851" width="24.28515625" style="5" customWidth="1"/>
    <col min="5852" max="5852" width="21.5703125" style="5" customWidth="1"/>
    <col min="5853" max="5853" width="19.7109375" style="5" customWidth="1"/>
    <col min="5854" max="5854" width="11" style="5" customWidth="1"/>
    <col min="5855" max="5855" width="21.85546875" style="5" customWidth="1"/>
    <col min="5856" max="5856" width="21.5703125" style="5" customWidth="1"/>
    <col min="5857" max="5857" width="24.7109375" style="5" customWidth="1"/>
    <col min="5858" max="5858" width="21.42578125" style="5" customWidth="1"/>
    <col min="5859" max="5860" width="15.28515625" style="5" customWidth="1"/>
    <col min="5861" max="5861" width="20.140625" style="5" bestFit="1" customWidth="1"/>
    <col min="5862" max="5862" width="27.85546875" style="5" bestFit="1" customWidth="1"/>
    <col min="5863" max="5863" width="17.28515625" style="5" bestFit="1" customWidth="1"/>
    <col min="5864" max="5864" width="16.42578125" style="5" customWidth="1"/>
    <col min="5865" max="5865" width="15.42578125" style="5" customWidth="1"/>
    <col min="5866" max="5866" width="17.5703125" style="5" bestFit="1" customWidth="1"/>
    <col min="5867" max="5867" width="19.140625" style="5" customWidth="1"/>
    <col min="5868" max="6096" width="9" style="5"/>
    <col min="6097" max="6097" width="6.42578125" style="5" customWidth="1"/>
    <col min="6098" max="6099" width="0" style="5" hidden="1" customWidth="1"/>
    <col min="6100" max="6100" width="8.42578125" style="5" customWidth="1"/>
    <col min="6101" max="6101" width="6" style="5" customWidth="1"/>
    <col min="6102" max="6102" width="32.42578125" style="5" customWidth="1"/>
    <col min="6103" max="6103" width="37.28515625" style="5" customWidth="1"/>
    <col min="6104" max="6104" width="26.42578125" style="5" customWidth="1"/>
    <col min="6105" max="6105" width="10.7109375" style="5" customWidth="1"/>
    <col min="6106" max="6107" width="24.28515625" style="5" customWidth="1"/>
    <col min="6108" max="6108" width="21.5703125" style="5" customWidth="1"/>
    <col min="6109" max="6109" width="19.7109375" style="5" customWidth="1"/>
    <col min="6110" max="6110" width="11" style="5" customWidth="1"/>
    <col min="6111" max="6111" width="21.85546875" style="5" customWidth="1"/>
    <col min="6112" max="6112" width="21.5703125" style="5" customWidth="1"/>
    <col min="6113" max="6113" width="24.7109375" style="5" customWidth="1"/>
    <col min="6114" max="6114" width="21.42578125" style="5" customWidth="1"/>
    <col min="6115" max="6116" width="15.28515625" style="5" customWidth="1"/>
    <col min="6117" max="6117" width="20.140625" style="5" bestFit="1" customWidth="1"/>
    <col min="6118" max="6118" width="27.85546875" style="5" bestFit="1" customWidth="1"/>
    <col min="6119" max="6119" width="17.28515625" style="5" bestFit="1" customWidth="1"/>
    <col min="6120" max="6120" width="16.42578125" style="5" customWidth="1"/>
    <col min="6121" max="6121" width="15.42578125" style="5" customWidth="1"/>
    <col min="6122" max="6122" width="17.5703125" style="5" bestFit="1" customWidth="1"/>
    <col min="6123" max="6123" width="19.140625" style="5" customWidth="1"/>
    <col min="6124" max="6352" width="9" style="5"/>
    <col min="6353" max="6353" width="6.42578125" style="5" customWidth="1"/>
    <col min="6354" max="6355" width="0" style="5" hidden="1" customWidth="1"/>
    <col min="6356" max="6356" width="8.42578125" style="5" customWidth="1"/>
    <col min="6357" max="6357" width="6" style="5" customWidth="1"/>
    <col min="6358" max="6358" width="32.42578125" style="5" customWidth="1"/>
    <col min="6359" max="6359" width="37.28515625" style="5" customWidth="1"/>
    <col min="6360" max="6360" width="26.42578125" style="5" customWidth="1"/>
    <col min="6361" max="6361" width="10.7109375" style="5" customWidth="1"/>
    <col min="6362" max="6363" width="24.28515625" style="5" customWidth="1"/>
    <col min="6364" max="6364" width="21.5703125" style="5" customWidth="1"/>
    <col min="6365" max="6365" width="19.7109375" style="5" customWidth="1"/>
    <col min="6366" max="6366" width="11" style="5" customWidth="1"/>
    <col min="6367" max="6367" width="21.85546875" style="5" customWidth="1"/>
    <col min="6368" max="6368" width="21.5703125" style="5" customWidth="1"/>
    <col min="6369" max="6369" width="24.7109375" style="5" customWidth="1"/>
    <col min="6370" max="6370" width="21.42578125" style="5" customWidth="1"/>
    <col min="6371" max="6372" width="15.28515625" style="5" customWidth="1"/>
    <col min="6373" max="6373" width="20.140625" style="5" bestFit="1" customWidth="1"/>
    <col min="6374" max="6374" width="27.85546875" style="5" bestFit="1" customWidth="1"/>
    <col min="6375" max="6375" width="17.28515625" style="5" bestFit="1" customWidth="1"/>
    <col min="6376" max="6376" width="16.42578125" style="5" customWidth="1"/>
    <col min="6377" max="6377" width="15.42578125" style="5" customWidth="1"/>
    <col min="6378" max="6378" width="17.5703125" style="5" bestFit="1" customWidth="1"/>
    <col min="6379" max="6379" width="19.140625" style="5" customWidth="1"/>
    <col min="6380" max="6608" width="9" style="5"/>
    <col min="6609" max="6609" width="6.42578125" style="5" customWidth="1"/>
    <col min="6610" max="6611" width="0" style="5" hidden="1" customWidth="1"/>
    <col min="6612" max="6612" width="8.42578125" style="5" customWidth="1"/>
    <col min="6613" max="6613" width="6" style="5" customWidth="1"/>
    <col min="6614" max="6614" width="32.42578125" style="5" customWidth="1"/>
    <col min="6615" max="6615" width="37.28515625" style="5" customWidth="1"/>
    <col min="6616" max="6616" width="26.42578125" style="5" customWidth="1"/>
    <col min="6617" max="6617" width="10.7109375" style="5" customWidth="1"/>
    <col min="6618" max="6619" width="24.28515625" style="5" customWidth="1"/>
    <col min="6620" max="6620" width="21.5703125" style="5" customWidth="1"/>
    <col min="6621" max="6621" width="19.7109375" style="5" customWidth="1"/>
    <col min="6622" max="6622" width="11" style="5" customWidth="1"/>
    <col min="6623" max="6623" width="21.85546875" style="5" customWidth="1"/>
    <col min="6624" max="6624" width="21.5703125" style="5" customWidth="1"/>
    <col min="6625" max="6625" width="24.7109375" style="5" customWidth="1"/>
    <col min="6626" max="6626" width="21.42578125" style="5" customWidth="1"/>
    <col min="6627" max="6628" width="15.28515625" style="5" customWidth="1"/>
    <col min="6629" max="6629" width="20.140625" style="5" bestFit="1" customWidth="1"/>
    <col min="6630" max="6630" width="27.85546875" style="5" bestFit="1" customWidth="1"/>
    <col min="6631" max="6631" width="17.28515625" style="5" bestFit="1" customWidth="1"/>
    <col min="6632" max="6632" width="16.42578125" style="5" customWidth="1"/>
    <col min="6633" max="6633" width="15.42578125" style="5" customWidth="1"/>
    <col min="6634" max="6634" width="17.5703125" style="5" bestFit="1" customWidth="1"/>
    <col min="6635" max="6635" width="19.140625" style="5" customWidth="1"/>
    <col min="6636" max="6864" width="9" style="5"/>
    <col min="6865" max="6865" width="6.42578125" style="5" customWidth="1"/>
    <col min="6866" max="6867" width="0" style="5" hidden="1" customWidth="1"/>
    <col min="6868" max="6868" width="8.42578125" style="5" customWidth="1"/>
    <col min="6869" max="6869" width="6" style="5" customWidth="1"/>
    <col min="6870" max="6870" width="32.42578125" style="5" customWidth="1"/>
    <col min="6871" max="6871" width="37.28515625" style="5" customWidth="1"/>
    <col min="6872" max="6872" width="26.42578125" style="5" customWidth="1"/>
    <col min="6873" max="6873" width="10.7109375" style="5" customWidth="1"/>
    <col min="6874" max="6875" width="24.28515625" style="5" customWidth="1"/>
    <col min="6876" max="6876" width="21.5703125" style="5" customWidth="1"/>
    <col min="6877" max="6877" width="19.7109375" style="5" customWidth="1"/>
    <col min="6878" max="6878" width="11" style="5" customWidth="1"/>
    <col min="6879" max="6879" width="21.85546875" style="5" customWidth="1"/>
    <col min="6880" max="6880" width="21.5703125" style="5" customWidth="1"/>
    <col min="6881" max="6881" width="24.7109375" style="5" customWidth="1"/>
    <col min="6882" max="6882" width="21.42578125" style="5" customWidth="1"/>
    <col min="6883" max="6884" width="15.28515625" style="5" customWidth="1"/>
    <col min="6885" max="6885" width="20.140625" style="5" bestFit="1" customWidth="1"/>
    <col min="6886" max="6886" width="27.85546875" style="5" bestFit="1" customWidth="1"/>
    <col min="6887" max="6887" width="17.28515625" style="5" bestFit="1" customWidth="1"/>
    <col min="6888" max="6888" width="16.42578125" style="5" customWidth="1"/>
    <col min="6889" max="6889" width="15.42578125" style="5" customWidth="1"/>
    <col min="6890" max="6890" width="17.5703125" style="5" bestFit="1" customWidth="1"/>
    <col min="6891" max="6891" width="19.140625" style="5" customWidth="1"/>
    <col min="6892" max="7120" width="9" style="5"/>
    <col min="7121" max="7121" width="6.42578125" style="5" customWidth="1"/>
    <col min="7122" max="7123" width="0" style="5" hidden="1" customWidth="1"/>
    <col min="7124" max="7124" width="8.42578125" style="5" customWidth="1"/>
    <col min="7125" max="7125" width="6" style="5" customWidth="1"/>
    <col min="7126" max="7126" width="32.42578125" style="5" customWidth="1"/>
    <col min="7127" max="7127" width="37.28515625" style="5" customWidth="1"/>
    <col min="7128" max="7128" width="26.42578125" style="5" customWidth="1"/>
    <col min="7129" max="7129" width="10.7109375" style="5" customWidth="1"/>
    <col min="7130" max="7131" width="24.28515625" style="5" customWidth="1"/>
    <col min="7132" max="7132" width="21.5703125" style="5" customWidth="1"/>
    <col min="7133" max="7133" width="19.7109375" style="5" customWidth="1"/>
    <col min="7134" max="7134" width="11" style="5" customWidth="1"/>
    <col min="7135" max="7135" width="21.85546875" style="5" customWidth="1"/>
    <col min="7136" max="7136" width="21.5703125" style="5" customWidth="1"/>
    <col min="7137" max="7137" width="24.7109375" style="5" customWidth="1"/>
    <col min="7138" max="7138" width="21.42578125" style="5" customWidth="1"/>
    <col min="7139" max="7140" width="15.28515625" style="5" customWidth="1"/>
    <col min="7141" max="7141" width="20.140625" style="5" bestFit="1" customWidth="1"/>
    <col min="7142" max="7142" width="27.85546875" style="5" bestFit="1" customWidth="1"/>
    <col min="7143" max="7143" width="17.28515625" style="5" bestFit="1" customWidth="1"/>
    <col min="7144" max="7144" width="16.42578125" style="5" customWidth="1"/>
    <col min="7145" max="7145" width="15.42578125" style="5" customWidth="1"/>
    <col min="7146" max="7146" width="17.5703125" style="5" bestFit="1" customWidth="1"/>
    <col min="7147" max="7147" width="19.140625" style="5" customWidth="1"/>
    <col min="7148" max="7376" width="9" style="5"/>
    <col min="7377" max="7377" width="6.42578125" style="5" customWidth="1"/>
    <col min="7378" max="7379" width="0" style="5" hidden="1" customWidth="1"/>
    <col min="7380" max="7380" width="8.42578125" style="5" customWidth="1"/>
    <col min="7381" max="7381" width="6" style="5" customWidth="1"/>
    <col min="7382" max="7382" width="32.42578125" style="5" customWidth="1"/>
    <col min="7383" max="7383" width="37.28515625" style="5" customWidth="1"/>
    <col min="7384" max="7384" width="26.42578125" style="5" customWidth="1"/>
    <col min="7385" max="7385" width="10.7109375" style="5" customWidth="1"/>
    <col min="7386" max="7387" width="24.28515625" style="5" customWidth="1"/>
    <col min="7388" max="7388" width="21.5703125" style="5" customWidth="1"/>
    <col min="7389" max="7389" width="19.7109375" style="5" customWidth="1"/>
    <col min="7390" max="7390" width="11" style="5" customWidth="1"/>
    <col min="7391" max="7391" width="21.85546875" style="5" customWidth="1"/>
    <col min="7392" max="7392" width="21.5703125" style="5" customWidth="1"/>
    <col min="7393" max="7393" width="24.7109375" style="5" customWidth="1"/>
    <col min="7394" max="7394" width="21.42578125" style="5" customWidth="1"/>
    <col min="7395" max="7396" width="15.28515625" style="5" customWidth="1"/>
    <col min="7397" max="7397" width="20.140625" style="5" bestFit="1" customWidth="1"/>
    <col min="7398" max="7398" width="27.85546875" style="5" bestFit="1" customWidth="1"/>
    <col min="7399" max="7399" width="17.28515625" style="5" bestFit="1" customWidth="1"/>
    <col min="7400" max="7400" width="16.42578125" style="5" customWidth="1"/>
    <col min="7401" max="7401" width="15.42578125" style="5" customWidth="1"/>
    <col min="7402" max="7402" width="17.5703125" style="5" bestFit="1" customWidth="1"/>
    <col min="7403" max="7403" width="19.140625" style="5" customWidth="1"/>
    <col min="7404" max="7632" width="9" style="5"/>
    <col min="7633" max="7633" width="6.42578125" style="5" customWidth="1"/>
    <col min="7634" max="7635" width="0" style="5" hidden="1" customWidth="1"/>
    <col min="7636" max="7636" width="8.42578125" style="5" customWidth="1"/>
    <col min="7637" max="7637" width="6" style="5" customWidth="1"/>
    <col min="7638" max="7638" width="32.42578125" style="5" customWidth="1"/>
    <col min="7639" max="7639" width="37.28515625" style="5" customWidth="1"/>
    <col min="7640" max="7640" width="26.42578125" style="5" customWidth="1"/>
    <col min="7641" max="7641" width="10.7109375" style="5" customWidth="1"/>
    <col min="7642" max="7643" width="24.28515625" style="5" customWidth="1"/>
    <col min="7644" max="7644" width="21.5703125" style="5" customWidth="1"/>
    <col min="7645" max="7645" width="19.7109375" style="5" customWidth="1"/>
    <col min="7646" max="7646" width="11" style="5" customWidth="1"/>
    <col min="7647" max="7647" width="21.85546875" style="5" customWidth="1"/>
    <col min="7648" max="7648" width="21.5703125" style="5" customWidth="1"/>
    <col min="7649" max="7649" width="24.7109375" style="5" customWidth="1"/>
    <col min="7650" max="7650" width="21.42578125" style="5" customWidth="1"/>
    <col min="7651" max="7652" width="15.28515625" style="5" customWidth="1"/>
    <col min="7653" max="7653" width="20.140625" style="5" bestFit="1" customWidth="1"/>
    <col min="7654" max="7654" width="27.85546875" style="5" bestFit="1" customWidth="1"/>
    <col min="7655" max="7655" width="17.28515625" style="5" bestFit="1" customWidth="1"/>
    <col min="7656" max="7656" width="16.42578125" style="5" customWidth="1"/>
    <col min="7657" max="7657" width="15.42578125" style="5" customWidth="1"/>
    <col min="7658" max="7658" width="17.5703125" style="5" bestFit="1" customWidth="1"/>
    <col min="7659" max="7659" width="19.140625" style="5" customWidth="1"/>
    <col min="7660" max="7888" width="9" style="5"/>
    <col min="7889" max="7889" width="6.42578125" style="5" customWidth="1"/>
    <col min="7890" max="7891" width="0" style="5" hidden="1" customWidth="1"/>
    <col min="7892" max="7892" width="8.42578125" style="5" customWidth="1"/>
    <col min="7893" max="7893" width="6" style="5" customWidth="1"/>
    <col min="7894" max="7894" width="32.42578125" style="5" customWidth="1"/>
    <col min="7895" max="7895" width="37.28515625" style="5" customWidth="1"/>
    <col min="7896" max="7896" width="26.42578125" style="5" customWidth="1"/>
    <col min="7897" max="7897" width="10.7109375" style="5" customWidth="1"/>
    <col min="7898" max="7899" width="24.28515625" style="5" customWidth="1"/>
    <col min="7900" max="7900" width="21.5703125" style="5" customWidth="1"/>
    <col min="7901" max="7901" width="19.7109375" style="5" customWidth="1"/>
    <col min="7902" max="7902" width="11" style="5" customWidth="1"/>
    <col min="7903" max="7903" width="21.85546875" style="5" customWidth="1"/>
    <col min="7904" max="7904" width="21.5703125" style="5" customWidth="1"/>
    <col min="7905" max="7905" width="24.7109375" style="5" customWidth="1"/>
    <col min="7906" max="7906" width="21.42578125" style="5" customWidth="1"/>
    <col min="7907" max="7908" width="15.28515625" style="5" customWidth="1"/>
    <col min="7909" max="7909" width="20.140625" style="5" bestFit="1" customWidth="1"/>
    <col min="7910" max="7910" width="27.85546875" style="5" bestFit="1" customWidth="1"/>
    <col min="7911" max="7911" width="17.28515625" style="5" bestFit="1" customWidth="1"/>
    <col min="7912" max="7912" width="16.42578125" style="5" customWidth="1"/>
    <col min="7913" max="7913" width="15.42578125" style="5" customWidth="1"/>
    <col min="7914" max="7914" width="17.5703125" style="5" bestFit="1" customWidth="1"/>
    <col min="7915" max="7915" width="19.140625" style="5" customWidth="1"/>
    <col min="7916" max="8144" width="9" style="5"/>
    <col min="8145" max="8145" width="6.42578125" style="5" customWidth="1"/>
    <col min="8146" max="8147" width="0" style="5" hidden="1" customWidth="1"/>
    <col min="8148" max="8148" width="8.42578125" style="5" customWidth="1"/>
    <col min="8149" max="8149" width="6" style="5" customWidth="1"/>
    <col min="8150" max="8150" width="32.42578125" style="5" customWidth="1"/>
    <col min="8151" max="8151" width="37.28515625" style="5" customWidth="1"/>
    <col min="8152" max="8152" width="26.42578125" style="5" customWidth="1"/>
    <col min="8153" max="8153" width="10.7109375" style="5" customWidth="1"/>
    <col min="8154" max="8155" width="24.28515625" style="5" customWidth="1"/>
    <col min="8156" max="8156" width="21.5703125" style="5" customWidth="1"/>
    <col min="8157" max="8157" width="19.7109375" style="5" customWidth="1"/>
    <col min="8158" max="8158" width="11" style="5" customWidth="1"/>
    <col min="8159" max="8159" width="21.85546875" style="5" customWidth="1"/>
    <col min="8160" max="8160" width="21.5703125" style="5" customWidth="1"/>
    <col min="8161" max="8161" width="24.7109375" style="5" customWidth="1"/>
    <col min="8162" max="8162" width="21.42578125" style="5" customWidth="1"/>
    <col min="8163" max="8164" width="15.28515625" style="5" customWidth="1"/>
    <col min="8165" max="8165" width="20.140625" style="5" bestFit="1" customWidth="1"/>
    <col min="8166" max="8166" width="27.85546875" style="5" bestFit="1" customWidth="1"/>
    <col min="8167" max="8167" width="17.28515625" style="5" bestFit="1" customWidth="1"/>
    <col min="8168" max="8168" width="16.42578125" style="5" customWidth="1"/>
    <col min="8169" max="8169" width="15.42578125" style="5" customWidth="1"/>
    <col min="8170" max="8170" width="17.5703125" style="5" bestFit="1" customWidth="1"/>
    <col min="8171" max="8171" width="19.140625" style="5" customWidth="1"/>
    <col min="8172" max="8400" width="9" style="5"/>
    <col min="8401" max="8401" width="6.42578125" style="5" customWidth="1"/>
    <col min="8402" max="8403" width="0" style="5" hidden="1" customWidth="1"/>
    <col min="8404" max="8404" width="8.42578125" style="5" customWidth="1"/>
    <col min="8405" max="8405" width="6" style="5" customWidth="1"/>
    <col min="8406" max="8406" width="32.42578125" style="5" customWidth="1"/>
    <col min="8407" max="8407" width="37.28515625" style="5" customWidth="1"/>
    <col min="8408" max="8408" width="26.42578125" style="5" customWidth="1"/>
    <col min="8409" max="8409" width="10.7109375" style="5" customWidth="1"/>
    <col min="8410" max="8411" width="24.28515625" style="5" customWidth="1"/>
    <col min="8412" max="8412" width="21.5703125" style="5" customWidth="1"/>
    <col min="8413" max="8413" width="19.7109375" style="5" customWidth="1"/>
    <col min="8414" max="8414" width="11" style="5" customWidth="1"/>
    <col min="8415" max="8415" width="21.85546875" style="5" customWidth="1"/>
    <col min="8416" max="8416" width="21.5703125" style="5" customWidth="1"/>
    <col min="8417" max="8417" width="24.7109375" style="5" customWidth="1"/>
    <col min="8418" max="8418" width="21.42578125" style="5" customWidth="1"/>
    <col min="8419" max="8420" width="15.28515625" style="5" customWidth="1"/>
    <col min="8421" max="8421" width="20.140625" style="5" bestFit="1" customWidth="1"/>
    <col min="8422" max="8422" width="27.85546875" style="5" bestFit="1" customWidth="1"/>
    <col min="8423" max="8423" width="17.28515625" style="5" bestFit="1" customWidth="1"/>
    <col min="8424" max="8424" width="16.42578125" style="5" customWidth="1"/>
    <col min="8425" max="8425" width="15.42578125" style="5" customWidth="1"/>
    <col min="8426" max="8426" width="17.5703125" style="5" bestFit="1" customWidth="1"/>
    <col min="8427" max="8427" width="19.140625" style="5" customWidth="1"/>
    <col min="8428" max="8656" width="9" style="5"/>
    <col min="8657" max="8657" width="6.42578125" style="5" customWidth="1"/>
    <col min="8658" max="8659" width="0" style="5" hidden="1" customWidth="1"/>
    <col min="8660" max="8660" width="8.42578125" style="5" customWidth="1"/>
    <col min="8661" max="8661" width="6" style="5" customWidth="1"/>
    <col min="8662" max="8662" width="32.42578125" style="5" customWidth="1"/>
    <col min="8663" max="8663" width="37.28515625" style="5" customWidth="1"/>
    <col min="8664" max="8664" width="26.42578125" style="5" customWidth="1"/>
    <col min="8665" max="8665" width="10.7109375" style="5" customWidth="1"/>
    <col min="8666" max="8667" width="24.28515625" style="5" customWidth="1"/>
    <col min="8668" max="8668" width="21.5703125" style="5" customWidth="1"/>
    <col min="8669" max="8669" width="19.7109375" style="5" customWidth="1"/>
    <col min="8670" max="8670" width="11" style="5" customWidth="1"/>
    <col min="8671" max="8671" width="21.85546875" style="5" customWidth="1"/>
    <col min="8672" max="8672" width="21.5703125" style="5" customWidth="1"/>
    <col min="8673" max="8673" width="24.7109375" style="5" customWidth="1"/>
    <col min="8674" max="8674" width="21.42578125" style="5" customWidth="1"/>
    <col min="8675" max="8676" width="15.28515625" style="5" customWidth="1"/>
    <col min="8677" max="8677" width="20.140625" style="5" bestFit="1" customWidth="1"/>
    <col min="8678" max="8678" width="27.85546875" style="5" bestFit="1" customWidth="1"/>
    <col min="8679" max="8679" width="17.28515625" style="5" bestFit="1" customWidth="1"/>
    <col min="8680" max="8680" width="16.42578125" style="5" customWidth="1"/>
    <col min="8681" max="8681" width="15.42578125" style="5" customWidth="1"/>
    <col min="8682" max="8682" width="17.5703125" style="5" bestFit="1" customWidth="1"/>
    <col min="8683" max="8683" width="19.140625" style="5" customWidth="1"/>
    <col min="8684" max="8912" width="9" style="5"/>
    <col min="8913" max="8913" width="6.42578125" style="5" customWidth="1"/>
    <col min="8914" max="8915" width="0" style="5" hidden="1" customWidth="1"/>
    <col min="8916" max="8916" width="8.42578125" style="5" customWidth="1"/>
    <col min="8917" max="8917" width="6" style="5" customWidth="1"/>
    <col min="8918" max="8918" width="32.42578125" style="5" customWidth="1"/>
    <col min="8919" max="8919" width="37.28515625" style="5" customWidth="1"/>
    <col min="8920" max="8920" width="26.42578125" style="5" customWidth="1"/>
    <col min="8921" max="8921" width="10.7109375" style="5" customWidth="1"/>
    <col min="8922" max="8923" width="24.28515625" style="5" customWidth="1"/>
    <col min="8924" max="8924" width="21.5703125" style="5" customWidth="1"/>
    <col min="8925" max="8925" width="19.7109375" style="5" customWidth="1"/>
    <col min="8926" max="8926" width="11" style="5" customWidth="1"/>
    <col min="8927" max="8927" width="21.85546875" style="5" customWidth="1"/>
    <col min="8928" max="8928" width="21.5703125" style="5" customWidth="1"/>
    <col min="8929" max="8929" width="24.7109375" style="5" customWidth="1"/>
    <col min="8930" max="8930" width="21.42578125" style="5" customWidth="1"/>
    <col min="8931" max="8932" width="15.28515625" style="5" customWidth="1"/>
    <col min="8933" max="8933" width="20.140625" style="5" bestFit="1" customWidth="1"/>
    <col min="8934" max="8934" width="27.85546875" style="5" bestFit="1" customWidth="1"/>
    <col min="8935" max="8935" width="17.28515625" style="5" bestFit="1" customWidth="1"/>
    <col min="8936" max="8936" width="16.42578125" style="5" customWidth="1"/>
    <col min="8937" max="8937" width="15.42578125" style="5" customWidth="1"/>
    <col min="8938" max="8938" width="17.5703125" style="5" bestFit="1" customWidth="1"/>
    <col min="8939" max="8939" width="19.140625" style="5" customWidth="1"/>
    <col min="8940" max="9168" width="9" style="5"/>
    <col min="9169" max="9169" width="6.42578125" style="5" customWidth="1"/>
    <col min="9170" max="9171" width="0" style="5" hidden="1" customWidth="1"/>
    <col min="9172" max="9172" width="8.42578125" style="5" customWidth="1"/>
    <col min="9173" max="9173" width="6" style="5" customWidth="1"/>
    <col min="9174" max="9174" width="32.42578125" style="5" customWidth="1"/>
    <col min="9175" max="9175" width="37.28515625" style="5" customWidth="1"/>
    <col min="9176" max="9176" width="26.42578125" style="5" customWidth="1"/>
    <col min="9177" max="9177" width="10.7109375" style="5" customWidth="1"/>
    <col min="9178" max="9179" width="24.28515625" style="5" customWidth="1"/>
    <col min="9180" max="9180" width="21.5703125" style="5" customWidth="1"/>
    <col min="9181" max="9181" width="19.7109375" style="5" customWidth="1"/>
    <col min="9182" max="9182" width="11" style="5" customWidth="1"/>
    <col min="9183" max="9183" width="21.85546875" style="5" customWidth="1"/>
    <col min="9184" max="9184" width="21.5703125" style="5" customWidth="1"/>
    <col min="9185" max="9185" width="24.7109375" style="5" customWidth="1"/>
    <col min="9186" max="9186" width="21.42578125" style="5" customWidth="1"/>
    <col min="9187" max="9188" width="15.28515625" style="5" customWidth="1"/>
    <col min="9189" max="9189" width="20.140625" style="5" bestFit="1" customWidth="1"/>
    <col min="9190" max="9190" width="27.85546875" style="5" bestFit="1" customWidth="1"/>
    <col min="9191" max="9191" width="17.28515625" style="5" bestFit="1" customWidth="1"/>
    <col min="9192" max="9192" width="16.42578125" style="5" customWidth="1"/>
    <col min="9193" max="9193" width="15.42578125" style="5" customWidth="1"/>
    <col min="9194" max="9194" width="17.5703125" style="5" bestFit="1" customWidth="1"/>
    <col min="9195" max="9195" width="19.140625" style="5" customWidth="1"/>
    <col min="9196" max="9424" width="9" style="5"/>
    <col min="9425" max="9425" width="6.42578125" style="5" customWidth="1"/>
    <col min="9426" max="9427" width="0" style="5" hidden="1" customWidth="1"/>
    <col min="9428" max="9428" width="8.42578125" style="5" customWidth="1"/>
    <col min="9429" max="9429" width="6" style="5" customWidth="1"/>
    <col min="9430" max="9430" width="32.42578125" style="5" customWidth="1"/>
    <col min="9431" max="9431" width="37.28515625" style="5" customWidth="1"/>
    <col min="9432" max="9432" width="26.42578125" style="5" customWidth="1"/>
    <col min="9433" max="9433" width="10.7109375" style="5" customWidth="1"/>
    <col min="9434" max="9435" width="24.28515625" style="5" customWidth="1"/>
    <col min="9436" max="9436" width="21.5703125" style="5" customWidth="1"/>
    <col min="9437" max="9437" width="19.7109375" style="5" customWidth="1"/>
    <col min="9438" max="9438" width="11" style="5" customWidth="1"/>
    <col min="9439" max="9439" width="21.85546875" style="5" customWidth="1"/>
    <col min="9440" max="9440" width="21.5703125" style="5" customWidth="1"/>
    <col min="9441" max="9441" width="24.7109375" style="5" customWidth="1"/>
    <col min="9442" max="9442" width="21.42578125" style="5" customWidth="1"/>
    <col min="9443" max="9444" width="15.28515625" style="5" customWidth="1"/>
    <col min="9445" max="9445" width="20.140625" style="5" bestFit="1" customWidth="1"/>
    <col min="9446" max="9446" width="27.85546875" style="5" bestFit="1" customWidth="1"/>
    <col min="9447" max="9447" width="17.28515625" style="5" bestFit="1" customWidth="1"/>
    <col min="9448" max="9448" width="16.42578125" style="5" customWidth="1"/>
    <col min="9449" max="9449" width="15.42578125" style="5" customWidth="1"/>
    <col min="9450" max="9450" width="17.5703125" style="5" bestFit="1" customWidth="1"/>
    <col min="9451" max="9451" width="19.140625" style="5" customWidth="1"/>
    <col min="9452" max="9680" width="9" style="5"/>
    <col min="9681" max="9681" width="6.42578125" style="5" customWidth="1"/>
    <col min="9682" max="9683" width="0" style="5" hidden="1" customWidth="1"/>
    <col min="9684" max="9684" width="8.42578125" style="5" customWidth="1"/>
    <col min="9685" max="9685" width="6" style="5" customWidth="1"/>
    <col min="9686" max="9686" width="32.42578125" style="5" customWidth="1"/>
    <col min="9687" max="9687" width="37.28515625" style="5" customWidth="1"/>
    <col min="9688" max="9688" width="26.42578125" style="5" customWidth="1"/>
    <col min="9689" max="9689" width="10.7109375" style="5" customWidth="1"/>
    <col min="9690" max="9691" width="24.28515625" style="5" customWidth="1"/>
    <col min="9692" max="9692" width="21.5703125" style="5" customWidth="1"/>
    <col min="9693" max="9693" width="19.7109375" style="5" customWidth="1"/>
    <col min="9694" max="9694" width="11" style="5" customWidth="1"/>
    <col min="9695" max="9695" width="21.85546875" style="5" customWidth="1"/>
    <col min="9696" max="9696" width="21.5703125" style="5" customWidth="1"/>
    <col min="9697" max="9697" width="24.7109375" style="5" customWidth="1"/>
    <col min="9698" max="9698" width="21.42578125" style="5" customWidth="1"/>
    <col min="9699" max="9700" width="15.28515625" style="5" customWidth="1"/>
    <col min="9701" max="9701" width="20.140625" style="5" bestFit="1" customWidth="1"/>
    <col min="9702" max="9702" width="27.85546875" style="5" bestFit="1" customWidth="1"/>
    <col min="9703" max="9703" width="17.28515625" style="5" bestFit="1" customWidth="1"/>
    <col min="9704" max="9704" width="16.42578125" style="5" customWidth="1"/>
    <col min="9705" max="9705" width="15.42578125" style="5" customWidth="1"/>
    <col min="9706" max="9706" width="17.5703125" style="5" bestFit="1" customWidth="1"/>
    <col min="9707" max="9707" width="19.140625" style="5" customWidth="1"/>
    <col min="9708" max="9936" width="9" style="5"/>
    <col min="9937" max="9937" width="6.42578125" style="5" customWidth="1"/>
    <col min="9938" max="9939" width="0" style="5" hidden="1" customWidth="1"/>
    <col min="9940" max="9940" width="8.42578125" style="5" customWidth="1"/>
    <col min="9941" max="9941" width="6" style="5" customWidth="1"/>
    <col min="9942" max="9942" width="32.42578125" style="5" customWidth="1"/>
    <col min="9943" max="9943" width="37.28515625" style="5" customWidth="1"/>
    <col min="9944" max="9944" width="26.42578125" style="5" customWidth="1"/>
    <col min="9945" max="9945" width="10.7109375" style="5" customWidth="1"/>
    <col min="9946" max="9947" width="24.28515625" style="5" customWidth="1"/>
    <col min="9948" max="9948" width="21.5703125" style="5" customWidth="1"/>
    <col min="9949" max="9949" width="19.7109375" style="5" customWidth="1"/>
    <col min="9950" max="9950" width="11" style="5" customWidth="1"/>
    <col min="9951" max="9951" width="21.85546875" style="5" customWidth="1"/>
    <col min="9952" max="9952" width="21.5703125" style="5" customWidth="1"/>
    <col min="9953" max="9953" width="24.7109375" style="5" customWidth="1"/>
    <col min="9954" max="9954" width="21.42578125" style="5" customWidth="1"/>
    <col min="9955" max="9956" width="15.28515625" style="5" customWidth="1"/>
    <col min="9957" max="9957" width="20.140625" style="5" bestFit="1" customWidth="1"/>
    <col min="9958" max="9958" width="27.85546875" style="5" bestFit="1" customWidth="1"/>
    <col min="9959" max="9959" width="17.28515625" style="5" bestFit="1" customWidth="1"/>
    <col min="9960" max="9960" width="16.42578125" style="5" customWidth="1"/>
    <col min="9961" max="9961" width="15.42578125" style="5" customWidth="1"/>
    <col min="9962" max="9962" width="17.5703125" style="5" bestFit="1" customWidth="1"/>
    <col min="9963" max="9963" width="19.140625" style="5" customWidth="1"/>
    <col min="9964" max="10192" width="9" style="5"/>
    <col min="10193" max="10193" width="6.42578125" style="5" customWidth="1"/>
    <col min="10194" max="10195" width="0" style="5" hidden="1" customWidth="1"/>
    <col min="10196" max="10196" width="8.42578125" style="5" customWidth="1"/>
    <col min="10197" max="10197" width="6" style="5" customWidth="1"/>
    <col min="10198" max="10198" width="32.42578125" style="5" customWidth="1"/>
    <col min="10199" max="10199" width="37.28515625" style="5" customWidth="1"/>
    <col min="10200" max="10200" width="26.42578125" style="5" customWidth="1"/>
    <col min="10201" max="10201" width="10.7109375" style="5" customWidth="1"/>
    <col min="10202" max="10203" width="24.28515625" style="5" customWidth="1"/>
    <col min="10204" max="10204" width="21.5703125" style="5" customWidth="1"/>
    <col min="10205" max="10205" width="19.7109375" style="5" customWidth="1"/>
    <col min="10206" max="10206" width="11" style="5" customWidth="1"/>
    <col min="10207" max="10207" width="21.85546875" style="5" customWidth="1"/>
    <col min="10208" max="10208" width="21.5703125" style="5" customWidth="1"/>
    <col min="10209" max="10209" width="24.7109375" style="5" customWidth="1"/>
    <col min="10210" max="10210" width="21.42578125" style="5" customWidth="1"/>
    <col min="10211" max="10212" width="15.28515625" style="5" customWidth="1"/>
    <col min="10213" max="10213" width="20.140625" style="5" bestFit="1" customWidth="1"/>
    <col min="10214" max="10214" width="27.85546875" style="5" bestFit="1" customWidth="1"/>
    <col min="10215" max="10215" width="17.28515625" style="5" bestFit="1" customWidth="1"/>
    <col min="10216" max="10216" width="16.42578125" style="5" customWidth="1"/>
    <col min="10217" max="10217" width="15.42578125" style="5" customWidth="1"/>
    <col min="10218" max="10218" width="17.5703125" style="5" bestFit="1" customWidth="1"/>
    <col min="10219" max="10219" width="19.140625" style="5" customWidth="1"/>
    <col min="10220" max="10448" width="9" style="5"/>
    <col min="10449" max="10449" width="6.42578125" style="5" customWidth="1"/>
    <col min="10450" max="10451" width="0" style="5" hidden="1" customWidth="1"/>
    <col min="10452" max="10452" width="8.42578125" style="5" customWidth="1"/>
    <col min="10453" max="10453" width="6" style="5" customWidth="1"/>
    <col min="10454" max="10454" width="32.42578125" style="5" customWidth="1"/>
    <col min="10455" max="10455" width="37.28515625" style="5" customWidth="1"/>
    <col min="10456" max="10456" width="26.42578125" style="5" customWidth="1"/>
    <col min="10457" max="10457" width="10.7109375" style="5" customWidth="1"/>
    <col min="10458" max="10459" width="24.28515625" style="5" customWidth="1"/>
    <col min="10460" max="10460" width="21.5703125" style="5" customWidth="1"/>
    <col min="10461" max="10461" width="19.7109375" style="5" customWidth="1"/>
    <col min="10462" max="10462" width="11" style="5" customWidth="1"/>
    <col min="10463" max="10463" width="21.85546875" style="5" customWidth="1"/>
    <col min="10464" max="10464" width="21.5703125" style="5" customWidth="1"/>
    <col min="10465" max="10465" width="24.7109375" style="5" customWidth="1"/>
    <col min="10466" max="10466" width="21.42578125" style="5" customWidth="1"/>
    <col min="10467" max="10468" width="15.28515625" style="5" customWidth="1"/>
    <col min="10469" max="10469" width="20.140625" style="5" bestFit="1" customWidth="1"/>
    <col min="10470" max="10470" width="27.85546875" style="5" bestFit="1" customWidth="1"/>
    <col min="10471" max="10471" width="17.28515625" style="5" bestFit="1" customWidth="1"/>
    <col min="10472" max="10472" width="16.42578125" style="5" customWidth="1"/>
    <col min="10473" max="10473" width="15.42578125" style="5" customWidth="1"/>
    <col min="10474" max="10474" width="17.5703125" style="5" bestFit="1" customWidth="1"/>
    <col min="10475" max="10475" width="19.140625" style="5" customWidth="1"/>
    <col min="10476" max="10704" width="9" style="5"/>
    <col min="10705" max="10705" width="6.42578125" style="5" customWidth="1"/>
    <col min="10706" max="10707" width="0" style="5" hidden="1" customWidth="1"/>
    <col min="10708" max="10708" width="8.42578125" style="5" customWidth="1"/>
    <col min="10709" max="10709" width="6" style="5" customWidth="1"/>
    <col min="10710" max="10710" width="32.42578125" style="5" customWidth="1"/>
    <col min="10711" max="10711" width="37.28515625" style="5" customWidth="1"/>
    <col min="10712" max="10712" width="26.42578125" style="5" customWidth="1"/>
    <col min="10713" max="10713" width="10.7109375" style="5" customWidth="1"/>
    <col min="10714" max="10715" width="24.28515625" style="5" customWidth="1"/>
    <col min="10716" max="10716" width="21.5703125" style="5" customWidth="1"/>
    <col min="10717" max="10717" width="19.7109375" style="5" customWidth="1"/>
    <col min="10718" max="10718" width="11" style="5" customWidth="1"/>
    <col min="10719" max="10719" width="21.85546875" style="5" customWidth="1"/>
    <col min="10720" max="10720" width="21.5703125" style="5" customWidth="1"/>
    <col min="10721" max="10721" width="24.7109375" style="5" customWidth="1"/>
    <col min="10722" max="10722" width="21.42578125" style="5" customWidth="1"/>
    <col min="10723" max="10724" width="15.28515625" style="5" customWidth="1"/>
    <col min="10725" max="10725" width="20.140625" style="5" bestFit="1" customWidth="1"/>
    <col min="10726" max="10726" width="27.85546875" style="5" bestFit="1" customWidth="1"/>
    <col min="10727" max="10727" width="17.28515625" style="5" bestFit="1" customWidth="1"/>
    <col min="10728" max="10728" width="16.42578125" style="5" customWidth="1"/>
    <col min="10729" max="10729" width="15.42578125" style="5" customWidth="1"/>
    <col min="10730" max="10730" width="17.5703125" style="5" bestFit="1" customWidth="1"/>
    <col min="10731" max="10731" width="19.140625" style="5" customWidth="1"/>
    <col min="10732" max="10960" width="9" style="5"/>
    <col min="10961" max="10961" width="6.42578125" style="5" customWidth="1"/>
    <col min="10962" max="10963" width="0" style="5" hidden="1" customWidth="1"/>
    <col min="10964" max="10964" width="8.42578125" style="5" customWidth="1"/>
    <col min="10965" max="10965" width="6" style="5" customWidth="1"/>
    <col min="10966" max="10966" width="32.42578125" style="5" customWidth="1"/>
    <col min="10967" max="10967" width="37.28515625" style="5" customWidth="1"/>
    <col min="10968" max="10968" width="26.42578125" style="5" customWidth="1"/>
    <col min="10969" max="10969" width="10.7109375" style="5" customWidth="1"/>
    <col min="10970" max="10971" width="24.28515625" style="5" customWidth="1"/>
    <col min="10972" max="10972" width="21.5703125" style="5" customWidth="1"/>
    <col min="10973" max="10973" width="19.7109375" style="5" customWidth="1"/>
    <col min="10974" max="10974" width="11" style="5" customWidth="1"/>
    <col min="10975" max="10975" width="21.85546875" style="5" customWidth="1"/>
    <col min="10976" max="10976" width="21.5703125" style="5" customWidth="1"/>
    <col min="10977" max="10977" width="24.7109375" style="5" customWidth="1"/>
    <col min="10978" max="10978" width="21.42578125" style="5" customWidth="1"/>
    <col min="10979" max="10980" width="15.28515625" style="5" customWidth="1"/>
    <col min="10981" max="10981" width="20.140625" style="5" bestFit="1" customWidth="1"/>
    <col min="10982" max="10982" width="27.85546875" style="5" bestFit="1" customWidth="1"/>
    <col min="10983" max="10983" width="17.28515625" style="5" bestFit="1" customWidth="1"/>
    <col min="10984" max="10984" width="16.42578125" style="5" customWidth="1"/>
    <col min="10985" max="10985" width="15.42578125" style="5" customWidth="1"/>
    <col min="10986" max="10986" width="17.5703125" style="5" bestFit="1" customWidth="1"/>
    <col min="10987" max="10987" width="19.140625" style="5" customWidth="1"/>
    <col min="10988" max="11216" width="9" style="5"/>
    <col min="11217" max="11217" width="6.42578125" style="5" customWidth="1"/>
    <col min="11218" max="11219" width="0" style="5" hidden="1" customWidth="1"/>
    <col min="11220" max="11220" width="8.42578125" style="5" customWidth="1"/>
    <col min="11221" max="11221" width="6" style="5" customWidth="1"/>
    <col min="11222" max="11222" width="32.42578125" style="5" customWidth="1"/>
    <col min="11223" max="11223" width="37.28515625" style="5" customWidth="1"/>
    <col min="11224" max="11224" width="26.42578125" style="5" customWidth="1"/>
    <col min="11225" max="11225" width="10.7109375" style="5" customWidth="1"/>
    <col min="11226" max="11227" width="24.28515625" style="5" customWidth="1"/>
    <col min="11228" max="11228" width="21.5703125" style="5" customWidth="1"/>
    <col min="11229" max="11229" width="19.7109375" style="5" customWidth="1"/>
    <col min="11230" max="11230" width="11" style="5" customWidth="1"/>
    <col min="11231" max="11231" width="21.85546875" style="5" customWidth="1"/>
    <col min="11232" max="11232" width="21.5703125" style="5" customWidth="1"/>
    <col min="11233" max="11233" width="24.7109375" style="5" customWidth="1"/>
    <col min="11234" max="11234" width="21.42578125" style="5" customWidth="1"/>
    <col min="11235" max="11236" width="15.28515625" style="5" customWidth="1"/>
    <col min="11237" max="11237" width="20.140625" style="5" bestFit="1" customWidth="1"/>
    <col min="11238" max="11238" width="27.85546875" style="5" bestFit="1" customWidth="1"/>
    <col min="11239" max="11239" width="17.28515625" style="5" bestFit="1" customWidth="1"/>
    <col min="11240" max="11240" width="16.42578125" style="5" customWidth="1"/>
    <col min="11241" max="11241" width="15.42578125" style="5" customWidth="1"/>
    <col min="11242" max="11242" width="17.5703125" style="5" bestFit="1" customWidth="1"/>
    <col min="11243" max="11243" width="19.140625" style="5" customWidth="1"/>
    <col min="11244" max="11472" width="9" style="5"/>
    <col min="11473" max="11473" width="6.42578125" style="5" customWidth="1"/>
    <col min="11474" max="11475" width="0" style="5" hidden="1" customWidth="1"/>
    <col min="11476" max="11476" width="8.42578125" style="5" customWidth="1"/>
    <col min="11477" max="11477" width="6" style="5" customWidth="1"/>
    <col min="11478" max="11478" width="32.42578125" style="5" customWidth="1"/>
    <col min="11479" max="11479" width="37.28515625" style="5" customWidth="1"/>
    <col min="11480" max="11480" width="26.42578125" style="5" customWidth="1"/>
    <col min="11481" max="11481" width="10.7109375" style="5" customWidth="1"/>
    <col min="11482" max="11483" width="24.28515625" style="5" customWidth="1"/>
    <col min="11484" max="11484" width="21.5703125" style="5" customWidth="1"/>
    <col min="11485" max="11485" width="19.7109375" style="5" customWidth="1"/>
    <col min="11486" max="11486" width="11" style="5" customWidth="1"/>
    <col min="11487" max="11487" width="21.85546875" style="5" customWidth="1"/>
    <col min="11488" max="11488" width="21.5703125" style="5" customWidth="1"/>
    <col min="11489" max="11489" width="24.7109375" style="5" customWidth="1"/>
    <col min="11490" max="11490" width="21.42578125" style="5" customWidth="1"/>
    <col min="11491" max="11492" width="15.28515625" style="5" customWidth="1"/>
    <col min="11493" max="11493" width="20.140625" style="5" bestFit="1" customWidth="1"/>
    <col min="11494" max="11494" width="27.85546875" style="5" bestFit="1" customWidth="1"/>
    <col min="11495" max="11495" width="17.28515625" style="5" bestFit="1" customWidth="1"/>
    <col min="11496" max="11496" width="16.42578125" style="5" customWidth="1"/>
    <col min="11497" max="11497" width="15.42578125" style="5" customWidth="1"/>
    <col min="11498" max="11498" width="17.5703125" style="5" bestFit="1" customWidth="1"/>
    <col min="11499" max="11499" width="19.140625" style="5" customWidth="1"/>
    <col min="11500" max="11728" width="9" style="5"/>
    <col min="11729" max="11729" width="6.42578125" style="5" customWidth="1"/>
    <col min="11730" max="11731" width="0" style="5" hidden="1" customWidth="1"/>
    <col min="11732" max="11732" width="8.42578125" style="5" customWidth="1"/>
    <col min="11733" max="11733" width="6" style="5" customWidth="1"/>
    <col min="11734" max="11734" width="32.42578125" style="5" customWidth="1"/>
    <col min="11735" max="11735" width="37.28515625" style="5" customWidth="1"/>
    <col min="11736" max="11736" width="26.42578125" style="5" customWidth="1"/>
    <col min="11737" max="11737" width="10.7109375" style="5" customWidth="1"/>
    <col min="11738" max="11739" width="24.28515625" style="5" customWidth="1"/>
    <col min="11740" max="11740" width="21.5703125" style="5" customWidth="1"/>
    <col min="11741" max="11741" width="19.7109375" style="5" customWidth="1"/>
    <col min="11742" max="11742" width="11" style="5" customWidth="1"/>
    <col min="11743" max="11743" width="21.85546875" style="5" customWidth="1"/>
    <col min="11744" max="11744" width="21.5703125" style="5" customWidth="1"/>
    <col min="11745" max="11745" width="24.7109375" style="5" customWidth="1"/>
    <col min="11746" max="11746" width="21.42578125" style="5" customWidth="1"/>
    <col min="11747" max="11748" width="15.28515625" style="5" customWidth="1"/>
    <col min="11749" max="11749" width="20.140625" style="5" bestFit="1" customWidth="1"/>
    <col min="11750" max="11750" width="27.85546875" style="5" bestFit="1" customWidth="1"/>
    <col min="11751" max="11751" width="17.28515625" style="5" bestFit="1" customWidth="1"/>
    <col min="11752" max="11752" width="16.42578125" style="5" customWidth="1"/>
    <col min="11753" max="11753" width="15.42578125" style="5" customWidth="1"/>
    <col min="11754" max="11754" width="17.5703125" style="5" bestFit="1" customWidth="1"/>
    <col min="11755" max="11755" width="19.140625" style="5" customWidth="1"/>
    <col min="11756" max="11984" width="9" style="5"/>
    <col min="11985" max="11985" width="6.42578125" style="5" customWidth="1"/>
    <col min="11986" max="11987" width="0" style="5" hidden="1" customWidth="1"/>
    <col min="11988" max="11988" width="8.42578125" style="5" customWidth="1"/>
    <col min="11989" max="11989" width="6" style="5" customWidth="1"/>
    <col min="11990" max="11990" width="32.42578125" style="5" customWidth="1"/>
    <col min="11991" max="11991" width="37.28515625" style="5" customWidth="1"/>
    <col min="11992" max="11992" width="26.42578125" style="5" customWidth="1"/>
    <col min="11993" max="11993" width="10.7109375" style="5" customWidth="1"/>
    <col min="11994" max="11995" width="24.28515625" style="5" customWidth="1"/>
    <col min="11996" max="11996" width="21.5703125" style="5" customWidth="1"/>
    <col min="11997" max="11997" width="19.7109375" style="5" customWidth="1"/>
    <col min="11998" max="11998" width="11" style="5" customWidth="1"/>
    <col min="11999" max="11999" width="21.85546875" style="5" customWidth="1"/>
    <col min="12000" max="12000" width="21.5703125" style="5" customWidth="1"/>
    <col min="12001" max="12001" width="24.7109375" style="5" customWidth="1"/>
    <col min="12002" max="12002" width="21.42578125" style="5" customWidth="1"/>
    <col min="12003" max="12004" width="15.28515625" style="5" customWidth="1"/>
    <col min="12005" max="12005" width="20.140625" style="5" bestFit="1" customWidth="1"/>
    <col min="12006" max="12006" width="27.85546875" style="5" bestFit="1" customWidth="1"/>
    <col min="12007" max="12007" width="17.28515625" style="5" bestFit="1" customWidth="1"/>
    <col min="12008" max="12008" width="16.42578125" style="5" customWidth="1"/>
    <col min="12009" max="12009" width="15.42578125" style="5" customWidth="1"/>
    <col min="12010" max="12010" width="17.5703125" style="5" bestFit="1" customWidth="1"/>
    <col min="12011" max="12011" width="19.140625" style="5" customWidth="1"/>
    <col min="12012" max="12240" width="9" style="5"/>
    <col min="12241" max="12241" width="6.42578125" style="5" customWidth="1"/>
    <col min="12242" max="12243" width="0" style="5" hidden="1" customWidth="1"/>
    <col min="12244" max="12244" width="8.42578125" style="5" customWidth="1"/>
    <col min="12245" max="12245" width="6" style="5" customWidth="1"/>
    <col min="12246" max="12246" width="32.42578125" style="5" customWidth="1"/>
    <col min="12247" max="12247" width="37.28515625" style="5" customWidth="1"/>
    <col min="12248" max="12248" width="26.42578125" style="5" customWidth="1"/>
    <col min="12249" max="12249" width="10.7109375" style="5" customWidth="1"/>
    <col min="12250" max="12251" width="24.28515625" style="5" customWidth="1"/>
    <col min="12252" max="12252" width="21.5703125" style="5" customWidth="1"/>
    <col min="12253" max="12253" width="19.7109375" style="5" customWidth="1"/>
    <col min="12254" max="12254" width="11" style="5" customWidth="1"/>
    <col min="12255" max="12255" width="21.85546875" style="5" customWidth="1"/>
    <col min="12256" max="12256" width="21.5703125" style="5" customWidth="1"/>
    <col min="12257" max="12257" width="24.7109375" style="5" customWidth="1"/>
    <col min="12258" max="12258" width="21.42578125" style="5" customWidth="1"/>
    <col min="12259" max="12260" width="15.28515625" style="5" customWidth="1"/>
    <col min="12261" max="12261" width="20.140625" style="5" bestFit="1" customWidth="1"/>
    <col min="12262" max="12262" width="27.85546875" style="5" bestFit="1" customWidth="1"/>
    <col min="12263" max="12263" width="17.28515625" style="5" bestFit="1" customWidth="1"/>
    <col min="12264" max="12264" width="16.42578125" style="5" customWidth="1"/>
    <col min="12265" max="12265" width="15.42578125" style="5" customWidth="1"/>
    <col min="12266" max="12266" width="17.5703125" style="5" bestFit="1" customWidth="1"/>
    <col min="12267" max="12267" width="19.140625" style="5" customWidth="1"/>
    <col min="12268" max="12496" width="9" style="5"/>
    <col min="12497" max="12497" width="6.42578125" style="5" customWidth="1"/>
    <col min="12498" max="12499" width="0" style="5" hidden="1" customWidth="1"/>
    <col min="12500" max="12500" width="8.42578125" style="5" customWidth="1"/>
    <col min="12501" max="12501" width="6" style="5" customWidth="1"/>
    <col min="12502" max="12502" width="32.42578125" style="5" customWidth="1"/>
    <col min="12503" max="12503" width="37.28515625" style="5" customWidth="1"/>
    <col min="12504" max="12504" width="26.42578125" style="5" customWidth="1"/>
    <col min="12505" max="12505" width="10.7109375" style="5" customWidth="1"/>
    <col min="12506" max="12507" width="24.28515625" style="5" customWidth="1"/>
    <col min="12508" max="12508" width="21.5703125" style="5" customWidth="1"/>
    <col min="12509" max="12509" width="19.7109375" style="5" customWidth="1"/>
    <col min="12510" max="12510" width="11" style="5" customWidth="1"/>
    <col min="12511" max="12511" width="21.85546875" style="5" customWidth="1"/>
    <col min="12512" max="12512" width="21.5703125" style="5" customWidth="1"/>
    <col min="12513" max="12513" width="24.7109375" style="5" customWidth="1"/>
    <col min="12514" max="12514" width="21.42578125" style="5" customWidth="1"/>
    <col min="12515" max="12516" width="15.28515625" style="5" customWidth="1"/>
    <col min="12517" max="12517" width="20.140625" style="5" bestFit="1" customWidth="1"/>
    <col min="12518" max="12518" width="27.85546875" style="5" bestFit="1" customWidth="1"/>
    <col min="12519" max="12519" width="17.28515625" style="5" bestFit="1" customWidth="1"/>
    <col min="12520" max="12520" width="16.42578125" style="5" customWidth="1"/>
    <col min="12521" max="12521" width="15.42578125" style="5" customWidth="1"/>
    <col min="12522" max="12522" width="17.5703125" style="5" bestFit="1" customWidth="1"/>
    <col min="12523" max="12523" width="19.140625" style="5" customWidth="1"/>
    <col min="12524" max="12752" width="9" style="5"/>
    <col min="12753" max="12753" width="6.42578125" style="5" customWidth="1"/>
    <col min="12754" max="12755" width="0" style="5" hidden="1" customWidth="1"/>
    <col min="12756" max="12756" width="8.42578125" style="5" customWidth="1"/>
    <col min="12757" max="12757" width="6" style="5" customWidth="1"/>
    <col min="12758" max="12758" width="32.42578125" style="5" customWidth="1"/>
    <col min="12759" max="12759" width="37.28515625" style="5" customWidth="1"/>
    <col min="12760" max="12760" width="26.42578125" style="5" customWidth="1"/>
    <col min="12761" max="12761" width="10.7109375" style="5" customWidth="1"/>
    <col min="12762" max="12763" width="24.28515625" style="5" customWidth="1"/>
    <col min="12764" max="12764" width="21.5703125" style="5" customWidth="1"/>
    <col min="12765" max="12765" width="19.7109375" style="5" customWidth="1"/>
    <col min="12766" max="12766" width="11" style="5" customWidth="1"/>
    <col min="12767" max="12767" width="21.85546875" style="5" customWidth="1"/>
    <col min="12768" max="12768" width="21.5703125" style="5" customWidth="1"/>
    <col min="12769" max="12769" width="24.7109375" style="5" customWidth="1"/>
    <col min="12770" max="12770" width="21.42578125" style="5" customWidth="1"/>
    <col min="12771" max="12772" width="15.28515625" style="5" customWidth="1"/>
    <col min="12773" max="12773" width="20.140625" style="5" bestFit="1" customWidth="1"/>
    <col min="12774" max="12774" width="27.85546875" style="5" bestFit="1" customWidth="1"/>
    <col min="12775" max="12775" width="17.28515625" style="5" bestFit="1" customWidth="1"/>
    <col min="12776" max="12776" width="16.42578125" style="5" customWidth="1"/>
    <col min="12777" max="12777" width="15.42578125" style="5" customWidth="1"/>
    <col min="12778" max="12778" width="17.5703125" style="5" bestFit="1" customWidth="1"/>
    <col min="12779" max="12779" width="19.140625" style="5" customWidth="1"/>
    <col min="12780" max="13008" width="9" style="5"/>
    <col min="13009" max="13009" width="6.42578125" style="5" customWidth="1"/>
    <col min="13010" max="13011" width="0" style="5" hidden="1" customWidth="1"/>
    <col min="13012" max="13012" width="8.42578125" style="5" customWidth="1"/>
    <col min="13013" max="13013" width="6" style="5" customWidth="1"/>
    <col min="13014" max="13014" width="32.42578125" style="5" customWidth="1"/>
    <col min="13015" max="13015" width="37.28515625" style="5" customWidth="1"/>
    <col min="13016" max="13016" width="26.42578125" style="5" customWidth="1"/>
    <col min="13017" max="13017" width="10.7109375" style="5" customWidth="1"/>
    <col min="13018" max="13019" width="24.28515625" style="5" customWidth="1"/>
    <col min="13020" max="13020" width="21.5703125" style="5" customWidth="1"/>
    <col min="13021" max="13021" width="19.7109375" style="5" customWidth="1"/>
    <col min="13022" max="13022" width="11" style="5" customWidth="1"/>
    <col min="13023" max="13023" width="21.85546875" style="5" customWidth="1"/>
    <col min="13024" max="13024" width="21.5703125" style="5" customWidth="1"/>
    <col min="13025" max="13025" width="24.7109375" style="5" customWidth="1"/>
    <col min="13026" max="13026" width="21.42578125" style="5" customWidth="1"/>
    <col min="13027" max="13028" width="15.28515625" style="5" customWidth="1"/>
    <col min="13029" max="13029" width="20.140625" style="5" bestFit="1" customWidth="1"/>
    <col min="13030" max="13030" width="27.85546875" style="5" bestFit="1" customWidth="1"/>
    <col min="13031" max="13031" width="17.28515625" style="5" bestFit="1" customWidth="1"/>
    <col min="13032" max="13032" width="16.42578125" style="5" customWidth="1"/>
    <col min="13033" max="13033" width="15.42578125" style="5" customWidth="1"/>
    <col min="13034" max="13034" width="17.5703125" style="5" bestFit="1" customWidth="1"/>
    <col min="13035" max="13035" width="19.140625" style="5" customWidth="1"/>
    <col min="13036" max="13264" width="9" style="5"/>
    <col min="13265" max="13265" width="6.42578125" style="5" customWidth="1"/>
    <col min="13266" max="13267" width="0" style="5" hidden="1" customWidth="1"/>
    <col min="13268" max="13268" width="8.42578125" style="5" customWidth="1"/>
    <col min="13269" max="13269" width="6" style="5" customWidth="1"/>
    <col min="13270" max="13270" width="32.42578125" style="5" customWidth="1"/>
    <col min="13271" max="13271" width="37.28515625" style="5" customWidth="1"/>
    <col min="13272" max="13272" width="26.42578125" style="5" customWidth="1"/>
    <col min="13273" max="13273" width="10.7109375" style="5" customWidth="1"/>
    <col min="13274" max="13275" width="24.28515625" style="5" customWidth="1"/>
    <col min="13276" max="13276" width="21.5703125" style="5" customWidth="1"/>
    <col min="13277" max="13277" width="19.7109375" style="5" customWidth="1"/>
    <col min="13278" max="13278" width="11" style="5" customWidth="1"/>
    <col min="13279" max="13279" width="21.85546875" style="5" customWidth="1"/>
    <col min="13280" max="13280" width="21.5703125" style="5" customWidth="1"/>
    <col min="13281" max="13281" width="24.7109375" style="5" customWidth="1"/>
    <col min="13282" max="13282" width="21.42578125" style="5" customWidth="1"/>
    <col min="13283" max="13284" width="15.28515625" style="5" customWidth="1"/>
    <col min="13285" max="13285" width="20.140625" style="5" bestFit="1" customWidth="1"/>
    <col min="13286" max="13286" width="27.85546875" style="5" bestFit="1" customWidth="1"/>
    <col min="13287" max="13287" width="17.28515625" style="5" bestFit="1" customWidth="1"/>
    <col min="13288" max="13288" width="16.42578125" style="5" customWidth="1"/>
    <col min="13289" max="13289" width="15.42578125" style="5" customWidth="1"/>
    <col min="13290" max="13290" width="17.5703125" style="5" bestFit="1" customWidth="1"/>
    <col min="13291" max="13291" width="19.140625" style="5" customWidth="1"/>
    <col min="13292" max="13520" width="9" style="5"/>
    <col min="13521" max="13521" width="6.42578125" style="5" customWidth="1"/>
    <col min="13522" max="13523" width="0" style="5" hidden="1" customWidth="1"/>
    <col min="13524" max="13524" width="8.42578125" style="5" customWidth="1"/>
    <col min="13525" max="13525" width="6" style="5" customWidth="1"/>
    <col min="13526" max="13526" width="32.42578125" style="5" customWidth="1"/>
    <col min="13527" max="13527" width="37.28515625" style="5" customWidth="1"/>
    <col min="13528" max="13528" width="26.42578125" style="5" customWidth="1"/>
    <col min="13529" max="13529" width="10.7109375" style="5" customWidth="1"/>
    <col min="13530" max="13531" width="24.28515625" style="5" customWidth="1"/>
    <col min="13532" max="13532" width="21.5703125" style="5" customWidth="1"/>
    <col min="13533" max="13533" width="19.7109375" style="5" customWidth="1"/>
    <col min="13534" max="13534" width="11" style="5" customWidth="1"/>
    <col min="13535" max="13535" width="21.85546875" style="5" customWidth="1"/>
    <col min="13536" max="13536" width="21.5703125" style="5" customWidth="1"/>
    <col min="13537" max="13537" width="24.7109375" style="5" customWidth="1"/>
    <col min="13538" max="13538" width="21.42578125" style="5" customWidth="1"/>
    <col min="13539" max="13540" width="15.28515625" style="5" customWidth="1"/>
    <col min="13541" max="13541" width="20.140625" style="5" bestFit="1" customWidth="1"/>
    <col min="13542" max="13542" width="27.85546875" style="5" bestFit="1" customWidth="1"/>
    <col min="13543" max="13543" width="17.28515625" style="5" bestFit="1" customWidth="1"/>
    <col min="13544" max="13544" width="16.42578125" style="5" customWidth="1"/>
    <col min="13545" max="13545" width="15.42578125" style="5" customWidth="1"/>
    <col min="13546" max="13546" width="17.5703125" style="5" bestFit="1" customWidth="1"/>
    <col min="13547" max="13547" width="19.140625" style="5" customWidth="1"/>
    <col min="13548" max="13776" width="9" style="5"/>
    <col min="13777" max="13777" width="6.42578125" style="5" customWidth="1"/>
    <col min="13778" max="13779" width="0" style="5" hidden="1" customWidth="1"/>
    <col min="13780" max="13780" width="8.42578125" style="5" customWidth="1"/>
    <col min="13781" max="13781" width="6" style="5" customWidth="1"/>
    <col min="13782" max="13782" width="32.42578125" style="5" customWidth="1"/>
    <col min="13783" max="13783" width="37.28515625" style="5" customWidth="1"/>
    <col min="13784" max="13784" width="26.42578125" style="5" customWidth="1"/>
    <col min="13785" max="13785" width="10.7109375" style="5" customWidth="1"/>
    <col min="13786" max="13787" width="24.28515625" style="5" customWidth="1"/>
    <col min="13788" max="13788" width="21.5703125" style="5" customWidth="1"/>
    <col min="13789" max="13789" width="19.7109375" style="5" customWidth="1"/>
    <col min="13790" max="13790" width="11" style="5" customWidth="1"/>
    <col min="13791" max="13791" width="21.85546875" style="5" customWidth="1"/>
    <col min="13792" max="13792" width="21.5703125" style="5" customWidth="1"/>
    <col min="13793" max="13793" width="24.7109375" style="5" customWidth="1"/>
    <col min="13794" max="13794" width="21.42578125" style="5" customWidth="1"/>
    <col min="13795" max="13796" width="15.28515625" style="5" customWidth="1"/>
    <col min="13797" max="13797" width="20.140625" style="5" bestFit="1" customWidth="1"/>
    <col min="13798" max="13798" width="27.85546875" style="5" bestFit="1" customWidth="1"/>
    <col min="13799" max="13799" width="17.28515625" style="5" bestFit="1" customWidth="1"/>
    <col min="13800" max="13800" width="16.42578125" style="5" customWidth="1"/>
    <col min="13801" max="13801" width="15.42578125" style="5" customWidth="1"/>
    <col min="13802" max="13802" width="17.5703125" style="5" bestFit="1" customWidth="1"/>
    <col min="13803" max="13803" width="19.140625" style="5" customWidth="1"/>
    <col min="13804" max="14032" width="9" style="5"/>
    <col min="14033" max="14033" width="6.42578125" style="5" customWidth="1"/>
    <col min="14034" max="14035" width="0" style="5" hidden="1" customWidth="1"/>
    <col min="14036" max="14036" width="8.42578125" style="5" customWidth="1"/>
    <col min="14037" max="14037" width="6" style="5" customWidth="1"/>
    <col min="14038" max="14038" width="32.42578125" style="5" customWidth="1"/>
    <col min="14039" max="14039" width="37.28515625" style="5" customWidth="1"/>
    <col min="14040" max="14040" width="26.42578125" style="5" customWidth="1"/>
    <col min="14041" max="14041" width="10.7109375" style="5" customWidth="1"/>
    <col min="14042" max="14043" width="24.28515625" style="5" customWidth="1"/>
    <col min="14044" max="14044" width="21.5703125" style="5" customWidth="1"/>
    <col min="14045" max="14045" width="19.7109375" style="5" customWidth="1"/>
    <col min="14046" max="14046" width="11" style="5" customWidth="1"/>
    <col min="14047" max="14047" width="21.85546875" style="5" customWidth="1"/>
    <col min="14048" max="14048" width="21.5703125" style="5" customWidth="1"/>
    <col min="14049" max="14049" width="24.7109375" style="5" customWidth="1"/>
    <col min="14050" max="14050" width="21.42578125" style="5" customWidth="1"/>
    <col min="14051" max="14052" width="15.28515625" style="5" customWidth="1"/>
    <col min="14053" max="14053" width="20.140625" style="5" bestFit="1" customWidth="1"/>
    <col min="14054" max="14054" width="27.85546875" style="5" bestFit="1" customWidth="1"/>
    <col min="14055" max="14055" width="17.28515625" style="5" bestFit="1" customWidth="1"/>
    <col min="14056" max="14056" width="16.42578125" style="5" customWidth="1"/>
    <col min="14057" max="14057" width="15.42578125" style="5" customWidth="1"/>
    <col min="14058" max="14058" width="17.5703125" style="5" bestFit="1" customWidth="1"/>
    <col min="14059" max="14059" width="19.140625" style="5" customWidth="1"/>
    <col min="14060" max="14288" width="9" style="5"/>
    <col min="14289" max="14289" width="6.42578125" style="5" customWidth="1"/>
    <col min="14290" max="14291" width="0" style="5" hidden="1" customWidth="1"/>
    <col min="14292" max="14292" width="8.42578125" style="5" customWidth="1"/>
    <col min="14293" max="14293" width="6" style="5" customWidth="1"/>
    <col min="14294" max="14294" width="32.42578125" style="5" customWidth="1"/>
    <col min="14295" max="14295" width="37.28515625" style="5" customWidth="1"/>
    <col min="14296" max="14296" width="26.42578125" style="5" customWidth="1"/>
    <col min="14297" max="14297" width="10.7109375" style="5" customWidth="1"/>
    <col min="14298" max="14299" width="24.28515625" style="5" customWidth="1"/>
    <col min="14300" max="14300" width="21.5703125" style="5" customWidth="1"/>
    <col min="14301" max="14301" width="19.7109375" style="5" customWidth="1"/>
    <col min="14302" max="14302" width="11" style="5" customWidth="1"/>
    <col min="14303" max="14303" width="21.85546875" style="5" customWidth="1"/>
    <col min="14304" max="14304" width="21.5703125" style="5" customWidth="1"/>
    <col min="14305" max="14305" width="24.7109375" style="5" customWidth="1"/>
    <col min="14306" max="14306" width="21.42578125" style="5" customWidth="1"/>
    <col min="14307" max="14308" width="15.28515625" style="5" customWidth="1"/>
    <col min="14309" max="14309" width="20.140625" style="5" bestFit="1" customWidth="1"/>
    <col min="14310" max="14310" width="27.85546875" style="5" bestFit="1" customWidth="1"/>
    <col min="14311" max="14311" width="17.28515625" style="5" bestFit="1" customWidth="1"/>
    <col min="14312" max="14312" width="16.42578125" style="5" customWidth="1"/>
    <col min="14313" max="14313" width="15.42578125" style="5" customWidth="1"/>
    <col min="14314" max="14314" width="17.5703125" style="5" bestFit="1" customWidth="1"/>
    <col min="14315" max="14315" width="19.140625" style="5" customWidth="1"/>
    <col min="14316" max="14544" width="9" style="5"/>
    <col min="14545" max="14545" width="6.42578125" style="5" customWidth="1"/>
    <col min="14546" max="14547" width="0" style="5" hidden="1" customWidth="1"/>
    <col min="14548" max="14548" width="8.42578125" style="5" customWidth="1"/>
    <col min="14549" max="14549" width="6" style="5" customWidth="1"/>
    <col min="14550" max="14550" width="32.42578125" style="5" customWidth="1"/>
    <col min="14551" max="14551" width="37.28515625" style="5" customWidth="1"/>
    <col min="14552" max="14552" width="26.42578125" style="5" customWidth="1"/>
    <col min="14553" max="14553" width="10.7109375" style="5" customWidth="1"/>
    <col min="14554" max="14555" width="24.28515625" style="5" customWidth="1"/>
    <col min="14556" max="14556" width="21.5703125" style="5" customWidth="1"/>
    <col min="14557" max="14557" width="19.7109375" style="5" customWidth="1"/>
    <col min="14558" max="14558" width="11" style="5" customWidth="1"/>
    <col min="14559" max="14559" width="21.85546875" style="5" customWidth="1"/>
    <col min="14560" max="14560" width="21.5703125" style="5" customWidth="1"/>
    <col min="14561" max="14561" width="24.7109375" style="5" customWidth="1"/>
    <col min="14562" max="14562" width="21.42578125" style="5" customWidth="1"/>
    <col min="14563" max="14564" width="15.28515625" style="5" customWidth="1"/>
    <col min="14565" max="14565" width="20.140625" style="5" bestFit="1" customWidth="1"/>
    <col min="14566" max="14566" width="27.85546875" style="5" bestFit="1" customWidth="1"/>
    <col min="14567" max="14567" width="17.28515625" style="5" bestFit="1" customWidth="1"/>
    <col min="14568" max="14568" width="16.42578125" style="5" customWidth="1"/>
    <col min="14569" max="14569" width="15.42578125" style="5" customWidth="1"/>
    <col min="14570" max="14570" width="17.5703125" style="5" bestFit="1" customWidth="1"/>
    <col min="14571" max="14571" width="19.140625" style="5" customWidth="1"/>
    <col min="14572" max="14800" width="9" style="5"/>
    <col min="14801" max="14801" width="6.42578125" style="5" customWidth="1"/>
    <col min="14802" max="14803" width="0" style="5" hidden="1" customWidth="1"/>
    <col min="14804" max="14804" width="8.42578125" style="5" customWidth="1"/>
    <col min="14805" max="14805" width="6" style="5" customWidth="1"/>
    <col min="14806" max="14806" width="32.42578125" style="5" customWidth="1"/>
    <col min="14807" max="14807" width="37.28515625" style="5" customWidth="1"/>
    <col min="14808" max="14808" width="26.42578125" style="5" customWidth="1"/>
    <col min="14809" max="14809" width="10.7109375" style="5" customWidth="1"/>
    <col min="14810" max="14811" width="24.28515625" style="5" customWidth="1"/>
    <col min="14812" max="14812" width="21.5703125" style="5" customWidth="1"/>
    <col min="14813" max="14813" width="19.7109375" style="5" customWidth="1"/>
    <col min="14814" max="14814" width="11" style="5" customWidth="1"/>
    <col min="14815" max="14815" width="21.85546875" style="5" customWidth="1"/>
    <col min="14816" max="14816" width="21.5703125" style="5" customWidth="1"/>
    <col min="14817" max="14817" width="24.7109375" style="5" customWidth="1"/>
    <col min="14818" max="14818" width="21.42578125" style="5" customWidth="1"/>
    <col min="14819" max="14820" width="15.28515625" style="5" customWidth="1"/>
    <col min="14821" max="14821" width="20.140625" style="5" bestFit="1" customWidth="1"/>
    <col min="14822" max="14822" width="27.85546875" style="5" bestFit="1" customWidth="1"/>
    <col min="14823" max="14823" width="17.28515625" style="5" bestFit="1" customWidth="1"/>
    <col min="14824" max="14824" width="16.42578125" style="5" customWidth="1"/>
    <col min="14825" max="14825" width="15.42578125" style="5" customWidth="1"/>
    <col min="14826" max="14826" width="17.5703125" style="5" bestFit="1" customWidth="1"/>
    <col min="14827" max="14827" width="19.140625" style="5" customWidth="1"/>
    <col min="14828" max="15056" width="9" style="5"/>
    <col min="15057" max="15057" width="6.42578125" style="5" customWidth="1"/>
    <col min="15058" max="15059" width="0" style="5" hidden="1" customWidth="1"/>
    <col min="15060" max="15060" width="8.42578125" style="5" customWidth="1"/>
    <col min="15061" max="15061" width="6" style="5" customWidth="1"/>
    <col min="15062" max="15062" width="32.42578125" style="5" customWidth="1"/>
    <col min="15063" max="15063" width="37.28515625" style="5" customWidth="1"/>
    <col min="15064" max="15064" width="26.42578125" style="5" customWidth="1"/>
    <col min="15065" max="15065" width="10.7109375" style="5" customWidth="1"/>
    <col min="15066" max="15067" width="24.28515625" style="5" customWidth="1"/>
    <col min="15068" max="15068" width="21.5703125" style="5" customWidth="1"/>
    <col min="15069" max="15069" width="19.7109375" style="5" customWidth="1"/>
    <col min="15070" max="15070" width="11" style="5" customWidth="1"/>
    <col min="15071" max="15071" width="21.85546875" style="5" customWidth="1"/>
    <col min="15072" max="15072" width="21.5703125" style="5" customWidth="1"/>
    <col min="15073" max="15073" width="24.7109375" style="5" customWidth="1"/>
    <col min="15074" max="15074" width="21.42578125" style="5" customWidth="1"/>
    <col min="15075" max="15076" width="15.28515625" style="5" customWidth="1"/>
    <col min="15077" max="15077" width="20.140625" style="5" bestFit="1" customWidth="1"/>
    <col min="15078" max="15078" width="27.85546875" style="5" bestFit="1" customWidth="1"/>
    <col min="15079" max="15079" width="17.28515625" style="5" bestFit="1" customWidth="1"/>
    <col min="15080" max="15080" width="16.42578125" style="5" customWidth="1"/>
    <col min="15081" max="15081" width="15.42578125" style="5" customWidth="1"/>
    <col min="15082" max="15082" width="17.5703125" style="5" bestFit="1" customWidth="1"/>
    <col min="15083" max="15083" width="19.140625" style="5" customWidth="1"/>
    <col min="15084" max="15312" width="9" style="5"/>
    <col min="15313" max="15313" width="6.42578125" style="5" customWidth="1"/>
    <col min="15314" max="15315" width="0" style="5" hidden="1" customWidth="1"/>
    <col min="15316" max="15316" width="8.42578125" style="5" customWidth="1"/>
    <col min="15317" max="15317" width="6" style="5" customWidth="1"/>
    <col min="15318" max="15318" width="32.42578125" style="5" customWidth="1"/>
    <col min="15319" max="15319" width="37.28515625" style="5" customWidth="1"/>
    <col min="15320" max="15320" width="26.42578125" style="5" customWidth="1"/>
    <col min="15321" max="15321" width="10.7109375" style="5" customWidth="1"/>
    <col min="15322" max="15323" width="24.28515625" style="5" customWidth="1"/>
    <col min="15324" max="15324" width="21.5703125" style="5" customWidth="1"/>
    <col min="15325" max="15325" width="19.7109375" style="5" customWidth="1"/>
    <col min="15326" max="15326" width="11" style="5" customWidth="1"/>
    <col min="15327" max="15327" width="21.85546875" style="5" customWidth="1"/>
    <col min="15328" max="15328" width="21.5703125" style="5" customWidth="1"/>
    <col min="15329" max="15329" width="24.7109375" style="5" customWidth="1"/>
    <col min="15330" max="15330" width="21.42578125" style="5" customWidth="1"/>
    <col min="15331" max="15332" width="15.28515625" style="5" customWidth="1"/>
    <col min="15333" max="15333" width="20.140625" style="5" bestFit="1" customWidth="1"/>
    <col min="15334" max="15334" width="27.85546875" style="5" bestFit="1" customWidth="1"/>
    <col min="15335" max="15335" width="17.28515625" style="5" bestFit="1" customWidth="1"/>
    <col min="15336" max="15336" width="16.42578125" style="5" customWidth="1"/>
    <col min="15337" max="15337" width="15.42578125" style="5" customWidth="1"/>
    <col min="15338" max="15338" width="17.5703125" style="5" bestFit="1" customWidth="1"/>
    <col min="15339" max="15339" width="19.140625" style="5" customWidth="1"/>
    <col min="15340" max="15568" width="9" style="5"/>
    <col min="15569" max="15569" width="6.42578125" style="5" customWidth="1"/>
    <col min="15570" max="15571" width="0" style="5" hidden="1" customWidth="1"/>
    <col min="15572" max="15572" width="8.42578125" style="5" customWidth="1"/>
    <col min="15573" max="15573" width="6" style="5" customWidth="1"/>
    <col min="15574" max="15574" width="32.42578125" style="5" customWidth="1"/>
    <col min="15575" max="15575" width="37.28515625" style="5" customWidth="1"/>
    <col min="15576" max="15576" width="26.42578125" style="5" customWidth="1"/>
    <col min="15577" max="15577" width="10.7109375" style="5" customWidth="1"/>
    <col min="15578" max="15579" width="24.28515625" style="5" customWidth="1"/>
    <col min="15580" max="15580" width="21.5703125" style="5" customWidth="1"/>
    <col min="15581" max="15581" width="19.7109375" style="5" customWidth="1"/>
    <col min="15582" max="15582" width="11" style="5" customWidth="1"/>
    <col min="15583" max="15583" width="21.85546875" style="5" customWidth="1"/>
    <col min="15584" max="15584" width="21.5703125" style="5" customWidth="1"/>
    <col min="15585" max="15585" width="24.7109375" style="5" customWidth="1"/>
    <col min="15586" max="15586" width="21.42578125" style="5" customWidth="1"/>
    <col min="15587" max="15588" width="15.28515625" style="5" customWidth="1"/>
    <col min="15589" max="15589" width="20.140625" style="5" bestFit="1" customWidth="1"/>
    <col min="15590" max="15590" width="27.85546875" style="5" bestFit="1" customWidth="1"/>
    <col min="15591" max="15591" width="17.28515625" style="5" bestFit="1" customWidth="1"/>
    <col min="15592" max="15592" width="16.42578125" style="5" customWidth="1"/>
    <col min="15593" max="15593" width="15.42578125" style="5" customWidth="1"/>
    <col min="15594" max="15594" width="17.5703125" style="5" bestFit="1" customWidth="1"/>
    <col min="15595" max="15595" width="19.140625" style="5" customWidth="1"/>
    <col min="15596" max="15824" width="9" style="5"/>
    <col min="15825" max="15825" width="6.42578125" style="5" customWidth="1"/>
    <col min="15826" max="15827" width="0" style="5" hidden="1" customWidth="1"/>
    <col min="15828" max="15828" width="8.42578125" style="5" customWidth="1"/>
    <col min="15829" max="15829" width="6" style="5" customWidth="1"/>
    <col min="15830" max="15830" width="32.42578125" style="5" customWidth="1"/>
    <col min="15831" max="15831" width="37.28515625" style="5" customWidth="1"/>
    <col min="15832" max="15832" width="26.42578125" style="5" customWidth="1"/>
    <col min="15833" max="15833" width="10.7109375" style="5" customWidth="1"/>
    <col min="15834" max="15835" width="24.28515625" style="5" customWidth="1"/>
    <col min="15836" max="15836" width="21.5703125" style="5" customWidth="1"/>
    <col min="15837" max="15837" width="19.7109375" style="5" customWidth="1"/>
    <col min="15838" max="15838" width="11" style="5" customWidth="1"/>
    <col min="15839" max="15839" width="21.85546875" style="5" customWidth="1"/>
    <col min="15840" max="15840" width="21.5703125" style="5" customWidth="1"/>
    <col min="15841" max="15841" width="24.7109375" style="5" customWidth="1"/>
    <col min="15842" max="15842" width="21.42578125" style="5" customWidth="1"/>
    <col min="15843" max="15844" width="15.28515625" style="5" customWidth="1"/>
    <col min="15845" max="15845" width="20.140625" style="5" bestFit="1" customWidth="1"/>
    <col min="15846" max="15846" width="27.85546875" style="5" bestFit="1" customWidth="1"/>
    <col min="15847" max="15847" width="17.28515625" style="5" bestFit="1" customWidth="1"/>
    <col min="15848" max="15848" width="16.42578125" style="5" customWidth="1"/>
    <col min="15849" max="15849" width="15.42578125" style="5" customWidth="1"/>
    <col min="15850" max="15850" width="17.5703125" style="5" bestFit="1" customWidth="1"/>
    <col min="15851" max="15851" width="19.140625" style="5" customWidth="1"/>
    <col min="15852" max="16080" width="9" style="5"/>
    <col min="16081" max="16081" width="6.42578125" style="5" customWidth="1"/>
    <col min="16082" max="16083" width="0" style="5" hidden="1" customWidth="1"/>
    <col min="16084" max="16084" width="8.42578125" style="5" customWidth="1"/>
    <col min="16085" max="16085" width="6" style="5" customWidth="1"/>
    <col min="16086" max="16086" width="32.42578125" style="5" customWidth="1"/>
    <col min="16087" max="16087" width="37.28515625" style="5" customWidth="1"/>
    <col min="16088" max="16088" width="26.42578125" style="5" customWidth="1"/>
    <col min="16089" max="16089" width="10.7109375" style="5" customWidth="1"/>
    <col min="16090" max="16091" width="24.28515625" style="5" customWidth="1"/>
    <col min="16092" max="16092" width="21.5703125" style="5" customWidth="1"/>
    <col min="16093" max="16093" width="19.7109375" style="5" customWidth="1"/>
    <col min="16094" max="16094" width="11" style="5" customWidth="1"/>
    <col min="16095" max="16095" width="21.85546875" style="5" customWidth="1"/>
    <col min="16096" max="16096" width="21.5703125" style="5" customWidth="1"/>
    <col min="16097" max="16097" width="24.7109375" style="5" customWidth="1"/>
    <col min="16098" max="16098" width="21.42578125" style="5" customWidth="1"/>
    <col min="16099" max="16100" width="15.28515625" style="5" customWidth="1"/>
    <col min="16101" max="16101" width="20.140625" style="5" bestFit="1" customWidth="1"/>
    <col min="16102" max="16102" width="27.85546875" style="5" bestFit="1" customWidth="1"/>
    <col min="16103" max="16103" width="17.28515625" style="5" bestFit="1" customWidth="1"/>
    <col min="16104" max="16104" width="16.42578125" style="5" customWidth="1"/>
    <col min="16105" max="16105" width="15.42578125" style="5" customWidth="1"/>
    <col min="16106" max="16106" width="17.5703125" style="5" bestFit="1" customWidth="1"/>
    <col min="16107" max="16107" width="19.140625" style="5" customWidth="1"/>
    <col min="16108" max="16381" width="9" style="5"/>
    <col min="16382" max="16384" width="9" style="5" customWidth="1"/>
  </cols>
  <sheetData>
    <row r="2" spans="1:55" s="88" customFormat="1" ht="84.75" customHeight="1">
      <c r="A2" s="86"/>
      <c r="B2" s="82"/>
      <c r="C2" s="82"/>
      <c r="D2" s="255" t="s">
        <v>484</v>
      </c>
      <c r="E2" s="255"/>
      <c r="F2" s="255"/>
      <c r="G2" s="255"/>
      <c r="H2" s="255"/>
      <c r="I2" s="255"/>
      <c r="J2" s="255"/>
      <c r="K2" s="255"/>
      <c r="L2" s="255"/>
      <c r="M2" s="255"/>
      <c r="N2" s="255"/>
      <c r="O2" s="255"/>
      <c r="P2" s="255"/>
      <c r="Q2" s="255"/>
      <c r="R2" s="255"/>
      <c r="S2" s="255"/>
      <c r="T2" s="255"/>
      <c r="U2" s="255"/>
      <c r="V2" s="255"/>
      <c r="W2" s="255"/>
      <c r="X2" s="255"/>
      <c r="Y2" s="87"/>
      <c r="Z2" s="87"/>
      <c r="AA2" s="87"/>
      <c r="AB2" s="87"/>
      <c r="AC2" s="87"/>
      <c r="AD2" s="86"/>
      <c r="AE2" s="86"/>
      <c r="AF2" s="86"/>
      <c r="AG2" s="86"/>
      <c r="AH2" s="86"/>
      <c r="AI2" s="86"/>
      <c r="AJ2" s="86"/>
      <c r="AK2" s="86"/>
      <c r="AL2" s="86"/>
      <c r="AM2" s="86"/>
      <c r="AN2" s="86"/>
      <c r="AO2" s="86"/>
      <c r="AP2" s="86"/>
      <c r="AQ2" s="86"/>
      <c r="AR2" s="86"/>
      <c r="AS2" s="86"/>
      <c r="AT2" s="86"/>
      <c r="AU2" s="86"/>
      <c r="AV2" s="86"/>
      <c r="AW2" s="86"/>
      <c r="AX2" s="86"/>
      <c r="AY2" s="86"/>
      <c r="AZ2" s="86"/>
      <c r="BA2" s="86"/>
      <c r="BB2" s="86"/>
      <c r="BC2" s="86"/>
    </row>
    <row r="3" spans="1:55" s="91" customFormat="1" ht="141.75" customHeight="1">
      <c r="A3" s="89"/>
      <c r="B3" s="90"/>
      <c r="C3" s="102"/>
      <c r="D3" s="251" t="s">
        <v>0</v>
      </c>
      <c r="E3" s="252" t="s">
        <v>1</v>
      </c>
      <c r="F3" s="252" t="s">
        <v>2</v>
      </c>
      <c r="G3" s="252" t="s">
        <v>3</v>
      </c>
      <c r="H3" s="253" t="s">
        <v>4</v>
      </c>
      <c r="I3" s="248" t="s">
        <v>315</v>
      </c>
      <c r="J3" s="248" t="s">
        <v>485</v>
      </c>
      <c r="K3" s="248" t="s">
        <v>5</v>
      </c>
      <c r="L3" s="248" t="s">
        <v>6</v>
      </c>
      <c r="M3" s="248" t="s">
        <v>7</v>
      </c>
      <c r="N3" s="248" t="s">
        <v>8</v>
      </c>
      <c r="O3" s="249" t="s">
        <v>9</v>
      </c>
      <c r="P3" s="249" t="s">
        <v>10</v>
      </c>
      <c r="Q3" s="249" t="s">
        <v>170</v>
      </c>
      <c r="R3" s="250" t="s">
        <v>11</v>
      </c>
      <c r="S3" s="250" t="s">
        <v>12</v>
      </c>
      <c r="T3" s="250" t="s">
        <v>13</v>
      </c>
      <c r="U3" s="250" t="s">
        <v>14</v>
      </c>
      <c r="V3" s="250" t="s">
        <v>15</v>
      </c>
      <c r="W3" s="250" t="s">
        <v>16</v>
      </c>
      <c r="X3" s="250" t="s">
        <v>17</v>
      </c>
      <c r="Y3" s="87"/>
      <c r="Z3" s="87"/>
      <c r="AA3" s="87"/>
      <c r="AB3" s="87"/>
      <c r="AC3" s="87"/>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row>
    <row r="4" spans="1:55" s="93" customFormat="1" ht="62.25" customHeight="1">
      <c r="A4" s="81"/>
      <c r="B4" s="82"/>
      <c r="C4" s="182"/>
      <c r="D4" s="235">
        <v>1</v>
      </c>
      <c r="E4" s="144" t="s">
        <v>18</v>
      </c>
      <c r="F4" s="238" t="s">
        <v>19</v>
      </c>
      <c r="G4" s="239" t="s">
        <v>20</v>
      </c>
      <c r="H4" s="186">
        <v>20</v>
      </c>
      <c r="I4" s="178">
        <v>2136412.0431189998</v>
      </c>
      <c r="J4" s="178">
        <v>2026337.235723</v>
      </c>
      <c r="K4" s="187" t="s">
        <v>316</v>
      </c>
      <c r="L4" s="187">
        <v>83</v>
      </c>
      <c r="M4" s="178">
        <v>1938070</v>
      </c>
      <c r="N4" s="145">
        <v>4000000</v>
      </c>
      <c r="O4" s="146">
        <v>1045544</v>
      </c>
      <c r="P4" s="176">
        <v>1.9737503011293203</v>
      </c>
      <c r="Q4" s="176">
        <v>5.8762646071304783</v>
      </c>
      <c r="R4" s="176">
        <v>22.148720656713554</v>
      </c>
      <c r="S4" s="176">
        <v>132.2347</v>
      </c>
      <c r="T4" s="178">
        <v>2487</v>
      </c>
      <c r="U4" s="178">
        <v>81</v>
      </c>
      <c r="V4" s="178">
        <v>31</v>
      </c>
      <c r="W4" s="178">
        <v>19</v>
      </c>
      <c r="X4" s="178">
        <v>2518</v>
      </c>
      <c r="Y4" s="92"/>
      <c r="Z4" s="92"/>
      <c r="AA4" s="92"/>
      <c r="AB4" s="92"/>
      <c r="AC4" s="85"/>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row>
    <row r="5" spans="1:55" s="81" customFormat="1" ht="62.25" customHeight="1">
      <c r="B5" s="82"/>
      <c r="C5" s="183"/>
      <c r="D5" s="236">
        <v>2</v>
      </c>
      <c r="E5" s="147" t="s">
        <v>31</v>
      </c>
      <c r="F5" s="240" t="s">
        <v>25</v>
      </c>
      <c r="G5" s="241" t="s">
        <v>20</v>
      </c>
      <c r="H5" s="188">
        <v>19</v>
      </c>
      <c r="I5" s="151">
        <v>971861.17399399995</v>
      </c>
      <c r="J5" s="151">
        <v>862783.18570699997</v>
      </c>
      <c r="K5" s="189" t="s">
        <v>317</v>
      </c>
      <c r="L5" s="189">
        <v>65</v>
      </c>
      <c r="M5" s="151">
        <v>815870</v>
      </c>
      <c r="N5" s="148">
        <v>1000000</v>
      </c>
      <c r="O5" s="149">
        <v>1057501</v>
      </c>
      <c r="P5" s="175">
        <v>1.8710351525814395</v>
      </c>
      <c r="Q5" s="175">
        <v>5.1986430555320498</v>
      </c>
      <c r="R5" s="175">
        <v>27.510544374858668</v>
      </c>
      <c r="S5" s="175">
        <v>186.68350000000001</v>
      </c>
      <c r="T5" s="151">
        <v>648</v>
      </c>
      <c r="U5" s="151">
        <v>66</v>
      </c>
      <c r="V5" s="151">
        <v>22</v>
      </c>
      <c r="W5" s="151">
        <v>34</v>
      </c>
      <c r="X5" s="151">
        <v>670</v>
      </c>
      <c r="Y5" s="92"/>
      <c r="Z5" s="92"/>
      <c r="AA5" s="92"/>
      <c r="AB5" s="92"/>
      <c r="AC5" s="85"/>
    </row>
    <row r="6" spans="1:55" s="93" customFormat="1" ht="62.25" customHeight="1">
      <c r="A6" s="81"/>
      <c r="B6" s="82"/>
      <c r="C6" s="182"/>
      <c r="D6" s="235">
        <v>3</v>
      </c>
      <c r="E6" s="144" t="s">
        <v>24</v>
      </c>
      <c r="F6" s="238" t="s">
        <v>25</v>
      </c>
      <c r="G6" s="239" t="s">
        <v>20</v>
      </c>
      <c r="H6" s="186">
        <v>20</v>
      </c>
      <c r="I6" s="178">
        <v>337744.01900799997</v>
      </c>
      <c r="J6" s="178">
        <v>289422.35825400002</v>
      </c>
      <c r="K6" s="187" t="s">
        <v>318</v>
      </c>
      <c r="L6" s="187">
        <v>53</v>
      </c>
      <c r="M6" s="178">
        <v>287212</v>
      </c>
      <c r="N6" s="145">
        <v>2000000</v>
      </c>
      <c r="O6" s="146">
        <v>1007696</v>
      </c>
      <c r="P6" s="176">
        <v>1.4326653031320593</v>
      </c>
      <c r="Q6" s="176">
        <v>3.4634288266495146</v>
      </c>
      <c r="R6" s="176">
        <v>20.646086174503818</v>
      </c>
      <c r="S6" s="176">
        <v>88.397899999999993</v>
      </c>
      <c r="T6" s="178">
        <v>962</v>
      </c>
      <c r="U6" s="178">
        <v>84</v>
      </c>
      <c r="V6" s="178">
        <v>8</v>
      </c>
      <c r="W6" s="178">
        <v>16</v>
      </c>
      <c r="X6" s="178">
        <v>970</v>
      </c>
      <c r="Y6" s="92"/>
      <c r="Z6" s="92"/>
      <c r="AA6" s="92"/>
      <c r="AB6" s="92"/>
      <c r="AC6" s="85"/>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row>
    <row r="7" spans="1:55" s="81" customFormat="1" ht="62.25" customHeight="1">
      <c r="B7" s="82"/>
      <c r="C7" s="183"/>
      <c r="D7" s="236">
        <v>4</v>
      </c>
      <c r="E7" s="147" t="s">
        <v>26</v>
      </c>
      <c r="F7" s="240" t="s">
        <v>25</v>
      </c>
      <c r="G7" s="241" t="s">
        <v>20</v>
      </c>
      <c r="H7" s="190">
        <v>20</v>
      </c>
      <c r="I7" s="151">
        <v>1070138.5644360001</v>
      </c>
      <c r="J7" s="151">
        <v>927888.36777500005</v>
      </c>
      <c r="K7" s="191" t="s">
        <v>319</v>
      </c>
      <c r="L7" s="191">
        <v>51</v>
      </c>
      <c r="M7" s="151">
        <v>898196</v>
      </c>
      <c r="N7" s="151">
        <v>2000000</v>
      </c>
      <c r="O7" s="149">
        <v>1033058</v>
      </c>
      <c r="P7" s="175">
        <v>1.5536958932870395</v>
      </c>
      <c r="Q7" s="175">
        <v>3.3384668229361294</v>
      </c>
      <c r="R7" s="175">
        <v>25.412518097233409</v>
      </c>
      <c r="S7" s="175">
        <v>88.962500000000006</v>
      </c>
      <c r="T7" s="151">
        <v>720</v>
      </c>
      <c r="U7" s="151">
        <v>50</v>
      </c>
      <c r="V7" s="151">
        <v>30</v>
      </c>
      <c r="W7" s="151">
        <v>50</v>
      </c>
      <c r="X7" s="151">
        <v>750</v>
      </c>
      <c r="Y7" s="92"/>
      <c r="Z7" s="92"/>
      <c r="AA7" s="92"/>
      <c r="AB7" s="92"/>
      <c r="AC7" s="85"/>
    </row>
    <row r="8" spans="1:55" s="93" customFormat="1" ht="62.25" customHeight="1">
      <c r="A8" s="81"/>
      <c r="B8" s="82"/>
      <c r="C8" s="183"/>
      <c r="D8" s="235">
        <v>5</v>
      </c>
      <c r="E8" s="144" t="s">
        <v>27</v>
      </c>
      <c r="F8" s="238" t="s">
        <v>22</v>
      </c>
      <c r="G8" s="239" t="s">
        <v>20</v>
      </c>
      <c r="H8" s="186">
        <v>20</v>
      </c>
      <c r="I8" s="178">
        <v>156026.888175</v>
      </c>
      <c r="J8" s="178">
        <v>145653.63542800001</v>
      </c>
      <c r="K8" s="187" t="s">
        <v>320</v>
      </c>
      <c r="L8" s="187">
        <v>48</v>
      </c>
      <c r="M8" s="178">
        <v>143668</v>
      </c>
      <c r="N8" s="145">
        <v>1000000</v>
      </c>
      <c r="O8" s="146">
        <v>1013821</v>
      </c>
      <c r="P8" s="176">
        <v>1.9447329813239267</v>
      </c>
      <c r="Q8" s="176">
        <v>1.3820999999999999</v>
      </c>
      <c r="R8" s="176">
        <v>23.291899999999998</v>
      </c>
      <c r="S8" s="176">
        <v>85.337099999999992</v>
      </c>
      <c r="T8" s="178">
        <v>114</v>
      </c>
      <c r="U8" s="178">
        <v>30</v>
      </c>
      <c r="V8" s="178">
        <v>8</v>
      </c>
      <c r="W8" s="178">
        <v>70</v>
      </c>
      <c r="X8" s="178">
        <v>122</v>
      </c>
      <c r="Y8" s="92"/>
      <c r="Z8" s="92"/>
      <c r="AA8" s="92"/>
      <c r="AB8" s="92"/>
      <c r="AC8" s="85"/>
      <c r="AD8" s="81"/>
      <c r="AE8" s="81"/>
      <c r="AF8" s="81"/>
      <c r="AG8" s="81"/>
      <c r="AH8" s="81"/>
      <c r="AI8" s="81"/>
      <c r="AJ8" s="81"/>
      <c r="AK8" s="81"/>
      <c r="AL8" s="81"/>
      <c r="AM8" s="81"/>
      <c r="AN8" s="81"/>
      <c r="AO8" s="81"/>
      <c r="AP8" s="81"/>
      <c r="AQ8" s="81"/>
      <c r="AR8" s="81"/>
      <c r="AS8" s="81"/>
      <c r="AT8" s="81"/>
      <c r="AU8" s="81"/>
      <c r="AV8" s="81"/>
      <c r="AW8" s="81"/>
      <c r="AX8" s="81"/>
      <c r="AY8" s="81"/>
      <c r="AZ8" s="81"/>
      <c r="BA8" s="81"/>
      <c r="BB8" s="81"/>
      <c r="BC8" s="81"/>
    </row>
    <row r="9" spans="1:55" s="81" customFormat="1" ht="62.25" customHeight="1">
      <c r="B9" s="82"/>
      <c r="C9" s="183"/>
      <c r="D9" s="236">
        <v>6</v>
      </c>
      <c r="E9" s="147" t="s">
        <v>28</v>
      </c>
      <c r="F9" s="240" t="s">
        <v>29</v>
      </c>
      <c r="G9" s="241" t="s">
        <v>23</v>
      </c>
      <c r="H9" s="190">
        <v>20</v>
      </c>
      <c r="I9" s="151">
        <v>17205849.694534</v>
      </c>
      <c r="J9" s="151">
        <v>15433128.361012001</v>
      </c>
      <c r="K9" s="151" t="s">
        <v>321</v>
      </c>
      <c r="L9" s="151">
        <v>39</v>
      </c>
      <c r="M9" s="151">
        <v>15427188</v>
      </c>
      <c r="N9" s="151" t="s">
        <v>322</v>
      </c>
      <c r="O9" s="149">
        <v>1000385</v>
      </c>
      <c r="P9" s="175">
        <v>1.3326481373411492</v>
      </c>
      <c r="Q9" s="175">
        <v>4.6486943537433323</v>
      </c>
      <c r="R9" s="175">
        <v>21.187857938275535</v>
      </c>
      <c r="S9" s="175">
        <v>65.510800000000003</v>
      </c>
      <c r="T9" s="151">
        <v>34866</v>
      </c>
      <c r="U9" s="151">
        <v>71</v>
      </c>
      <c r="V9" s="151">
        <v>289</v>
      </c>
      <c r="W9" s="151">
        <v>29</v>
      </c>
      <c r="X9" s="151">
        <v>35155</v>
      </c>
      <c r="Y9" s="92"/>
      <c r="Z9" s="92"/>
      <c r="AA9" s="92"/>
      <c r="AB9" s="92"/>
      <c r="AC9" s="85"/>
    </row>
    <row r="10" spans="1:55" s="93" customFormat="1" ht="62.25" customHeight="1">
      <c r="A10" s="81"/>
      <c r="B10" s="82"/>
      <c r="C10" s="183"/>
      <c r="D10" s="235">
        <v>7</v>
      </c>
      <c r="E10" s="144" t="s">
        <v>30</v>
      </c>
      <c r="F10" s="238" t="s">
        <v>19</v>
      </c>
      <c r="G10" s="239" t="s">
        <v>23</v>
      </c>
      <c r="H10" s="186">
        <v>20</v>
      </c>
      <c r="I10" s="178">
        <v>794170.78882100002</v>
      </c>
      <c r="J10" s="178">
        <v>1222404.404657</v>
      </c>
      <c r="K10" s="187" t="s">
        <v>323</v>
      </c>
      <c r="L10" s="187">
        <v>39</v>
      </c>
      <c r="M10" s="178">
        <v>1197991</v>
      </c>
      <c r="N10" s="145">
        <v>2000000</v>
      </c>
      <c r="O10" s="146">
        <v>1020378</v>
      </c>
      <c r="P10" s="176">
        <v>2.0377999999999998</v>
      </c>
      <c r="Q10" s="176">
        <v>6.1110999999999995</v>
      </c>
      <c r="R10" s="176">
        <v>23.197900000000001</v>
      </c>
      <c r="S10" s="176">
        <v>68.393699999999995</v>
      </c>
      <c r="T10" s="178">
        <v>1284</v>
      </c>
      <c r="U10" s="178">
        <v>95</v>
      </c>
      <c r="V10" s="178">
        <v>8</v>
      </c>
      <c r="W10" s="178">
        <v>5</v>
      </c>
      <c r="X10" s="178">
        <v>1292</v>
      </c>
      <c r="Y10" s="92"/>
      <c r="Z10" s="92"/>
      <c r="AA10" s="92"/>
      <c r="AB10" s="92"/>
      <c r="AC10" s="85"/>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c r="BB10" s="81"/>
      <c r="BC10" s="81"/>
    </row>
    <row r="11" spans="1:55" s="95" customFormat="1" ht="62.25" customHeight="1">
      <c r="A11" s="81"/>
      <c r="B11" s="82"/>
      <c r="C11" s="183"/>
      <c r="D11" s="236">
        <v>8</v>
      </c>
      <c r="E11" s="147" t="s">
        <v>50</v>
      </c>
      <c r="F11" s="240" t="s">
        <v>42</v>
      </c>
      <c r="G11" s="241" t="s">
        <v>23</v>
      </c>
      <c r="H11" s="188">
        <v>20</v>
      </c>
      <c r="I11" s="151">
        <v>63866.868306999997</v>
      </c>
      <c r="J11" s="151">
        <v>63232.585514999999</v>
      </c>
      <c r="K11" s="189" t="s">
        <v>324</v>
      </c>
      <c r="L11" s="189">
        <v>35</v>
      </c>
      <c r="M11" s="151">
        <v>61294</v>
      </c>
      <c r="N11" s="148">
        <v>500000</v>
      </c>
      <c r="O11" s="149">
        <v>1031627</v>
      </c>
      <c r="P11" s="175">
        <v>1.0617277419721411</v>
      </c>
      <c r="Q11" s="175">
        <v>3.1627000000000001</v>
      </c>
      <c r="R11" s="175">
        <v>34.704900000000002</v>
      </c>
      <c r="S11" s="175">
        <v>104.4988</v>
      </c>
      <c r="T11" s="151">
        <v>160</v>
      </c>
      <c r="U11" s="151">
        <v>37</v>
      </c>
      <c r="V11" s="151">
        <v>3</v>
      </c>
      <c r="W11" s="151">
        <v>63</v>
      </c>
      <c r="X11" s="151">
        <v>163</v>
      </c>
      <c r="Y11" s="92"/>
      <c r="Z11" s="92"/>
      <c r="AA11" s="92"/>
      <c r="AB11" s="92"/>
      <c r="AC11" s="85"/>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c r="BB11" s="81"/>
      <c r="BC11" s="81"/>
    </row>
    <row r="12" spans="1:55" s="93" customFormat="1" ht="62.25" customHeight="1">
      <c r="A12" s="81"/>
      <c r="B12" s="82"/>
      <c r="C12" s="183"/>
      <c r="D12" s="235">
        <v>9</v>
      </c>
      <c r="E12" s="144" t="s">
        <v>34</v>
      </c>
      <c r="F12" s="238" t="s">
        <v>25</v>
      </c>
      <c r="G12" s="239" t="s">
        <v>23</v>
      </c>
      <c r="H12" s="186">
        <v>20</v>
      </c>
      <c r="I12" s="178">
        <v>59124.868661</v>
      </c>
      <c r="J12" s="178">
        <v>58448.015476</v>
      </c>
      <c r="K12" s="187" t="s">
        <v>325</v>
      </c>
      <c r="L12" s="187">
        <v>34</v>
      </c>
      <c r="M12" s="178">
        <v>57907</v>
      </c>
      <c r="N12" s="145">
        <v>200000</v>
      </c>
      <c r="O12" s="146">
        <v>1009343</v>
      </c>
      <c r="P12" s="176">
        <v>1.8658306124706074</v>
      </c>
      <c r="Q12" s="176">
        <v>3.7388678698296132</v>
      </c>
      <c r="R12" s="176">
        <v>17.41794679748223</v>
      </c>
      <c r="S12" s="176">
        <v>60.040099999999995</v>
      </c>
      <c r="T12" s="178">
        <v>4</v>
      </c>
      <c r="U12" s="178">
        <v>1</v>
      </c>
      <c r="V12" s="178">
        <v>6</v>
      </c>
      <c r="W12" s="178">
        <v>99</v>
      </c>
      <c r="X12" s="178">
        <v>10</v>
      </c>
      <c r="Y12" s="96"/>
      <c r="Z12" s="96"/>
      <c r="AA12" s="97"/>
      <c r="AB12" s="97"/>
      <c r="AC12" s="85"/>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c r="BB12" s="81"/>
      <c r="BC12" s="81"/>
    </row>
    <row r="13" spans="1:55" s="81" customFormat="1" ht="62.25" customHeight="1">
      <c r="B13" s="82"/>
      <c r="C13" s="183"/>
      <c r="D13" s="236">
        <v>10</v>
      </c>
      <c r="E13" s="147" t="s">
        <v>65</v>
      </c>
      <c r="F13" s="240" t="s">
        <v>66</v>
      </c>
      <c r="G13" s="241" t="s">
        <v>23</v>
      </c>
      <c r="H13" s="188">
        <v>20</v>
      </c>
      <c r="I13" s="151">
        <v>337746.96633600001</v>
      </c>
      <c r="J13" s="151">
        <v>336959.77991500002</v>
      </c>
      <c r="K13" s="189" t="s">
        <v>326</v>
      </c>
      <c r="L13" s="189">
        <v>34</v>
      </c>
      <c r="M13" s="151">
        <v>361939</v>
      </c>
      <c r="N13" s="148">
        <v>500000</v>
      </c>
      <c r="O13" s="149">
        <v>930985</v>
      </c>
      <c r="P13" s="175">
        <v>-0.35982349170062083</v>
      </c>
      <c r="Q13" s="175">
        <v>0.10569869742215608</v>
      </c>
      <c r="R13" s="175">
        <v>17.9253</v>
      </c>
      <c r="S13" s="175">
        <v>54.289500000000004</v>
      </c>
      <c r="T13" s="151">
        <v>21824</v>
      </c>
      <c r="U13" s="151">
        <v>89</v>
      </c>
      <c r="V13" s="151">
        <v>8</v>
      </c>
      <c r="W13" s="151">
        <v>11</v>
      </c>
      <c r="X13" s="151">
        <v>21832</v>
      </c>
      <c r="Y13" s="92"/>
      <c r="Z13" s="92"/>
      <c r="AA13" s="92"/>
      <c r="AB13" s="92"/>
      <c r="AC13" s="85"/>
    </row>
    <row r="14" spans="1:55" s="93" customFormat="1" ht="62.25" customHeight="1">
      <c r="A14" s="81"/>
      <c r="B14" s="82"/>
      <c r="C14" s="183"/>
      <c r="D14" s="235">
        <v>11</v>
      </c>
      <c r="E14" s="144" t="s">
        <v>35</v>
      </c>
      <c r="F14" s="238" t="s">
        <v>22</v>
      </c>
      <c r="G14" s="239" t="s">
        <v>20</v>
      </c>
      <c r="H14" s="192">
        <v>20</v>
      </c>
      <c r="I14" s="178">
        <v>44008.781664000002</v>
      </c>
      <c r="J14" s="178">
        <v>41813.061564000003</v>
      </c>
      <c r="K14" s="178" t="s">
        <v>327</v>
      </c>
      <c r="L14" s="178">
        <v>32</v>
      </c>
      <c r="M14" s="178">
        <v>38233</v>
      </c>
      <c r="N14" s="145">
        <v>1000000</v>
      </c>
      <c r="O14" s="146">
        <v>1093638</v>
      </c>
      <c r="P14" s="176">
        <v>0.94312455003599716</v>
      </c>
      <c r="Q14" s="176">
        <v>1.8727882608173201</v>
      </c>
      <c r="R14" s="176">
        <v>18.364104308753308</v>
      </c>
      <c r="S14" s="176">
        <v>60.361499999999999</v>
      </c>
      <c r="T14" s="178">
        <v>92</v>
      </c>
      <c r="U14" s="178">
        <v>48</v>
      </c>
      <c r="V14" s="178">
        <v>3</v>
      </c>
      <c r="W14" s="178">
        <v>52</v>
      </c>
      <c r="X14" s="178">
        <v>95</v>
      </c>
      <c r="Y14" s="92"/>
      <c r="Z14" s="92"/>
      <c r="AA14" s="97"/>
      <c r="AB14" s="92"/>
      <c r="AC14" s="85"/>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c r="BB14" s="81"/>
      <c r="BC14" s="81"/>
    </row>
    <row r="15" spans="1:55" s="81" customFormat="1" ht="62.25" customHeight="1">
      <c r="B15" s="82"/>
      <c r="C15" s="183"/>
      <c r="D15" s="236">
        <v>12</v>
      </c>
      <c r="E15" s="147" t="s">
        <v>36</v>
      </c>
      <c r="F15" s="240" t="s">
        <v>25</v>
      </c>
      <c r="G15" s="241" t="s">
        <v>20</v>
      </c>
      <c r="H15" s="188">
        <v>20</v>
      </c>
      <c r="I15" s="151">
        <v>153022.542892</v>
      </c>
      <c r="J15" s="151">
        <v>146725.92534300001</v>
      </c>
      <c r="K15" s="189" t="s">
        <v>328</v>
      </c>
      <c r="L15" s="189">
        <v>32</v>
      </c>
      <c r="M15" s="151">
        <v>145593</v>
      </c>
      <c r="N15" s="148">
        <v>1000000</v>
      </c>
      <c r="O15" s="149">
        <v>1007782</v>
      </c>
      <c r="P15" s="175">
        <v>1.4239074248797559</v>
      </c>
      <c r="Q15" s="175">
        <v>3.2821562473093877</v>
      </c>
      <c r="R15" s="175">
        <v>20.694064864770603</v>
      </c>
      <c r="S15" s="175">
        <v>60.599499999999992</v>
      </c>
      <c r="T15" s="151">
        <v>288</v>
      </c>
      <c r="U15" s="151">
        <v>31</v>
      </c>
      <c r="V15" s="151">
        <v>2</v>
      </c>
      <c r="W15" s="151">
        <v>69</v>
      </c>
      <c r="X15" s="151">
        <v>290</v>
      </c>
      <c r="Y15" s="92"/>
      <c r="Z15" s="92"/>
      <c r="AA15" s="92"/>
      <c r="AB15" s="92"/>
      <c r="AC15" s="85"/>
    </row>
    <row r="16" spans="1:55" s="93" customFormat="1" ht="62.25" customHeight="1">
      <c r="A16" s="81"/>
      <c r="B16" s="82"/>
      <c r="C16" s="183"/>
      <c r="D16" s="235">
        <v>13</v>
      </c>
      <c r="E16" s="144" t="s">
        <v>37</v>
      </c>
      <c r="F16" s="238" t="s">
        <v>25</v>
      </c>
      <c r="G16" s="239" t="s">
        <v>23</v>
      </c>
      <c r="H16" s="192">
        <v>20</v>
      </c>
      <c r="I16" s="178">
        <v>273723.33640500001</v>
      </c>
      <c r="J16" s="178">
        <v>261921.90663099999</v>
      </c>
      <c r="K16" s="178" t="s">
        <v>329</v>
      </c>
      <c r="L16" s="178">
        <v>32</v>
      </c>
      <c r="M16" s="178">
        <v>259379</v>
      </c>
      <c r="N16" s="145">
        <v>1000000</v>
      </c>
      <c r="O16" s="146">
        <v>1009804</v>
      </c>
      <c r="P16" s="176">
        <v>1.7755667552074714</v>
      </c>
      <c r="Q16" s="176">
        <v>4.5080510031096104</v>
      </c>
      <c r="R16" s="176">
        <v>23.148718284316498</v>
      </c>
      <c r="S16" s="176">
        <v>60.341699999999996</v>
      </c>
      <c r="T16" s="178">
        <v>51</v>
      </c>
      <c r="U16" s="178">
        <v>15</v>
      </c>
      <c r="V16" s="178">
        <v>4</v>
      </c>
      <c r="W16" s="178">
        <v>85</v>
      </c>
      <c r="X16" s="178">
        <v>55</v>
      </c>
      <c r="Y16" s="92"/>
      <c r="Z16" s="96"/>
      <c r="AA16" s="97"/>
      <c r="AB16" s="92"/>
      <c r="AC16" s="85"/>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row>
    <row r="17" spans="1:55" s="81" customFormat="1" ht="62.25" customHeight="1">
      <c r="B17" s="82"/>
      <c r="C17" s="183"/>
      <c r="D17" s="236">
        <v>14</v>
      </c>
      <c r="E17" s="147" t="s">
        <v>40</v>
      </c>
      <c r="F17" s="240" t="s">
        <v>22</v>
      </c>
      <c r="G17" s="241" t="s">
        <v>20</v>
      </c>
      <c r="H17" s="188">
        <v>20</v>
      </c>
      <c r="I17" s="151">
        <v>740907.62641899998</v>
      </c>
      <c r="J17" s="151">
        <v>617202.54835199995</v>
      </c>
      <c r="K17" s="189" t="s">
        <v>330</v>
      </c>
      <c r="L17" s="189">
        <v>32</v>
      </c>
      <c r="M17" s="151">
        <v>604387</v>
      </c>
      <c r="N17" s="148">
        <v>1000000</v>
      </c>
      <c r="O17" s="149">
        <v>1000000</v>
      </c>
      <c r="P17" s="175">
        <v>7.7419557160133046E-2</v>
      </c>
      <c r="Q17" s="175">
        <v>1.4529411004998116</v>
      </c>
      <c r="R17" s="175">
        <v>18.776814276562938</v>
      </c>
      <c r="S17" s="175">
        <v>54.121900000000004</v>
      </c>
      <c r="T17" s="151">
        <v>1292</v>
      </c>
      <c r="U17" s="151">
        <v>97</v>
      </c>
      <c r="V17" s="151">
        <v>3</v>
      </c>
      <c r="W17" s="151">
        <v>3</v>
      </c>
      <c r="X17" s="151">
        <v>1295</v>
      </c>
      <c r="Y17" s="92"/>
      <c r="Z17" s="92"/>
      <c r="AA17" s="92"/>
      <c r="AB17" s="92"/>
      <c r="AC17" s="85"/>
    </row>
    <row r="18" spans="1:55" s="93" customFormat="1" ht="62.25" customHeight="1">
      <c r="A18" s="81"/>
      <c r="B18" s="82"/>
      <c r="C18" s="184"/>
      <c r="D18" s="235">
        <v>15</v>
      </c>
      <c r="E18" s="144" t="s">
        <v>38</v>
      </c>
      <c r="F18" s="238" t="s">
        <v>171</v>
      </c>
      <c r="G18" s="239" t="s">
        <v>20</v>
      </c>
      <c r="H18" s="186">
        <v>20</v>
      </c>
      <c r="I18" s="178">
        <v>82004.678262000001</v>
      </c>
      <c r="J18" s="178">
        <v>74643.325465999995</v>
      </c>
      <c r="K18" s="187" t="s">
        <v>331</v>
      </c>
      <c r="L18" s="187">
        <v>32</v>
      </c>
      <c r="M18" s="178">
        <v>71845</v>
      </c>
      <c r="N18" s="145">
        <v>1000000</v>
      </c>
      <c r="O18" s="146">
        <v>1038949</v>
      </c>
      <c r="P18" s="176">
        <v>1.7799518755479287</v>
      </c>
      <c r="Q18" s="176">
        <v>4.0952066632836441</v>
      </c>
      <c r="R18" s="176">
        <v>21.371291410357326</v>
      </c>
      <c r="S18" s="176">
        <v>60.676099999999998</v>
      </c>
      <c r="T18" s="178">
        <v>363</v>
      </c>
      <c r="U18" s="178">
        <v>64</v>
      </c>
      <c r="V18" s="178">
        <v>4</v>
      </c>
      <c r="W18" s="178">
        <v>36</v>
      </c>
      <c r="X18" s="178">
        <v>367</v>
      </c>
      <c r="Y18" s="92"/>
      <c r="Z18" s="92"/>
      <c r="AA18" s="92"/>
      <c r="AB18" s="92"/>
      <c r="AC18" s="85"/>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c r="BB18" s="81"/>
      <c r="BC18" s="81"/>
    </row>
    <row r="19" spans="1:55" s="81" customFormat="1" ht="62.25" customHeight="1">
      <c r="B19" s="82"/>
      <c r="C19" s="184"/>
      <c r="D19" s="236">
        <v>16</v>
      </c>
      <c r="E19" s="147" t="s">
        <v>39</v>
      </c>
      <c r="F19" s="240" t="s">
        <v>25</v>
      </c>
      <c r="G19" s="241" t="s">
        <v>20</v>
      </c>
      <c r="H19" s="188">
        <v>20</v>
      </c>
      <c r="I19" s="151">
        <v>141654.67099700001</v>
      </c>
      <c r="J19" s="151">
        <v>136095.57256500001</v>
      </c>
      <c r="K19" s="189" t="s">
        <v>332</v>
      </c>
      <c r="L19" s="189">
        <v>32</v>
      </c>
      <c r="M19" s="151">
        <v>134933</v>
      </c>
      <c r="N19" s="148">
        <v>1000000</v>
      </c>
      <c r="O19" s="149">
        <v>1008616</v>
      </c>
      <c r="P19" s="175">
        <v>1.6410717359291629</v>
      </c>
      <c r="Q19" s="175">
        <v>5.1508943259934732</v>
      </c>
      <c r="R19" s="175">
        <v>20.69242628165912</v>
      </c>
      <c r="S19" s="175">
        <v>58.871200000000002</v>
      </c>
      <c r="T19" s="151">
        <v>192</v>
      </c>
      <c r="U19" s="151">
        <v>26</v>
      </c>
      <c r="V19" s="151">
        <v>2</v>
      </c>
      <c r="W19" s="151">
        <v>74</v>
      </c>
      <c r="X19" s="151">
        <v>194</v>
      </c>
      <c r="Y19" s="92"/>
      <c r="Z19" s="92"/>
      <c r="AA19" s="92"/>
      <c r="AB19" s="92"/>
      <c r="AC19" s="85"/>
    </row>
    <row r="20" spans="1:55" s="93" customFormat="1" ht="62.25" customHeight="1">
      <c r="A20" s="81"/>
      <c r="B20" s="82"/>
      <c r="C20" s="184"/>
      <c r="D20" s="235">
        <v>17</v>
      </c>
      <c r="E20" s="144" t="s">
        <v>41</v>
      </c>
      <c r="F20" s="238" t="s">
        <v>42</v>
      </c>
      <c r="G20" s="239" t="s">
        <v>23</v>
      </c>
      <c r="H20" s="186">
        <v>20</v>
      </c>
      <c r="I20" s="178">
        <v>279696.05369999999</v>
      </c>
      <c r="J20" s="178">
        <v>118941.602392</v>
      </c>
      <c r="K20" s="187" t="s">
        <v>333</v>
      </c>
      <c r="L20" s="187">
        <v>28</v>
      </c>
      <c r="M20" s="178">
        <v>116081</v>
      </c>
      <c r="N20" s="145">
        <v>1000000</v>
      </c>
      <c r="O20" s="146">
        <v>1000000</v>
      </c>
      <c r="P20" s="176">
        <v>0.73518062457909972</v>
      </c>
      <c r="Q20" s="176">
        <v>2.4643000000000002</v>
      </c>
      <c r="R20" s="176">
        <v>28.061799999999998</v>
      </c>
      <c r="S20" s="176">
        <v>93.203199999999995</v>
      </c>
      <c r="T20" s="178">
        <v>475</v>
      </c>
      <c r="U20" s="178">
        <v>83</v>
      </c>
      <c r="V20" s="178">
        <v>2</v>
      </c>
      <c r="W20" s="178">
        <v>17</v>
      </c>
      <c r="X20" s="178">
        <v>477</v>
      </c>
      <c r="Y20" s="92"/>
      <c r="Z20" s="92"/>
      <c r="AA20" s="92"/>
      <c r="AB20" s="92"/>
      <c r="AC20" s="85"/>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c r="BB20" s="81"/>
      <c r="BC20" s="81"/>
    </row>
    <row r="21" spans="1:55" s="81" customFormat="1" ht="62.25" customHeight="1">
      <c r="B21" s="82"/>
      <c r="C21" s="184"/>
      <c r="D21" s="236">
        <v>18</v>
      </c>
      <c r="E21" s="147" t="s">
        <v>43</v>
      </c>
      <c r="F21" s="240" t="s">
        <v>44</v>
      </c>
      <c r="G21" s="241" t="s">
        <v>20</v>
      </c>
      <c r="H21" s="188">
        <v>20</v>
      </c>
      <c r="I21" s="151">
        <v>286033.40302000003</v>
      </c>
      <c r="J21" s="151">
        <v>169280.51216400001</v>
      </c>
      <c r="K21" s="189" t="s">
        <v>334</v>
      </c>
      <c r="L21" s="189">
        <v>28</v>
      </c>
      <c r="M21" s="151">
        <v>177399</v>
      </c>
      <c r="N21" s="148">
        <v>1000000</v>
      </c>
      <c r="O21" s="149">
        <v>954236</v>
      </c>
      <c r="P21" s="175">
        <v>-2.1663662666117132</v>
      </c>
      <c r="Q21" s="175">
        <v>-4.5763999999999996</v>
      </c>
      <c r="R21" s="175">
        <v>5.3695685826105368</v>
      </c>
      <c r="S21" s="175">
        <v>43.513200000000005</v>
      </c>
      <c r="T21" s="151">
        <v>345</v>
      </c>
      <c r="U21" s="151">
        <v>75</v>
      </c>
      <c r="V21" s="151">
        <v>5</v>
      </c>
      <c r="W21" s="151">
        <v>25</v>
      </c>
      <c r="X21" s="151">
        <v>350</v>
      </c>
      <c r="Y21" s="92"/>
      <c r="Z21" s="92"/>
      <c r="AA21" s="92"/>
      <c r="AB21" s="92"/>
      <c r="AC21" s="85"/>
    </row>
    <row r="22" spans="1:55" s="93" customFormat="1" ht="62.25" customHeight="1">
      <c r="A22" s="81"/>
      <c r="B22" s="82"/>
      <c r="C22" s="184"/>
      <c r="D22" s="235">
        <v>19</v>
      </c>
      <c r="E22" s="144" t="s">
        <v>45</v>
      </c>
      <c r="F22" s="238" t="s">
        <v>46</v>
      </c>
      <c r="G22" s="239" t="s">
        <v>23</v>
      </c>
      <c r="H22" s="186">
        <v>20</v>
      </c>
      <c r="I22" s="178">
        <v>32130.474552</v>
      </c>
      <c r="J22" s="178">
        <v>18481.963370000001</v>
      </c>
      <c r="K22" s="187" t="s">
        <v>335</v>
      </c>
      <c r="L22" s="187">
        <v>25</v>
      </c>
      <c r="M22" s="178">
        <v>17896</v>
      </c>
      <c r="N22" s="145">
        <v>500000</v>
      </c>
      <c r="O22" s="146">
        <v>1032743</v>
      </c>
      <c r="P22" s="176">
        <v>1.6036314874518294</v>
      </c>
      <c r="Q22" s="176">
        <v>5.0386857406416077</v>
      </c>
      <c r="R22" s="176">
        <v>20.032445575629595</v>
      </c>
      <c r="S22" s="176">
        <v>46.575200000000002</v>
      </c>
      <c r="T22" s="178">
        <v>33</v>
      </c>
      <c r="U22" s="178">
        <v>38</v>
      </c>
      <c r="V22" s="178">
        <v>5</v>
      </c>
      <c r="W22" s="178">
        <v>62</v>
      </c>
      <c r="X22" s="178">
        <v>38</v>
      </c>
      <c r="Y22" s="92"/>
      <c r="Z22" s="92"/>
      <c r="AA22" s="92"/>
      <c r="AB22" s="92"/>
      <c r="AC22" s="85"/>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c r="BB22" s="81"/>
      <c r="BC22" s="81"/>
    </row>
    <row r="23" spans="1:55" s="81" customFormat="1" ht="62.25" customHeight="1">
      <c r="B23" s="82"/>
      <c r="C23" s="184"/>
      <c r="D23" s="236">
        <v>20</v>
      </c>
      <c r="E23" s="147" t="s">
        <v>164</v>
      </c>
      <c r="F23" s="240" t="s">
        <v>44</v>
      </c>
      <c r="G23" s="241" t="s">
        <v>20</v>
      </c>
      <c r="H23" s="188">
        <v>20</v>
      </c>
      <c r="I23" s="151">
        <v>91934.546625000003</v>
      </c>
      <c r="J23" s="151">
        <v>72999.800640000001</v>
      </c>
      <c r="K23" s="189" t="s">
        <v>336</v>
      </c>
      <c r="L23" s="189">
        <v>23</v>
      </c>
      <c r="M23" s="151">
        <v>73440</v>
      </c>
      <c r="N23" s="148">
        <v>500000</v>
      </c>
      <c r="O23" s="149">
        <v>994006</v>
      </c>
      <c r="P23" s="175">
        <v>-0.74302484305210359</v>
      </c>
      <c r="Q23" s="175">
        <v>-0.59940000000000004</v>
      </c>
      <c r="R23" s="175">
        <v>12.729045804185365</v>
      </c>
      <c r="S23" s="175">
        <v>36.598100000000002</v>
      </c>
      <c r="T23" s="151">
        <v>33</v>
      </c>
      <c r="U23" s="151">
        <v>7.0000000000000009</v>
      </c>
      <c r="V23" s="151">
        <v>5</v>
      </c>
      <c r="W23" s="151">
        <v>93</v>
      </c>
      <c r="X23" s="151">
        <v>38</v>
      </c>
      <c r="Y23" s="96"/>
      <c r="Z23" s="96"/>
      <c r="AA23" s="97"/>
      <c r="AB23" s="97"/>
      <c r="AC23" s="85"/>
    </row>
    <row r="24" spans="1:55" s="93" customFormat="1" ht="62.25" customHeight="1">
      <c r="A24" s="81"/>
      <c r="B24" s="82"/>
      <c r="C24" s="183"/>
      <c r="D24" s="235">
        <v>21</v>
      </c>
      <c r="E24" s="144" t="s">
        <v>147</v>
      </c>
      <c r="F24" s="238" t="s">
        <v>113</v>
      </c>
      <c r="G24" s="239" t="s">
        <v>20</v>
      </c>
      <c r="H24" s="186">
        <v>20</v>
      </c>
      <c r="I24" s="178">
        <v>219199.272876</v>
      </c>
      <c r="J24" s="178">
        <v>218945.265304</v>
      </c>
      <c r="K24" s="187" t="s">
        <v>337</v>
      </c>
      <c r="L24" s="187">
        <v>21</v>
      </c>
      <c r="M24" s="178">
        <v>209893</v>
      </c>
      <c r="N24" s="145">
        <v>1000000</v>
      </c>
      <c r="O24" s="146">
        <v>1043128</v>
      </c>
      <c r="P24" s="176">
        <v>1.3231588742561966</v>
      </c>
      <c r="Q24" s="176">
        <v>4.3128000000000002</v>
      </c>
      <c r="R24" s="176">
        <v>8.771912227992031</v>
      </c>
      <c r="S24" s="176">
        <v>35.960999999999999</v>
      </c>
      <c r="T24" s="178">
        <v>29</v>
      </c>
      <c r="U24" s="178">
        <v>1</v>
      </c>
      <c r="V24" s="178">
        <v>6</v>
      </c>
      <c r="W24" s="178">
        <v>99</v>
      </c>
      <c r="X24" s="178">
        <v>35</v>
      </c>
      <c r="Y24" s="96"/>
      <c r="Z24" s="96"/>
      <c r="AA24" s="97"/>
      <c r="AB24" s="97"/>
      <c r="AC24" s="85"/>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row>
    <row r="25" spans="1:55" s="95" customFormat="1" ht="62.25" customHeight="1">
      <c r="A25" s="81"/>
      <c r="B25" s="82"/>
      <c r="C25" s="183"/>
      <c r="D25" s="236">
        <v>22</v>
      </c>
      <c r="E25" s="147" t="s">
        <v>148</v>
      </c>
      <c r="F25" s="240" t="s">
        <v>149</v>
      </c>
      <c r="G25" s="241" t="s">
        <v>20</v>
      </c>
      <c r="H25" s="188">
        <v>20</v>
      </c>
      <c r="I25" s="151">
        <v>2423886.5662250002</v>
      </c>
      <c r="J25" s="151">
        <v>2266274.923378</v>
      </c>
      <c r="K25" s="189" t="s">
        <v>338</v>
      </c>
      <c r="L25" s="189">
        <v>20</v>
      </c>
      <c r="M25" s="151">
        <v>2228634</v>
      </c>
      <c r="N25" s="148">
        <v>3500000</v>
      </c>
      <c r="O25" s="149">
        <v>1016890</v>
      </c>
      <c r="P25" s="175">
        <v>1.9439919044513212</v>
      </c>
      <c r="Q25" s="175">
        <v>5.6313492697941259</v>
      </c>
      <c r="R25" s="175">
        <v>22.099204836230854</v>
      </c>
      <c r="S25" s="175">
        <v>38.857799999999997</v>
      </c>
      <c r="T25" s="151">
        <v>4176</v>
      </c>
      <c r="U25" s="151">
        <v>73</v>
      </c>
      <c r="V25" s="151">
        <v>19</v>
      </c>
      <c r="W25" s="151">
        <v>27</v>
      </c>
      <c r="X25" s="151">
        <v>4195</v>
      </c>
      <c r="Y25" s="96"/>
      <c r="Z25" s="96"/>
      <c r="AA25" s="97"/>
      <c r="AB25" s="97"/>
      <c r="AC25" s="85"/>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c r="BB25" s="81"/>
      <c r="BC25" s="81"/>
    </row>
    <row r="26" spans="1:55" s="93" customFormat="1" ht="62.25" customHeight="1">
      <c r="A26" s="81"/>
      <c r="B26" s="82"/>
      <c r="C26" s="183"/>
      <c r="D26" s="235">
        <v>23</v>
      </c>
      <c r="E26" s="144" t="s">
        <v>159</v>
      </c>
      <c r="F26" s="238" t="s">
        <v>160</v>
      </c>
      <c r="G26" s="239" t="s">
        <v>23</v>
      </c>
      <c r="H26" s="186">
        <v>20</v>
      </c>
      <c r="I26" s="178">
        <v>26274.924669</v>
      </c>
      <c r="J26" s="178">
        <v>23352.499890999999</v>
      </c>
      <c r="K26" s="187" t="s">
        <v>339</v>
      </c>
      <c r="L26" s="187">
        <v>13</v>
      </c>
      <c r="M26" s="178">
        <v>24183</v>
      </c>
      <c r="N26" s="145">
        <v>1000000</v>
      </c>
      <c r="O26" s="146">
        <v>965657</v>
      </c>
      <c r="P26" s="176">
        <v>-5.0887413126205088</v>
      </c>
      <c r="Q26" s="176">
        <v>-4.0709676973051607</v>
      </c>
      <c r="R26" s="193">
        <v>8.8142546005367084</v>
      </c>
      <c r="S26" s="176">
        <v>15.3626</v>
      </c>
      <c r="T26" s="178">
        <v>22</v>
      </c>
      <c r="U26" s="178">
        <v>13</v>
      </c>
      <c r="V26" s="178">
        <v>4</v>
      </c>
      <c r="W26" s="178">
        <v>87</v>
      </c>
      <c r="X26" s="178">
        <v>26</v>
      </c>
      <c r="Y26" s="96"/>
      <c r="Z26" s="96"/>
      <c r="AA26" s="97"/>
      <c r="AB26" s="97"/>
      <c r="AC26" s="85"/>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c r="BB26" s="81"/>
      <c r="BC26" s="81"/>
    </row>
    <row r="27" spans="1:55" s="95" customFormat="1" ht="62.25" customHeight="1">
      <c r="A27" s="81"/>
      <c r="B27" s="82"/>
      <c r="C27" s="183"/>
      <c r="D27" s="236">
        <v>24</v>
      </c>
      <c r="E27" s="147" t="s">
        <v>161</v>
      </c>
      <c r="F27" s="240" t="s">
        <v>42</v>
      </c>
      <c r="G27" s="241" t="s">
        <v>23</v>
      </c>
      <c r="H27" s="188">
        <v>20</v>
      </c>
      <c r="I27" s="151">
        <v>51469.615782000001</v>
      </c>
      <c r="J27" s="151">
        <v>49540.773444999999</v>
      </c>
      <c r="K27" s="189" t="s">
        <v>340</v>
      </c>
      <c r="L27" s="189">
        <v>13</v>
      </c>
      <c r="M27" s="151">
        <v>48999</v>
      </c>
      <c r="N27" s="148">
        <v>500000</v>
      </c>
      <c r="O27" s="149">
        <v>1011056</v>
      </c>
      <c r="P27" s="175">
        <v>0.83073541525800665</v>
      </c>
      <c r="Q27" s="175">
        <v>1.1055999999999999</v>
      </c>
      <c r="R27" s="194">
        <v>28.462799999999998</v>
      </c>
      <c r="S27" s="175">
        <v>36.422900000000006</v>
      </c>
      <c r="T27" s="151">
        <v>13</v>
      </c>
      <c r="U27" s="151">
        <v>6</v>
      </c>
      <c r="V27" s="151">
        <v>2</v>
      </c>
      <c r="W27" s="151">
        <v>94</v>
      </c>
      <c r="X27" s="151">
        <v>15</v>
      </c>
      <c r="Y27" s="96"/>
      <c r="Z27" s="96"/>
      <c r="AA27" s="97"/>
      <c r="AB27" s="97"/>
      <c r="AC27" s="85"/>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c r="BB27" s="81"/>
      <c r="BC27" s="81"/>
    </row>
    <row r="28" spans="1:55" s="93" customFormat="1" ht="62.25" customHeight="1">
      <c r="A28" s="81"/>
      <c r="B28" s="82"/>
      <c r="C28" s="183"/>
      <c r="D28" s="235">
        <v>25</v>
      </c>
      <c r="E28" s="144" t="s">
        <v>165</v>
      </c>
      <c r="F28" s="238" t="s">
        <v>72</v>
      </c>
      <c r="G28" s="239" t="s">
        <v>23</v>
      </c>
      <c r="H28" s="186">
        <v>18</v>
      </c>
      <c r="I28" s="178">
        <v>5192.8252839999996</v>
      </c>
      <c r="J28" s="178">
        <v>5055.0396579999997</v>
      </c>
      <c r="K28" s="187" t="s">
        <v>341</v>
      </c>
      <c r="L28" s="187">
        <v>11</v>
      </c>
      <c r="M28" s="178">
        <v>5000</v>
      </c>
      <c r="N28" s="145">
        <v>500000</v>
      </c>
      <c r="O28" s="146">
        <v>1011008</v>
      </c>
      <c r="P28" s="176">
        <v>-0.96002382426470023</v>
      </c>
      <c r="Q28" s="176">
        <v>1.1008</v>
      </c>
      <c r="R28" s="193">
        <v>10.185499999999999</v>
      </c>
      <c r="S28" s="176">
        <v>10.185499999999999</v>
      </c>
      <c r="T28" s="178">
        <v>6</v>
      </c>
      <c r="U28" s="178">
        <v>78</v>
      </c>
      <c r="V28" s="178">
        <v>1</v>
      </c>
      <c r="W28" s="178">
        <v>22</v>
      </c>
      <c r="X28" s="178">
        <v>7</v>
      </c>
      <c r="Y28" s="96"/>
      <c r="Z28" s="96"/>
      <c r="AA28" s="97"/>
      <c r="AB28" s="97"/>
      <c r="AC28" s="85"/>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row>
    <row r="29" spans="1:55" s="95" customFormat="1" ht="62.25" customHeight="1">
      <c r="A29" s="81"/>
      <c r="B29" s="82"/>
      <c r="C29" s="184"/>
      <c r="D29" s="236">
        <v>26</v>
      </c>
      <c r="E29" s="147" t="s">
        <v>166</v>
      </c>
      <c r="F29" s="240" t="s">
        <v>195</v>
      </c>
      <c r="G29" s="241" t="s">
        <v>23</v>
      </c>
      <c r="H29" s="188">
        <v>20</v>
      </c>
      <c r="I29" s="151">
        <v>143914.141011</v>
      </c>
      <c r="J29" s="151">
        <v>95290.125444999998</v>
      </c>
      <c r="K29" s="189" t="s">
        <v>342</v>
      </c>
      <c r="L29" s="189">
        <v>11</v>
      </c>
      <c r="M29" s="151">
        <v>94015</v>
      </c>
      <c r="N29" s="148">
        <v>500000</v>
      </c>
      <c r="O29" s="149">
        <v>1013563</v>
      </c>
      <c r="P29" s="175">
        <v>0.81873450760544775</v>
      </c>
      <c r="Q29" s="175">
        <v>1.3563000000000001</v>
      </c>
      <c r="R29" s="194">
        <v>31.368099999999998</v>
      </c>
      <c r="S29" s="175">
        <v>31.368099999999998</v>
      </c>
      <c r="T29" s="151">
        <v>455</v>
      </c>
      <c r="U29" s="151">
        <v>82</v>
      </c>
      <c r="V29" s="151">
        <v>3</v>
      </c>
      <c r="W29" s="151">
        <v>18</v>
      </c>
      <c r="X29" s="151">
        <v>458</v>
      </c>
      <c r="Y29" s="96"/>
      <c r="Z29" s="96"/>
      <c r="AA29" s="97"/>
      <c r="AB29" s="97"/>
      <c r="AC29" s="85"/>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c r="BB29" s="81"/>
      <c r="BC29" s="81"/>
    </row>
    <row r="30" spans="1:55" s="93" customFormat="1" ht="62.25" customHeight="1">
      <c r="A30" s="81"/>
      <c r="B30" s="82"/>
      <c r="C30" s="184"/>
      <c r="D30" s="235">
        <v>27</v>
      </c>
      <c r="E30" s="144" t="s">
        <v>176</v>
      </c>
      <c r="F30" s="238" t="s">
        <v>177</v>
      </c>
      <c r="G30" s="239" t="s">
        <v>23</v>
      </c>
      <c r="H30" s="186">
        <v>20</v>
      </c>
      <c r="I30" s="178">
        <v>233489.34234900001</v>
      </c>
      <c r="J30" s="178">
        <v>235870.374916</v>
      </c>
      <c r="K30" s="187" t="s">
        <v>343</v>
      </c>
      <c r="L30" s="187">
        <v>10</v>
      </c>
      <c r="M30" s="178">
        <v>232013</v>
      </c>
      <c r="N30" s="145">
        <v>2000000</v>
      </c>
      <c r="O30" s="146">
        <v>1016625</v>
      </c>
      <c r="P30" s="176">
        <v>-0.43220722441280346</v>
      </c>
      <c r="Q30" s="176">
        <v>1.6625000000000001</v>
      </c>
      <c r="R30" s="193" t="s">
        <v>49</v>
      </c>
      <c r="S30" s="176">
        <v>19.3993</v>
      </c>
      <c r="T30" s="178">
        <v>114</v>
      </c>
      <c r="U30" s="178">
        <v>5</v>
      </c>
      <c r="V30" s="178">
        <v>4</v>
      </c>
      <c r="W30" s="178">
        <v>95</v>
      </c>
      <c r="X30" s="178">
        <v>118</v>
      </c>
      <c r="Y30" s="96"/>
      <c r="Z30" s="96"/>
      <c r="AA30" s="97"/>
      <c r="AB30" s="97"/>
      <c r="AC30" s="85"/>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c r="BB30" s="81"/>
      <c r="BC30" s="81"/>
    </row>
    <row r="31" spans="1:55" s="93" customFormat="1" ht="62.25" customHeight="1">
      <c r="A31" s="81"/>
      <c r="B31" s="82"/>
      <c r="C31" s="183"/>
      <c r="D31" s="236">
        <v>28</v>
      </c>
      <c r="E31" s="147" t="s">
        <v>292</v>
      </c>
      <c r="F31" s="240" t="s">
        <v>294</v>
      </c>
      <c r="G31" s="241" t="s">
        <v>23</v>
      </c>
      <c r="H31" s="188">
        <v>17</v>
      </c>
      <c r="I31" s="151">
        <v>10588.005290999999</v>
      </c>
      <c r="J31" s="151">
        <v>5385.7796289999997</v>
      </c>
      <c r="K31" s="189" t="s">
        <v>344</v>
      </c>
      <c r="L31" s="189">
        <v>5</v>
      </c>
      <c r="M31" s="151">
        <v>5187</v>
      </c>
      <c r="N31" s="148">
        <v>500000</v>
      </c>
      <c r="O31" s="149">
        <v>1038323</v>
      </c>
      <c r="P31" s="175">
        <v>0.23757990929293671</v>
      </c>
      <c r="Q31" s="175">
        <v>3.9071084743905145</v>
      </c>
      <c r="R31" s="194" t="s">
        <v>49</v>
      </c>
      <c r="S31" s="175">
        <v>8.0822000000000003</v>
      </c>
      <c r="T31" s="151">
        <v>79</v>
      </c>
      <c r="U31" s="151">
        <v>3</v>
      </c>
      <c r="V31" s="151">
        <v>2</v>
      </c>
      <c r="W31" s="151">
        <v>97</v>
      </c>
      <c r="X31" s="151">
        <v>81</v>
      </c>
      <c r="Y31" s="97"/>
      <c r="Z31" s="97"/>
      <c r="AA31" s="97"/>
      <c r="AB31" s="97"/>
      <c r="AC31" s="85"/>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c r="BB31" s="81"/>
      <c r="BC31" s="81"/>
    </row>
    <row r="32" spans="1:55" s="93" customFormat="1" ht="62.25" customHeight="1">
      <c r="A32" s="81"/>
      <c r="B32" s="82"/>
      <c r="C32" s="183"/>
      <c r="D32" s="235">
        <v>29</v>
      </c>
      <c r="E32" s="144" t="s">
        <v>293</v>
      </c>
      <c r="F32" s="238" t="s">
        <v>121</v>
      </c>
      <c r="G32" s="239" t="s">
        <v>23</v>
      </c>
      <c r="H32" s="186">
        <v>20</v>
      </c>
      <c r="I32" s="178">
        <v>189666.18555600001</v>
      </c>
      <c r="J32" s="178">
        <v>163109.02742100001</v>
      </c>
      <c r="K32" s="187" t="s">
        <v>345</v>
      </c>
      <c r="L32" s="187">
        <v>5</v>
      </c>
      <c r="M32" s="178">
        <v>159579</v>
      </c>
      <c r="N32" s="145">
        <v>500000</v>
      </c>
      <c r="O32" s="146">
        <v>1022121</v>
      </c>
      <c r="P32" s="176">
        <v>1.3093866626847954</v>
      </c>
      <c r="Q32" s="176">
        <v>4.8473040538954484</v>
      </c>
      <c r="R32" s="193" t="s">
        <v>49</v>
      </c>
      <c r="S32" s="176">
        <v>9.2256999999999998</v>
      </c>
      <c r="T32" s="178">
        <v>24</v>
      </c>
      <c r="U32" s="178">
        <v>8</v>
      </c>
      <c r="V32" s="178">
        <v>10</v>
      </c>
      <c r="W32" s="178">
        <v>92</v>
      </c>
      <c r="X32" s="178">
        <v>34</v>
      </c>
      <c r="Y32" s="92"/>
      <c r="Z32" s="92"/>
      <c r="AA32" s="92"/>
      <c r="AB32" s="92"/>
      <c r="AC32" s="85"/>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c r="BB32" s="81"/>
      <c r="BC32" s="81"/>
    </row>
    <row r="33" spans="1:138" s="93" customFormat="1" ht="62.25" customHeight="1">
      <c r="A33" s="81"/>
      <c r="B33" s="82"/>
      <c r="C33" s="184"/>
      <c r="D33" s="236">
        <v>30</v>
      </c>
      <c r="E33" s="147" t="s">
        <v>310</v>
      </c>
      <c r="F33" s="240" t="s">
        <v>46</v>
      </c>
      <c r="G33" s="241" t="s">
        <v>312</v>
      </c>
      <c r="H33" s="188" t="s">
        <v>49</v>
      </c>
      <c r="I33" s="151">
        <v>55217.052028999999</v>
      </c>
      <c r="J33" s="151">
        <v>5542.5137629999999</v>
      </c>
      <c r="K33" s="189" t="s">
        <v>346</v>
      </c>
      <c r="L33" s="189">
        <v>4</v>
      </c>
      <c r="M33" s="151">
        <v>52428</v>
      </c>
      <c r="N33" s="148">
        <v>5000000</v>
      </c>
      <c r="O33" s="149">
        <v>105716</v>
      </c>
      <c r="P33" s="175">
        <v>1.97</v>
      </c>
      <c r="Q33" s="175">
        <v>5.31</v>
      </c>
      <c r="R33" s="194" t="s">
        <v>49</v>
      </c>
      <c r="S33" s="175">
        <v>5.72</v>
      </c>
      <c r="T33" s="151">
        <v>28</v>
      </c>
      <c r="U33" s="151">
        <v>14</v>
      </c>
      <c r="V33" s="151">
        <v>3</v>
      </c>
      <c r="W33" s="151">
        <v>86</v>
      </c>
      <c r="X33" s="151">
        <v>31</v>
      </c>
      <c r="Y33" s="92"/>
      <c r="Z33" s="92"/>
      <c r="AA33" s="92"/>
      <c r="AB33" s="92"/>
      <c r="AC33" s="85"/>
      <c r="AD33" s="81"/>
      <c r="AE33" s="81"/>
      <c r="AF33" s="81"/>
      <c r="AG33" s="81"/>
      <c r="AH33" s="81"/>
      <c r="AI33" s="81"/>
      <c r="AJ33" s="81"/>
      <c r="AK33" s="81"/>
      <c r="AL33" s="81"/>
      <c r="AM33" s="81"/>
      <c r="AN33" s="81"/>
      <c r="AO33" s="81"/>
      <c r="AP33" s="81"/>
      <c r="AQ33" s="81"/>
      <c r="AR33" s="81"/>
      <c r="AS33" s="81"/>
      <c r="AT33" s="81"/>
      <c r="AU33" s="81"/>
      <c r="AV33" s="81"/>
      <c r="AW33" s="81"/>
      <c r="AX33" s="81"/>
      <c r="AY33" s="81"/>
      <c r="AZ33" s="81"/>
      <c r="BA33" s="81"/>
      <c r="BB33" s="81"/>
      <c r="BC33" s="81"/>
    </row>
    <row r="34" spans="1:138" s="93" customFormat="1" ht="62.25" customHeight="1">
      <c r="A34" s="81"/>
      <c r="B34" s="82"/>
      <c r="C34" s="184"/>
      <c r="D34" s="235">
        <v>31</v>
      </c>
      <c r="E34" s="144" t="s">
        <v>481</v>
      </c>
      <c r="F34" s="238" t="s">
        <v>75</v>
      </c>
      <c r="G34" s="239" t="s">
        <v>483</v>
      </c>
      <c r="H34" s="186" t="s">
        <v>49</v>
      </c>
      <c r="I34" s="178" t="s">
        <v>49</v>
      </c>
      <c r="J34" s="178">
        <v>5042</v>
      </c>
      <c r="K34" s="187" t="s">
        <v>482</v>
      </c>
      <c r="L34" s="187">
        <v>1</v>
      </c>
      <c r="M34" s="178">
        <v>5000</v>
      </c>
      <c r="N34" s="145">
        <v>500000</v>
      </c>
      <c r="O34" s="146">
        <v>1000000</v>
      </c>
      <c r="P34" s="176">
        <v>0.84</v>
      </c>
      <c r="Q34" s="176" t="s">
        <v>49</v>
      </c>
      <c r="R34" s="193" t="s">
        <v>49</v>
      </c>
      <c r="S34" s="176" t="s">
        <v>49</v>
      </c>
      <c r="T34" s="178">
        <v>4</v>
      </c>
      <c r="U34" s="178">
        <v>24</v>
      </c>
      <c r="V34" s="178">
        <v>7</v>
      </c>
      <c r="W34" s="178">
        <v>76</v>
      </c>
      <c r="X34" s="178">
        <v>11</v>
      </c>
      <c r="Y34" s="92"/>
      <c r="Z34" s="92"/>
      <c r="AA34" s="92"/>
      <c r="AB34" s="92"/>
      <c r="AC34" s="85"/>
      <c r="AD34" s="81"/>
      <c r="AE34" s="81"/>
      <c r="AF34" s="81"/>
      <c r="AG34" s="81"/>
      <c r="AH34" s="81"/>
      <c r="AI34" s="81"/>
      <c r="AJ34" s="81"/>
      <c r="AK34" s="81"/>
      <c r="AL34" s="81"/>
      <c r="AM34" s="81"/>
      <c r="AN34" s="81"/>
      <c r="AO34" s="81"/>
      <c r="AP34" s="81"/>
      <c r="AQ34" s="81"/>
      <c r="AR34" s="81"/>
      <c r="AS34" s="81"/>
      <c r="AT34" s="81"/>
      <c r="AU34" s="81"/>
      <c r="AV34" s="81"/>
      <c r="AW34" s="81"/>
      <c r="AX34" s="81"/>
      <c r="AY34" s="81"/>
      <c r="AZ34" s="81"/>
      <c r="BA34" s="81"/>
      <c r="BB34" s="81"/>
      <c r="BC34" s="81"/>
    </row>
    <row r="35" spans="1:138" s="95" customFormat="1" ht="48.75" customHeight="1">
      <c r="A35" s="81"/>
      <c r="B35" s="82"/>
      <c r="C35" s="185"/>
      <c r="D35" s="256" t="s">
        <v>48</v>
      </c>
      <c r="E35" s="257"/>
      <c r="F35" s="215" t="s">
        <v>49</v>
      </c>
      <c r="G35" s="215" t="s">
        <v>49</v>
      </c>
      <c r="H35" s="215"/>
      <c r="I35" s="152">
        <v>28616955.920999002</v>
      </c>
      <c r="J35" s="152">
        <f>SUM(J4:J34)</f>
        <v>26097772.470798992</v>
      </c>
      <c r="K35" s="152" t="s">
        <v>49</v>
      </c>
      <c r="L35" s="152"/>
      <c r="M35" s="152">
        <f>SUM(M4:M34)</f>
        <v>25893452</v>
      </c>
      <c r="N35" s="152" t="s">
        <v>49</v>
      </c>
      <c r="O35" s="152" t="s">
        <v>49</v>
      </c>
      <c r="P35" s="218">
        <f>AVERAGE(P4:P34)</f>
        <v>0.79281098209404233</v>
      </c>
      <c r="Q35" s="218">
        <f t="shared" ref="Q35:S35" si="0">AVERAGE(Q4:Q34)</f>
        <v>2.829266055855769</v>
      </c>
      <c r="R35" s="218">
        <f t="shared" si="0"/>
        <v>20.476374042025846</v>
      </c>
      <c r="S35" s="218">
        <f t="shared" si="0"/>
        <v>57.326509999999992</v>
      </c>
      <c r="T35" s="152">
        <f>SUM(T4:T34)</f>
        <v>71183</v>
      </c>
      <c r="U35" s="219">
        <v>70</v>
      </c>
      <c r="V35" s="152">
        <f>SUM(V4:V34)</f>
        <v>509</v>
      </c>
      <c r="W35" s="219">
        <f>100-U35</f>
        <v>30</v>
      </c>
      <c r="X35" s="152">
        <f>V35+T35</f>
        <v>71692</v>
      </c>
      <c r="Y35" s="97"/>
      <c r="Z35" s="97"/>
      <c r="AA35" s="97"/>
      <c r="AB35" s="97"/>
      <c r="AC35" s="85"/>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row>
    <row r="36" spans="1:138" s="93" customFormat="1" ht="59.25" customHeight="1">
      <c r="A36" s="81"/>
      <c r="B36" s="82"/>
      <c r="C36" s="184"/>
      <c r="D36" s="235">
        <v>32</v>
      </c>
      <c r="E36" s="144" t="s">
        <v>21</v>
      </c>
      <c r="F36" s="238" t="s">
        <v>22</v>
      </c>
      <c r="G36" s="239" t="s">
        <v>51</v>
      </c>
      <c r="H36" s="216" t="s">
        <v>49</v>
      </c>
      <c r="I36" s="178">
        <v>152543.80030999999</v>
      </c>
      <c r="J36" s="178">
        <v>152561.357601</v>
      </c>
      <c r="K36" s="187" t="s">
        <v>347</v>
      </c>
      <c r="L36" s="187">
        <v>60</v>
      </c>
      <c r="M36" s="178">
        <v>172324</v>
      </c>
      <c r="N36" s="145">
        <v>500000</v>
      </c>
      <c r="O36" s="146">
        <v>885317</v>
      </c>
      <c r="P36" s="176">
        <v>-2.3607015160104199</v>
      </c>
      <c r="Q36" s="176">
        <v>-0.11192484788036677</v>
      </c>
      <c r="R36" s="176">
        <v>8.6669</v>
      </c>
      <c r="S36" s="176">
        <v>112.65700000000001</v>
      </c>
      <c r="T36" s="178">
        <v>7</v>
      </c>
      <c r="U36" s="178">
        <v>1</v>
      </c>
      <c r="V36" s="178">
        <v>4</v>
      </c>
      <c r="W36" s="178">
        <v>99</v>
      </c>
      <c r="X36" s="178">
        <v>11</v>
      </c>
      <c r="Y36" s="96"/>
      <c r="Z36" s="96"/>
      <c r="AA36" s="97"/>
      <c r="AB36" s="97"/>
      <c r="AC36" s="85"/>
      <c r="AD36" s="81"/>
      <c r="AE36" s="81"/>
      <c r="AF36" s="81"/>
      <c r="AG36" s="81"/>
      <c r="AH36" s="81"/>
      <c r="AI36" s="81"/>
      <c r="AJ36" s="81"/>
      <c r="AK36" s="81"/>
      <c r="AL36" s="81"/>
      <c r="AM36" s="81"/>
      <c r="AN36" s="81"/>
      <c r="AO36" s="81"/>
      <c r="AP36" s="81"/>
      <c r="AQ36" s="81"/>
      <c r="AR36" s="81"/>
      <c r="AS36" s="81"/>
      <c r="AT36" s="81"/>
      <c r="AU36" s="81"/>
      <c r="AV36" s="81"/>
      <c r="AW36" s="81"/>
      <c r="AX36" s="81"/>
      <c r="AY36" s="81"/>
      <c r="AZ36" s="81"/>
      <c r="BA36" s="81"/>
      <c r="BB36" s="81"/>
      <c r="BC36" s="81"/>
    </row>
    <row r="37" spans="1:138" s="95" customFormat="1" ht="48.75" customHeight="1">
      <c r="A37" s="81"/>
      <c r="B37" s="82"/>
      <c r="C37" s="182"/>
      <c r="D37" s="236">
        <v>33</v>
      </c>
      <c r="E37" s="147" t="s">
        <v>104</v>
      </c>
      <c r="F37" s="240" t="s">
        <v>105</v>
      </c>
      <c r="G37" s="242" t="s">
        <v>51</v>
      </c>
      <c r="H37" s="220" t="s">
        <v>49</v>
      </c>
      <c r="I37" s="151">
        <v>66170.642265000002</v>
      </c>
      <c r="J37" s="151">
        <v>61809.639195000003</v>
      </c>
      <c r="K37" s="189" t="s">
        <v>348</v>
      </c>
      <c r="L37" s="189">
        <v>51</v>
      </c>
      <c r="M37" s="151">
        <v>12965</v>
      </c>
      <c r="N37" s="148">
        <v>50000</v>
      </c>
      <c r="O37" s="149">
        <v>4767423</v>
      </c>
      <c r="P37" s="175">
        <v>-3.02</v>
      </c>
      <c r="Q37" s="175">
        <v>-4.79</v>
      </c>
      <c r="R37" s="175">
        <v>37.51</v>
      </c>
      <c r="S37" s="175">
        <v>376.75</v>
      </c>
      <c r="T37" s="151">
        <v>62</v>
      </c>
      <c r="U37" s="151">
        <v>92</v>
      </c>
      <c r="V37" s="151">
        <v>1</v>
      </c>
      <c r="W37" s="151">
        <v>8</v>
      </c>
      <c r="X37" s="151">
        <v>63</v>
      </c>
      <c r="Y37" s="96"/>
      <c r="Z37" s="96"/>
      <c r="AA37" s="97"/>
      <c r="AB37" s="97"/>
      <c r="AC37" s="85"/>
      <c r="AD37" s="81"/>
      <c r="AE37" s="81"/>
      <c r="AF37" s="81"/>
      <c r="AG37" s="81"/>
      <c r="AH37" s="81"/>
      <c r="AI37" s="81"/>
      <c r="AJ37" s="81"/>
      <c r="AK37" s="81"/>
      <c r="AL37" s="81"/>
      <c r="AM37" s="81"/>
      <c r="AN37" s="81"/>
      <c r="AO37" s="81"/>
      <c r="AP37" s="81"/>
      <c r="AQ37" s="81"/>
      <c r="AR37" s="81"/>
      <c r="AS37" s="81"/>
      <c r="AT37" s="81"/>
      <c r="AU37" s="81"/>
      <c r="AV37" s="81"/>
      <c r="AW37" s="81"/>
      <c r="AX37" s="81"/>
      <c r="AY37" s="81"/>
      <c r="AZ37" s="81"/>
      <c r="BA37" s="81"/>
      <c r="BB37" s="81"/>
      <c r="BC37" s="81"/>
    </row>
    <row r="38" spans="1:138" s="93" customFormat="1" ht="48.75" customHeight="1">
      <c r="A38" s="81"/>
      <c r="B38" s="82"/>
      <c r="C38" s="184"/>
      <c r="D38" s="235">
        <v>34</v>
      </c>
      <c r="E38" s="144" t="s">
        <v>52</v>
      </c>
      <c r="F38" s="238" t="s">
        <v>25</v>
      </c>
      <c r="G38" s="239" t="s">
        <v>51</v>
      </c>
      <c r="H38" s="216" t="s">
        <v>49</v>
      </c>
      <c r="I38" s="178">
        <v>108746.106489</v>
      </c>
      <c r="J38" s="178">
        <v>107719.063522</v>
      </c>
      <c r="K38" s="187" t="s">
        <v>349</v>
      </c>
      <c r="L38" s="187">
        <v>35</v>
      </c>
      <c r="M38" s="178">
        <v>51440</v>
      </c>
      <c r="N38" s="145">
        <v>500000</v>
      </c>
      <c r="O38" s="146">
        <v>2094072</v>
      </c>
      <c r="P38" s="176">
        <v>-0.7</v>
      </c>
      <c r="Q38" s="176">
        <v>-0.91</v>
      </c>
      <c r="R38" s="176">
        <v>26.04</v>
      </c>
      <c r="S38" s="176">
        <v>101.93</v>
      </c>
      <c r="T38" s="178">
        <v>18</v>
      </c>
      <c r="U38" s="178">
        <v>2</v>
      </c>
      <c r="V38" s="178">
        <v>3</v>
      </c>
      <c r="W38" s="178">
        <v>98</v>
      </c>
      <c r="X38" s="178">
        <v>21</v>
      </c>
      <c r="Y38" s="96"/>
      <c r="Z38" s="96"/>
      <c r="AA38" s="97"/>
      <c r="AB38" s="97"/>
      <c r="AC38" s="85"/>
      <c r="AD38" s="81"/>
      <c r="AE38" s="81"/>
      <c r="AF38" s="81"/>
      <c r="AG38" s="81"/>
      <c r="AH38" s="81"/>
      <c r="AI38" s="81"/>
      <c r="AJ38" s="81"/>
      <c r="AK38" s="81"/>
      <c r="AL38" s="81"/>
      <c r="AM38" s="81"/>
      <c r="AN38" s="81"/>
      <c r="AO38" s="81"/>
      <c r="AP38" s="81"/>
      <c r="AQ38" s="81"/>
      <c r="AR38" s="81"/>
      <c r="AS38" s="81"/>
      <c r="AT38" s="81"/>
      <c r="AU38" s="81"/>
      <c r="AV38" s="81"/>
      <c r="AW38" s="81"/>
      <c r="AX38" s="81"/>
      <c r="AY38" s="81"/>
      <c r="AZ38" s="81"/>
      <c r="BA38" s="81"/>
      <c r="BB38" s="81"/>
      <c r="BC38" s="81"/>
    </row>
    <row r="39" spans="1:138" s="95" customFormat="1" ht="48.75" customHeight="1">
      <c r="A39" s="81"/>
      <c r="B39" s="82"/>
      <c r="C39" s="184"/>
      <c r="D39" s="236">
        <v>35</v>
      </c>
      <c r="E39" s="147" t="s">
        <v>54</v>
      </c>
      <c r="F39" s="240" t="s">
        <v>42</v>
      </c>
      <c r="G39" s="241" t="s">
        <v>51</v>
      </c>
      <c r="H39" s="220" t="s">
        <v>49</v>
      </c>
      <c r="I39" s="151">
        <v>20801.556884000001</v>
      </c>
      <c r="J39" s="151">
        <v>18994.672795999999</v>
      </c>
      <c r="K39" s="189" t="s">
        <v>350</v>
      </c>
      <c r="L39" s="189">
        <v>31</v>
      </c>
      <c r="M39" s="151">
        <v>10695</v>
      </c>
      <c r="N39" s="148">
        <v>500000</v>
      </c>
      <c r="O39" s="149">
        <v>1741033</v>
      </c>
      <c r="P39" s="175">
        <v>-1.4290852056464101</v>
      </c>
      <c r="Q39" s="175">
        <v>-4.0121214872656283</v>
      </c>
      <c r="R39" s="175">
        <v>29.308829167885865</v>
      </c>
      <c r="S39" s="175">
        <v>132.73159999999999</v>
      </c>
      <c r="T39" s="151">
        <v>648</v>
      </c>
      <c r="U39" s="151">
        <v>27</v>
      </c>
      <c r="V39" s="151">
        <v>48</v>
      </c>
      <c r="W39" s="151">
        <v>73</v>
      </c>
      <c r="X39" s="151">
        <v>696</v>
      </c>
      <c r="Y39" s="96"/>
      <c r="Z39" s="96"/>
      <c r="AA39" s="97"/>
      <c r="AB39" s="97"/>
      <c r="AC39" s="85"/>
      <c r="AD39" s="81"/>
      <c r="AE39" s="81"/>
      <c r="AF39" s="81"/>
      <c r="AG39" s="81"/>
      <c r="AH39" s="81"/>
      <c r="AI39" s="81"/>
      <c r="AJ39" s="81"/>
      <c r="AK39" s="81"/>
      <c r="AL39" s="81"/>
      <c r="AM39" s="81"/>
      <c r="AN39" s="81"/>
      <c r="AO39" s="81"/>
      <c r="AP39" s="81"/>
      <c r="AQ39" s="81"/>
      <c r="AR39" s="81"/>
      <c r="AS39" s="81"/>
      <c r="AT39" s="81"/>
      <c r="AU39" s="81"/>
      <c r="AV39" s="81"/>
      <c r="AW39" s="81"/>
      <c r="AX39" s="81"/>
      <c r="AY39" s="81"/>
      <c r="AZ39" s="81"/>
      <c r="BA39" s="81"/>
      <c r="BB39" s="81"/>
      <c r="BC39" s="81"/>
    </row>
    <row r="40" spans="1:138" s="93" customFormat="1" ht="48.75" customHeight="1" thickBot="1">
      <c r="A40" s="81"/>
      <c r="B40" s="82"/>
      <c r="C40" s="184"/>
      <c r="D40" s="235">
        <v>36</v>
      </c>
      <c r="E40" s="144" t="s">
        <v>55</v>
      </c>
      <c r="F40" s="238" t="s">
        <v>42</v>
      </c>
      <c r="G40" s="239" t="s">
        <v>51</v>
      </c>
      <c r="H40" s="216" t="s">
        <v>49</v>
      </c>
      <c r="I40" s="178">
        <v>10613.668970999999</v>
      </c>
      <c r="J40" s="178">
        <v>9824.0761660000007</v>
      </c>
      <c r="K40" s="187" t="s">
        <v>351</v>
      </c>
      <c r="L40" s="187">
        <v>29</v>
      </c>
      <c r="M40" s="178">
        <v>5608</v>
      </c>
      <c r="N40" s="145">
        <v>200000</v>
      </c>
      <c r="O40" s="146">
        <v>1684699</v>
      </c>
      <c r="P40" s="176">
        <v>-1.4502341673347117</v>
      </c>
      <c r="Q40" s="176">
        <v>-4.2141915108143397</v>
      </c>
      <c r="R40" s="176">
        <v>26.23080595090012</v>
      </c>
      <c r="S40" s="176">
        <v>124.84059999999999</v>
      </c>
      <c r="T40" s="178">
        <v>128</v>
      </c>
      <c r="U40" s="178">
        <v>11</v>
      </c>
      <c r="V40" s="178">
        <v>23</v>
      </c>
      <c r="W40" s="178">
        <v>89</v>
      </c>
      <c r="X40" s="178">
        <v>151</v>
      </c>
      <c r="Y40" s="96"/>
      <c r="Z40" s="96"/>
      <c r="AA40" s="97"/>
      <c r="AB40" s="97"/>
      <c r="AC40" s="85"/>
      <c r="AD40" s="81"/>
      <c r="AE40" s="81"/>
      <c r="AF40" s="81"/>
      <c r="AG40" s="81"/>
      <c r="AH40" s="81"/>
      <c r="AI40" s="81"/>
      <c r="AJ40" s="81"/>
      <c r="AK40" s="81"/>
      <c r="AL40" s="81"/>
      <c r="AM40" s="81"/>
      <c r="AN40" s="81"/>
      <c r="AO40" s="81"/>
      <c r="AP40" s="81"/>
      <c r="AQ40" s="81"/>
      <c r="AR40" s="81"/>
      <c r="AS40" s="81"/>
      <c r="AT40" s="81"/>
      <c r="AU40" s="81"/>
      <c r="AV40" s="81"/>
      <c r="AW40" s="81"/>
      <c r="AX40" s="81"/>
      <c r="AY40" s="81"/>
      <c r="AZ40" s="81"/>
      <c r="BA40" s="81"/>
      <c r="BB40" s="81"/>
      <c r="BC40" s="81"/>
    </row>
    <row r="41" spans="1:138" s="98" customFormat="1" ht="48.75" customHeight="1" thickBot="1">
      <c r="A41" s="94"/>
      <c r="B41" s="181"/>
      <c r="C41" s="184"/>
      <c r="D41" s="236">
        <v>37</v>
      </c>
      <c r="E41" s="153" t="s">
        <v>150</v>
      </c>
      <c r="F41" s="242" t="s">
        <v>151</v>
      </c>
      <c r="G41" s="242" t="s">
        <v>51</v>
      </c>
      <c r="H41" s="220" t="s">
        <v>49</v>
      </c>
      <c r="I41" s="151">
        <v>11620.922039999999</v>
      </c>
      <c r="J41" s="151">
        <v>11172.380751000001</v>
      </c>
      <c r="K41" s="220" t="s">
        <v>352</v>
      </c>
      <c r="L41" s="220">
        <v>21</v>
      </c>
      <c r="M41" s="151">
        <v>6111</v>
      </c>
      <c r="N41" s="151">
        <v>50000</v>
      </c>
      <c r="O41" s="149">
        <v>1828241</v>
      </c>
      <c r="P41" s="175">
        <v>-0.59</v>
      </c>
      <c r="Q41" s="175">
        <v>-3.89</v>
      </c>
      <c r="R41" s="194">
        <v>30.46</v>
      </c>
      <c r="S41" s="194">
        <v>82.82</v>
      </c>
      <c r="T41" s="151">
        <v>11</v>
      </c>
      <c r="U41" s="151">
        <v>41</v>
      </c>
      <c r="V41" s="151">
        <v>5</v>
      </c>
      <c r="W41" s="151">
        <v>59</v>
      </c>
      <c r="X41" s="151">
        <v>16</v>
      </c>
      <c r="Y41" s="96"/>
      <c r="Z41" s="96"/>
      <c r="AA41" s="97"/>
      <c r="AB41" s="97"/>
      <c r="AC41" s="85"/>
      <c r="AD41" s="81"/>
      <c r="AE41" s="81"/>
      <c r="AF41" s="81"/>
      <c r="AG41" s="81"/>
      <c r="AH41" s="81"/>
      <c r="AI41" s="81"/>
      <c r="AJ41" s="81"/>
      <c r="AK41" s="81"/>
      <c r="AL41" s="81"/>
      <c r="AM41" s="81"/>
      <c r="AN41" s="81"/>
      <c r="AO41" s="81"/>
      <c r="AP41" s="81"/>
      <c r="AQ41" s="81"/>
      <c r="AR41" s="81"/>
      <c r="AS41" s="81"/>
      <c r="AT41" s="81"/>
      <c r="AU41" s="81"/>
      <c r="AV41" s="81"/>
      <c r="AW41" s="81"/>
      <c r="AX41" s="81"/>
      <c r="AY41" s="81"/>
      <c r="AZ41" s="81"/>
      <c r="BA41" s="81"/>
      <c r="BB41" s="81"/>
      <c r="BC41" s="81"/>
      <c r="BD41" s="81"/>
      <c r="BE41" s="81"/>
      <c r="BF41" s="81"/>
      <c r="BG41" s="81"/>
      <c r="BH41" s="81"/>
      <c r="BI41" s="81"/>
      <c r="BJ41" s="81"/>
      <c r="BK41" s="81"/>
      <c r="BL41" s="81"/>
      <c r="BM41" s="81"/>
      <c r="BN41" s="81"/>
      <c r="BO41" s="81"/>
      <c r="BP41" s="81"/>
      <c r="BQ41" s="81"/>
      <c r="BR41" s="81"/>
      <c r="BS41" s="81"/>
      <c r="BT41" s="81"/>
      <c r="BU41" s="81"/>
      <c r="BV41" s="81"/>
      <c r="BW41" s="81"/>
      <c r="BX41" s="81"/>
      <c r="BY41" s="81"/>
      <c r="BZ41" s="81"/>
      <c r="CA41" s="81"/>
      <c r="CB41" s="81"/>
      <c r="CC41" s="81"/>
      <c r="CD41" s="81"/>
      <c r="CE41" s="81"/>
      <c r="CF41" s="81"/>
      <c r="CG41" s="81"/>
      <c r="CH41" s="81"/>
      <c r="CI41" s="81"/>
      <c r="CJ41" s="81"/>
      <c r="CK41" s="81"/>
      <c r="CL41" s="81"/>
      <c r="CM41" s="81"/>
      <c r="CN41" s="81"/>
      <c r="CO41" s="81"/>
      <c r="CP41" s="81"/>
      <c r="CQ41" s="81"/>
      <c r="CR41" s="81"/>
      <c r="CS41" s="81"/>
      <c r="CT41" s="81"/>
      <c r="CU41" s="81"/>
      <c r="CV41" s="81"/>
      <c r="CW41" s="81"/>
      <c r="CX41" s="81"/>
      <c r="CY41" s="81"/>
      <c r="CZ41" s="81"/>
      <c r="DA41" s="81"/>
      <c r="DB41" s="81"/>
      <c r="DC41" s="81"/>
      <c r="DD41" s="81"/>
      <c r="DE41" s="81"/>
      <c r="DF41" s="81"/>
      <c r="DG41" s="81"/>
      <c r="DH41" s="81"/>
      <c r="DI41" s="81"/>
      <c r="DJ41" s="81"/>
      <c r="DK41" s="81"/>
      <c r="DL41" s="81"/>
      <c r="DM41" s="81"/>
      <c r="DN41" s="81"/>
      <c r="DO41" s="81"/>
      <c r="DP41" s="81"/>
      <c r="DQ41" s="81"/>
      <c r="DR41" s="81"/>
      <c r="DS41" s="81"/>
      <c r="DT41" s="81"/>
      <c r="DU41" s="81"/>
      <c r="DV41" s="81"/>
      <c r="DW41" s="81"/>
      <c r="DX41" s="81"/>
      <c r="DY41" s="81"/>
      <c r="DZ41" s="81"/>
      <c r="EA41" s="81"/>
      <c r="EB41" s="81"/>
      <c r="EC41" s="81"/>
      <c r="ED41" s="81"/>
      <c r="EE41" s="81"/>
      <c r="EF41" s="81"/>
      <c r="EG41" s="81"/>
      <c r="EH41" s="81"/>
    </row>
    <row r="42" spans="1:138" s="100" customFormat="1" ht="48.75" customHeight="1">
      <c r="A42" s="99"/>
      <c r="B42" s="99"/>
      <c r="C42" s="184"/>
      <c r="D42" s="235">
        <v>38</v>
      </c>
      <c r="E42" s="154" t="s">
        <v>155</v>
      </c>
      <c r="F42" s="243" t="s">
        <v>295</v>
      </c>
      <c r="G42" s="243" t="s">
        <v>51</v>
      </c>
      <c r="H42" s="216" t="s">
        <v>49</v>
      </c>
      <c r="I42" s="178">
        <v>20104.668441000002</v>
      </c>
      <c r="J42" s="178">
        <v>18397.931625000001</v>
      </c>
      <c r="K42" s="221" t="s">
        <v>353</v>
      </c>
      <c r="L42" s="221">
        <v>16</v>
      </c>
      <c r="M42" s="178">
        <v>14895</v>
      </c>
      <c r="N42" s="178">
        <v>50000</v>
      </c>
      <c r="O42" s="146">
        <v>1235175</v>
      </c>
      <c r="P42" s="176">
        <v>-4.5083456385437852</v>
      </c>
      <c r="Q42" s="176">
        <v>-7.8871714331098328</v>
      </c>
      <c r="R42" s="193">
        <v>13.482581210100147</v>
      </c>
      <c r="S42" s="193">
        <v>31.1525</v>
      </c>
      <c r="T42" s="178">
        <v>51</v>
      </c>
      <c r="U42" s="178">
        <v>14.000000000000002</v>
      </c>
      <c r="V42" s="178">
        <v>3</v>
      </c>
      <c r="W42" s="178">
        <v>86</v>
      </c>
      <c r="X42" s="178">
        <v>54</v>
      </c>
      <c r="Y42" s="96"/>
      <c r="Z42" s="96"/>
      <c r="AA42" s="97"/>
      <c r="AB42" s="97"/>
      <c r="AC42" s="85"/>
      <c r="AD42" s="81"/>
      <c r="AE42" s="81"/>
      <c r="AF42" s="81"/>
      <c r="AG42" s="81"/>
      <c r="AH42" s="81"/>
      <c r="AI42" s="81"/>
      <c r="AJ42" s="81"/>
      <c r="AK42" s="81"/>
      <c r="AL42" s="81"/>
      <c r="AM42" s="81"/>
      <c r="AN42" s="81"/>
      <c r="AO42" s="81"/>
      <c r="AP42" s="81"/>
      <c r="AQ42" s="81"/>
      <c r="AR42" s="81"/>
      <c r="AS42" s="81"/>
      <c r="AT42" s="81"/>
      <c r="AU42" s="81"/>
      <c r="AV42" s="81"/>
      <c r="AW42" s="81"/>
      <c r="AX42" s="81"/>
      <c r="AY42" s="81"/>
      <c r="AZ42" s="81"/>
      <c r="BA42" s="81"/>
      <c r="BB42" s="81"/>
      <c r="BC42" s="81"/>
      <c r="BD42" s="93"/>
      <c r="BE42" s="93"/>
      <c r="BF42" s="93"/>
      <c r="BG42" s="93"/>
      <c r="BH42" s="93"/>
      <c r="BI42" s="93"/>
      <c r="BJ42" s="93"/>
      <c r="BK42" s="93"/>
      <c r="BL42" s="93"/>
      <c r="BM42" s="93"/>
      <c r="BN42" s="93"/>
      <c r="BO42" s="93"/>
      <c r="BP42" s="93"/>
      <c r="BQ42" s="93"/>
      <c r="BR42" s="93"/>
      <c r="BS42" s="93"/>
      <c r="BT42" s="93"/>
      <c r="BU42" s="93"/>
      <c r="BV42" s="93"/>
      <c r="BW42" s="93"/>
      <c r="BX42" s="93"/>
      <c r="BY42" s="93"/>
      <c r="BZ42" s="93"/>
      <c r="CA42" s="93"/>
      <c r="CB42" s="93"/>
      <c r="CC42" s="93"/>
      <c r="CD42" s="93"/>
      <c r="CE42" s="93"/>
      <c r="CF42" s="93"/>
      <c r="CG42" s="93"/>
      <c r="CH42" s="93"/>
      <c r="CI42" s="93"/>
      <c r="CJ42" s="93"/>
      <c r="CK42" s="93"/>
      <c r="CL42" s="93"/>
      <c r="CM42" s="93"/>
      <c r="CN42" s="93"/>
      <c r="CO42" s="93"/>
      <c r="CP42" s="93"/>
      <c r="CQ42" s="93"/>
      <c r="CR42" s="93"/>
      <c r="CS42" s="93"/>
      <c r="CT42" s="93"/>
      <c r="CU42" s="93"/>
      <c r="CV42" s="93"/>
      <c r="CW42" s="93"/>
      <c r="CX42" s="93"/>
      <c r="CY42" s="93"/>
      <c r="CZ42" s="93"/>
      <c r="DA42" s="93"/>
      <c r="DB42" s="93"/>
      <c r="DC42" s="93"/>
      <c r="DD42" s="93"/>
      <c r="DE42" s="93"/>
      <c r="DF42" s="93"/>
      <c r="DG42" s="93"/>
      <c r="DH42" s="93"/>
      <c r="DI42" s="93"/>
      <c r="DJ42" s="93"/>
      <c r="DK42" s="93"/>
      <c r="DL42" s="93"/>
      <c r="DM42" s="93"/>
      <c r="DN42" s="93"/>
      <c r="DO42" s="93"/>
      <c r="DP42" s="93"/>
      <c r="DQ42" s="93"/>
      <c r="DR42" s="93"/>
      <c r="DS42" s="93"/>
      <c r="DT42" s="93"/>
      <c r="DU42" s="93"/>
      <c r="DV42" s="93"/>
      <c r="DW42" s="93"/>
      <c r="DX42" s="93"/>
      <c r="DY42" s="93"/>
      <c r="DZ42" s="93"/>
      <c r="EA42" s="93"/>
      <c r="EB42" s="93"/>
      <c r="EC42" s="93"/>
      <c r="ED42" s="93"/>
      <c r="EE42" s="93"/>
      <c r="EF42" s="93"/>
      <c r="EG42" s="93"/>
      <c r="EH42" s="93"/>
    </row>
    <row r="43" spans="1:138" s="81" customFormat="1" ht="48.75" customHeight="1">
      <c r="C43" s="182"/>
      <c r="D43" s="236">
        <v>39</v>
      </c>
      <c r="E43" s="147" t="s">
        <v>158</v>
      </c>
      <c r="F43" s="240" t="s">
        <v>296</v>
      </c>
      <c r="G43" s="242" t="s">
        <v>51</v>
      </c>
      <c r="H43" s="191" t="s">
        <v>49</v>
      </c>
      <c r="I43" s="151">
        <v>7202.8480959999997</v>
      </c>
      <c r="J43" s="151">
        <v>6440.7990149999996</v>
      </c>
      <c r="K43" s="189" t="s">
        <v>354</v>
      </c>
      <c r="L43" s="189">
        <v>15</v>
      </c>
      <c r="M43" s="151">
        <v>6195</v>
      </c>
      <c r="N43" s="148">
        <v>50000</v>
      </c>
      <c r="O43" s="149">
        <v>1039677</v>
      </c>
      <c r="P43" s="175">
        <v>-5.1541905679379951</v>
      </c>
      <c r="Q43" s="175">
        <v>-10.240354315413239</v>
      </c>
      <c r="R43" s="194">
        <v>21.946102222218116</v>
      </c>
      <c r="S43" s="175">
        <v>31.937999999999999</v>
      </c>
      <c r="T43" s="151">
        <v>26</v>
      </c>
      <c r="U43" s="151">
        <v>2</v>
      </c>
      <c r="V43" s="151">
        <v>3</v>
      </c>
      <c r="W43" s="151">
        <v>98</v>
      </c>
      <c r="X43" s="151">
        <v>29</v>
      </c>
      <c r="Y43" s="96"/>
      <c r="Z43" s="96"/>
      <c r="AA43" s="97"/>
      <c r="AB43" s="97"/>
      <c r="AC43" s="85"/>
    </row>
    <row r="44" spans="1:138" s="93" customFormat="1" ht="48.75" customHeight="1">
      <c r="A44" s="81"/>
      <c r="B44" s="81"/>
      <c r="C44" s="182"/>
      <c r="D44" s="235">
        <v>40</v>
      </c>
      <c r="E44" s="144" t="s">
        <v>168</v>
      </c>
      <c r="F44" s="238" t="s">
        <v>297</v>
      </c>
      <c r="G44" s="243" t="s">
        <v>51</v>
      </c>
      <c r="H44" s="216" t="s">
        <v>49</v>
      </c>
      <c r="I44" s="178">
        <v>12771.813714</v>
      </c>
      <c r="J44" s="178">
        <v>10117.601892999999</v>
      </c>
      <c r="K44" s="187" t="s">
        <v>355</v>
      </c>
      <c r="L44" s="187">
        <v>12</v>
      </c>
      <c r="M44" s="178">
        <v>7091</v>
      </c>
      <c r="N44" s="145">
        <v>50000</v>
      </c>
      <c r="O44" s="146">
        <v>1426823</v>
      </c>
      <c r="P44" s="176">
        <v>-4.37</v>
      </c>
      <c r="Q44" s="176">
        <v>-4.9400000000000004</v>
      </c>
      <c r="R44" s="193">
        <v>42.68</v>
      </c>
      <c r="S44" s="176">
        <v>42.7</v>
      </c>
      <c r="T44" s="178">
        <v>95</v>
      </c>
      <c r="U44" s="178">
        <v>70</v>
      </c>
      <c r="V44" s="178">
        <v>2</v>
      </c>
      <c r="W44" s="178">
        <v>30</v>
      </c>
      <c r="X44" s="178">
        <v>97</v>
      </c>
      <c r="Y44" s="96"/>
      <c r="Z44" s="96"/>
      <c r="AA44" s="97"/>
      <c r="AB44" s="97"/>
      <c r="AC44" s="85"/>
      <c r="AD44" s="81"/>
      <c r="AE44" s="81"/>
      <c r="AF44" s="81"/>
      <c r="AG44" s="81"/>
      <c r="AH44" s="81"/>
      <c r="AI44" s="81"/>
      <c r="AJ44" s="81"/>
      <c r="AK44" s="81"/>
      <c r="AL44" s="81"/>
      <c r="AM44" s="81"/>
      <c r="AN44" s="81"/>
      <c r="AO44" s="81"/>
      <c r="AP44" s="81"/>
      <c r="AQ44" s="81"/>
      <c r="AR44" s="81"/>
      <c r="AS44" s="81"/>
      <c r="AT44" s="81"/>
      <c r="AU44" s="81"/>
      <c r="AV44" s="81"/>
      <c r="AW44" s="81"/>
      <c r="AX44" s="81"/>
      <c r="AY44" s="81"/>
      <c r="AZ44" s="81"/>
      <c r="BA44" s="81"/>
      <c r="BB44" s="81"/>
      <c r="BC44" s="81"/>
    </row>
    <row r="45" spans="1:138" s="81" customFormat="1" ht="48.75" customHeight="1">
      <c r="C45" s="182"/>
      <c r="D45" s="236">
        <v>41</v>
      </c>
      <c r="E45" s="147" t="s">
        <v>191</v>
      </c>
      <c r="F45" s="240" t="s">
        <v>192</v>
      </c>
      <c r="G45" s="242" t="s">
        <v>51</v>
      </c>
      <c r="H45" s="220" t="s">
        <v>49</v>
      </c>
      <c r="I45" s="151">
        <v>58255.021176000002</v>
      </c>
      <c r="J45" s="151">
        <v>55306.808920000003</v>
      </c>
      <c r="K45" s="189" t="s">
        <v>356</v>
      </c>
      <c r="L45" s="189">
        <v>8</v>
      </c>
      <c r="M45" s="151">
        <v>51224</v>
      </c>
      <c r="N45" s="148">
        <v>50000</v>
      </c>
      <c r="O45" s="149">
        <v>1079705</v>
      </c>
      <c r="P45" s="175">
        <v>-2.31</v>
      </c>
      <c r="Q45" s="175">
        <v>-4.51</v>
      </c>
      <c r="R45" s="194">
        <v>7.97</v>
      </c>
      <c r="S45" s="175">
        <v>7.97</v>
      </c>
      <c r="T45" s="151">
        <v>17</v>
      </c>
      <c r="U45" s="151">
        <v>2</v>
      </c>
      <c r="V45" s="151">
        <v>3</v>
      </c>
      <c r="W45" s="151">
        <v>98</v>
      </c>
      <c r="X45" s="151">
        <v>20</v>
      </c>
      <c r="Y45" s="96"/>
      <c r="Z45" s="96"/>
      <c r="AA45" s="97"/>
      <c r="AB45" s="97"/>
      <c r="AC45" s="85"/>
    </row>
    <row r="46" spans="1:138" s="95" customFormat="1" ht="48.75" customHeight="1">
      <c r="A46" s="81"/>
      <c r="B46" s="82"/>
      <c r="C46" s="82"/>
      <c r="D46" s="257" t="s">
        <v>56</v>
      </c>
      <c r="E46" s="257"/>
      <c r="F46" s="215" t="s">
        <v>47</v>
      </c>
      <c r="G46" s="215" t="s">
        <v>47</v>
      </c>
      <c r="H46" s="215" t="s">
        <v>47</v>
      </c>
      <c r="I46" s="152">
        <v>468831.04838599998</v>
      </c>
      <c r="J46" s="152">
        <f>SUM(J36:J45)</f>
        <v>452344.33148399997</v>
      </c>
      <c r="K46" s="152" t="s">
        <v>47</v>
      </c>
      <c r="L46" s="152"/>
      <c r="M46" s="152">
        <f>SUM(M36:M45)</f>
        <v>338548</v>
      </c>
      <c r="N46" s="152" t="s">
        <v>47</v>
      </c>
      <c r="O46" s="152" t="s">
        <v>49</v>
      </c>
      <c r="P46" s="218">
        <f>AVERAGE(P36:P45)</f>
        <v>-2.5892557095473321</v>
      </c>
      <c r="Q46" s="218">
        <f>AVERAGE(Q36:Q45)</f>
        <v>-4.5505763594483408</v>
      </c>
      <c r="R46" s="218">
        <f>AVERAGE(R36:R45)</f>
        <v>24.429521855110423</v>
      </c>
      <c r="S46" s="218">
        <f>AVERAGE(S36:S45)</f>
        <v>104.54897000000001</v>
      </c>
      <c r="T46" s="152">
        <f>SUM(T36:T45)</f>
        <v>1063</v>
      </c>
      <c r="U46" s="219">
        <v>18</v>
      </c>
      <c r="V46" s="152">
        <f>SUM(V36:V45)</f>
        <v>95</v>
      </c>
      <c r="W46" s="219">
        <f>100-U46</f>
        <v>82</v>
      </c>
      <c r="X46" s="152">
        <f>SUM(X36:X45)</f>
        <v>1158</v>
      </c>
      <c r="Y46" s="97"/>
      <c r="Z46" s="97"/>
      <c r="AA46" s="97"/>
      <c r="AB46" s="97"/>
      <c r="AC46" s="85"/>
      <c r="AD46" s="81"/>
      <c r="AE46" s="81"/>
      <c r="AF46" s="81"/>
      <c r="AG46" s="81"/>
      <c r="AH46" s="81"/>
      <c r="AI46" s="81"/>
      <c r="AJ46" s="81"/>
      <c r="AK46" s="81"/>
      <c r="AL46" s="81"/>
      <c r="AM46" s="81"/>
      <c r="AN46" s="81"/>
      <c r="AO46" s="81"/>
      <c r="AP46" s="81"/>
      <c r="AQ46" s="81"/>
      <c r="AR46" s="81"/>
      <c r="AS46" s="81"/>
      <c r="AT46" s="81"/>
      <c r="AU46" s="81"/>
      <c r="AV46" s="81"/>
      <c r="AW46" s="81"/>
      <c r="AX46" s="81"/>
      <c r="AY46" s="81"/>
      <c r="AZ46" s="81"/>
      <c r="BA46" s="81"/>
      <c r="BB46" s="81"/>
      <c r="BC46" s="81"/>
    </row>
    <row r="47" spans="1:138" s="93" customFormat="1" ht="48.75" customHeight="1">
      <c r="A47" s="81"/>
      <c r="B47" s="82"/>
      <c r="C47" s="82"/>
      <c r="D47" s="154">
        <v>42</v>
      </c>
      <c r="E47" s="144" t="s">
        <v>252</v>
      </c>
      <c r="F47" s="238" t="s">
        <v>57</v>
      </c>
      <c r="G47" s="239" t="s">
        <v>53</v>
      </c>
      <c r="H47" s="216" t="s">
        <v>47</v>
      </c>
      <c r="I47" s="178">
        <v>293562.70556500001</v>
      </c>
      <c r="J47" s="178">
        <v>248836.75785600001</v>
      </c>
      <c r="K47" s="187" t="s">
        <v>357</v>
      </c>
      <c r="L47" s="187">
        <v>52</v>
      </c>
      <c r="M47" s="178">
        <v>45264</v>
      </c>
      <c r="N47" s="145">
        <v>500000</v>
      </c>
      <c r="O47" s="146">
        <v>5497454</v>
      </c>
      <c r="P47" s="176">
        <v>-4.07</v>
      </c>
      <c r="Q47" s="176">
        <v>-6.25</v>
      </c>
      <c r="R47" s="176">
        <v>44.56</v>
      </c>
      <c r="S47" s="176">
        <v>448.82</v>
      </c>
      <c r="T47" s="178">
        <v>476</v>
      </c>
      <c r="U47" s="178">
        <v>61</v>
      </c>
      <c r="V47" s="178">
        <v>6</v>
      </c>
      <c r="W47" s="178">
        <v>39</v>
      </c>
      <c r="X47" s="178">
        <v>482</v>
      </c>
      <c r="Y47" s="96"/>
      <c r="Z47" s="96"/>
      <c r="AA47" s="97"/>
      <c r="AB47" s="97"/>
      <c r="AC47" s="85"/>
      <c r="AD47" s="81"/>
      <c r="AE47" s="81"/>
      <c r="AF47" s="81"/>
      <c r="AG47" s="81"/>
      <c r="AH47" s="81"/>
      <c r="AI47" s="81"/>
      <c r="AJ47" s="81"/>
      <c r="AK47" s="81"/>
      <c r="AL47" s="81"/>
      <c r="AM47" s="81"/>
      <c r="AN47" s="81"/>
      <c r="AO47" s="81"/>
      <c r="AP47" s="81"/>
      <c r="AQ47" s="81"/>
      <c r="AR47" s="81"/>
      <c r="AS47" s="81"/>
      <c r="AT47" s="81"/>
      <c r="AU47" s="81"/>
      <c r="AV47" s="81"/>
      <c r="AW47" s="81"/>
      <c r="AX47" s="81"/>
      <c r="AY47" s="81"/>
      <c r="AZ47" s="81"/>
      <c r="BA47" s="81"/>
      <c r="BB47" s="81"/>
      <c r="BC47" s="81"/>
    </row>
    <row r="48" spans="1:138" s="81" customFormat="1" ht="48.75" customHeight="1">
      <c r="B48" s="82"/>
      <c r="C48" s="82"/>
      <c r="D48" s="153">
        <v>43</v>
      </c>
      <c r="E48" s="147" t="s">
        <v>58</v>
      </c>
      <c r="F48" s="240" t="s">
        <v>59</v>
      </c>
      <c r="G48" s="241" t="s">
        <v>53</v>
      </c>
      <c r="H48" s="191" t="s">
        <v>47</v>
      </c>
      <c r="I48" s="151">
        <v>284733.69227699999</v>
      </c>
      <c r="J48" s="151">
        <v>245269.46086799999</v>
      </c>
      <c r="K48" s="189" t="s">
        <v>358</v>
      </c>
      <c r="L48" s="189">
        <v>38</v>
      </c>
      <c r="M48" s="151">
        <v>136990</v>
      </c>
      <c r="N48" s="148">
        <v>1500000</v>
      </c>
      <c r="O48" s="149">
        <v>1790419</v>
      </c>
      <c r="P48" s="175">
        <v>-6.73</v>
      </c>
      <c r="Q48" s="175">
        <v>-12.14</v>
      </c>
      <c r="R48" s="175">
        <v>14.38</v>
      </c>
      <c r="S48" s="175">
        <v>79.06</v>
      </c>
      <c r="T48" s="151">
        <v>1456</v>
      </c>
      <c r="U48" s="151">
        <v>23</v>
      </c>
      <c r="V48" s="151">
        <v>5</v>
      </c>
      <c r="W48" s="151">
        <v>77</v>
      </c>
      <c r="X48" s="151">
        <v>1461</v>
      </c>
      <c r="Y48" s="96"/>
      <c r="Z48" s="96"/>
      <c r="AA48" s="97"/>
      <c r="AB48" s="97"/>
      <c r="AC48" s="85"/>
    </row>
    <row r="49" spans="1:55" s="93" customFormat="1" ht="48.75" customHeight="1">
      <c r="A49" s="81"/>
      <c r="B49" s="82"/>
      <c r="C49" s="82"/>
      <c r="D49" s="154">
        <v>44</v>
      </c>
      <c r="E49" s="144" t="s">
        <v>60</v>
      </c>
      <c r="F49" s="238" t="s">
        <v>61</v>
      </c>
      <c r="G49" s="239" t="s">
        <v>53</v>
      </c>
      <c r="H49" s="216" t="s">
        <v>47</v>
      </c>
      <c r="I49" s="178">
        <v>258312.64110800001</v>
      </c>
      <c r="J49" s="178">
        <v>214308.78320100001</v>
      </c>
      <c r="K49" s="187" t="s">
        <v>359</v>
      </c>
      <c r="L49" s="187">
        <v>38</v>
      </c>
      <c r="M49" s="178">
        <v>75261</v>
      </c>
      <c r="N49" s="145">
        <v>500000</v>
      </c>
      <c r="O49" s="146">
        <v>2847541</v>
      </c>
      <c r="P49" s="176">
        <v>-4.43</v>
      </c>
      <c r="Q49" s="176">
        <v>-6.61</v>
      </c>
      <c r="R49" s="176">
        <v>43.76</v>
      </c>
      <c r="S49" s="176">
        <v>184.47</v>
      </c>
      <c r="T49" s="178">
        <v>1086</v>
      </c>
      <c r="U49" s="178">
        <v>85</v>
      </c>
      <c r="V49" s="178">
        <v>6</v>
      </c>
      <c r="W49" s="178">
        <v>15</v>
      </c>
      <c r="X49" s="178">
        <v>1092</v>
      </c>
      <c r="Y49" s="96"/>
      <c r="Z49" s="96"/>
      <c r="AA49" s="97"/>
      <c r="AB49" s="97"/>
      <c r="AC49" s="85"/>
      <c r="AD49" s="81"/>
      <c r="AE49" s="81"/>
      <c r="AF49" s="81"/>
      <c r="AG49" s="81"/>
      <c r="AH49" s="81"/>
      <c r="AI49" s="81"/>
      <c r="AJ49" s="81"/>
      <c r="AK49" s="81"/>
      <c r="AL49" s="81"/>
      <c r="AM49" s="81"/>
      <c r="AN49" s="81"/>
      <c r="AO49" s="81"/>
      <c r="AP49" s="81"/>
      <c r="AQ49" s="81"/>
      <c r="AR49" s="81"/>
      <c r="AS49" s="81"/>
      <c r="AT49" s="81"/>
      <c r="AU49" s="81"/>
      <c r="AV49" s="81"/>
      <c r="AW49" s="81"/>
      <c r="AX49" s="81"/>
      <c r="AY49" s="81"/>
      <c r="AZ49" s="81"/>
      <c r="BA49" s="81"/>
      <c r="BB49" s="81"/>
      <c r="BC49" s="81"/>
    </row>
    <row r="50" spans="1:55" s="81" customFormat="1" ht="48.75" customHeight="1">
      <c r="B50" s="82"/>
      <c r="C50" s="82"/>
      <c r="D50" s="153">
        <v>45</v>
      </c>
      <c r="E50" s="147" t="s">
        <v>62</v>
      </c>
      <c r="F50" s="240" t="s">
        <v>42</v>
      </c>
      <c r="G50" s="241" t="s">
        <v>53</v>
      </c>
      <c r="H50" s="191" t="s">
        <v>47</v>
      </c>
      <c r="I50" s="151">
        <v>223242.60276800001</v>
      </c>
      <c r="J50" s="151">
        <v>193956.05179100001</v>
      </c>
      <c r="K50" s="189" t="s">
        <v>360</v>
      </c>
      <c r="L50" s="189">
        <v>36</v>
      </c>
      <c r="M50" s="151">
        <v>93538</v>
      </c>
      <c r="N50" s="148">
        <v>500000</v>
      </c>
      <c r="O50" s="149">
        <v>2073553</v>
      </c>
      <c r="P50" s="175">
        <v>-6.73</v>
      </c>
      <c r="Q50" s="175">
        <v>-12.43</v>
      </c>
      <c r="R50" s="175">
        <v>34.76</v>
      </c>
      <c r="S50" s="175">
        <v>107.36</v>
      </c>
      <c r="T50" s="151">
        <v>152</v>
      </c>
      <c r="U50" s="151">
        <v>6</v>
      </c>
      <c r="V50" s="151">
        <v>6</v>
      </c>
      <c r="W50" s="151">
        <v>94</v>
      </c>
      <c r="X50" s="151">
        <v>158</v>
      </c>
      <c r="Y50" s="96"/>
      <c r="Z50" s="96"/>
      <c r="AA50" s="97"/>
      <c r="AB50" s="97"/>
      <c r="AC50" s="85"/>
    </row>
    <row r="51" spans="1:55" s="93" customFormat="1" ht="48.75" customHeight="1">
      <c r="A51" s="81"/>
      <c r="B51" s="82"/>
      <c r="C51" s="82"/>
      <c r="D51" s="154">
        <v>46</v>
      </c>
      <c r="E51" s="144" t="s">
        <v>63</v>
      </c>
      <c r="F51" s="238" t="s">
        <v>64</v>
      </c>
      <c r="G51" s="239" t="s">
        <v>53</v>
      </c>
      <c r="H51" s="216" t="s">
        <v>47</v>
      </c>
      <c r="I51" s="178">
        <v>113532.40466499999</v>
      </c>
      <c r="J51" s="178">
        <v>93586.682071999996</v>
      </c>
      <c r="K51" s="187" t="s">
        <v>361</v>
      </c>
      <c r="L51" s="187">
        <v>36</v>
      </c>
      <c r="M51" s="178">
        <v>41260</v>
      </c>
      <c r="N51" s="145">
        <v>500000</v>
      </c>
      <c r="O51" s="146">
        <v>2268218</v>
      </c>
      <c r="P51" s="176">
        <v>-5.84</v>
      </c>
      <c r="Q51" s="176">
        <v>-11.85</v>
      </c>
      <c r="R51" s="176">
        <v>31.61</v>
      </c>
      <c r="S51" s="176">
        <v>125.02</v>
      </c>
      <c r="T51" s="178">
        <v>123</v>
      </c>
      <c r="U51" s="178">
        <v>25</v>
      </c>
      <c r="V51" s="178">
        <v>5</v>
      </c>
      <c r="W51" s="178">
        <v>75</v>
      </c>
      <c r="X51" s="178">
        <v>128</v>
      </c>
      <c r="Y51" s="96"/>
      <c r="Z51" s="96"/>
      <c r="AA51" s="97"/>
      <c r="AB51" s="97"/>
      <c r="AC51" s="85"/>
      <c r="AD51" s="81"/>
      <c r="AE51" s="81"/>
      <c r="AF51" s="81"/>
      <c r="AG51" s="81"/>
      <c r="AH51" s="81"/>
      <c r="AI51" s="81"/>
      <c r="AJ51" s="81"/>
      <c r="AK51" s="81"/>
      <c r="AL51" s="81"/>
      <c r="AM51" s="81"/>
      <c r="AN51" s="81"/>
      <c r="AO51" s="81"/>
      <c r="AP51" s="81"/>
      <c r="AQ51" s="81"/>
      <c r="AR51" s="81"/>
      <c r="AS51" s="81"/>
      <c r="AT51" s="81"/>
      <c r="AU51" s="81"/>
      <c r="AV51" s="81"/>
      <c r="AW51" s="81"/>
      <c r="AX51" s="81"/>
      <c r="AY51" s="81"/>
      <c r="AZ51" s="81"/>
      <c r="BA51" s="81"/>
      <c r="BB51" s="81"/>
      <c r="BC51" s="81"/>
    </row>
    <row r="52" spans="1:55" s="95" customFormat="1" ht="48.75" customHeight="1">
      <c r="A52" s="81"/>
      <c r="B52" s="82"/>
      <c r="C52" s="82"/>
      <c r="D52" s="153">
        <v>47</v>
      </c>
      <c r="E52" s="147" t="s">
        <v>156</v>
      </c>
      <c r="F52" s="240" t="s">
        <v>195</v>
      </c>
      <c r="G52" s="241" t="s">
        <v>53</v>
      </c>
      <c r="H52" s="191" t="s">
        <v>49</v>
      </c>
      <c r="I52" s="151">
        <v>346459.5</v>
      </c>
      <c r="J52" s="151">
        <v>2888754.3600550001</v>
      </c>
      <c r="K52" s="189" t="s">
        <v>353</v>
      </c>
      <c r="L52" s="189">
        <v>16</v>
      </c>
      <c r="M52" s="151">
        <v>2754655</v>
      </c>
      <c r="N52" s="151" t="s">
        <v>49</v>
      </c>
      <c r="O52" s="149">
        <v>1048681</v>
      </c>
      <c r="P52" s="175">
        <v>-7.45</v>
      </c>
      <c r="Q52" s="175">
        <v>-9.19</v>
      </c>
      <c r="R52" s="175">
        <v>-3.72</v>
      </c>
      <c r="S52" s="175">
        <v>4.87</v>
      </c>
      <c r="T52" s="151">
        <v>0</v>
      </c>
      <c r="U52" s="151">
        <v>0</v>
      </c>
      <c r="V52" s="151">
        <v>19</v>
      </c>
      <c r="W52" s="151">
        <v>100</v>
      </c>
      <c r="X52" s="151">
        <v>19</v>
      </c>
      <c r="Y52" s="96"/>
      <c r="Z52" s="96"/>
      <c r="AA52" s="97"/>
      <c r="AB52" s="97"/>
      <c r="AC52" s="85"/>
      <c r="AD52" s="81"/>
      <c r="AE52" s="81"/>
      <c r="AF52" s="81"/>
      <c r="AG52" s="81"/>
      <c r="AH52" s="81"/>
      <c r="AI52" s="81"/>
      <c r="AJ52" s="81"/>
      <c r="AK52" s="81"/>
      <c r="AL52" s="81"/>
      <c r="AM52" s="81"/>
      <c r="AN52" s="81"/>
      <c r="AO52" s="81"/>
      <c r="AP52" s="81"/>
      <c r="AQ52" s="81"/>
      <c r="AR52" s="81"/>
      <c r="AS52" s="81"/>
      <c r="AT52" s="81"/>
      <c r="AU52" s="81"/>
      <c r="AV52" s="81"/>
      <c r="AW52" s="81"/>
      <c r="AX52" s="81"/>
      <c r="AY52" s="81"/>
      <c r="AZ52" s="81"/>
      <c r="BA52" s="81"/>
      <c r="BB52" s="81"/>
      <c r="BC52" s="81"/>
    </row>
    <row r="53" spans="1:55" s="93" customFormat="1" ht="48.75" customHeight="1">
      <c r="A53" s="81"/>
      <c r="B53" s="82"/>
      <c r="C53" s="82"/>
      <c r="D53" s="154">
        <v>48</v>
      </c>
      <c r="E53" s="144" t="s">
        <v>182</v>
      </c>
      <c r="F53" s="238" t="s">
        <v>183</v>
      </c>
      <c r="G53" s="239" t="s">
        <v>53</v>
      </c>
      <c r="H53" s="216" t="s">
        <v>49</v>
      </c>
      <c r="I53" s="178">
        <v>156761</v>
      </c>
      <c r="J53" s="178">
        <v>115592.320303</v>
      </c>
      <c r="K53" s="187" t="s">
        <v>362</v>
      </c>
      <c r="L53" s="187">
        <v>8</v>
      </c>
      <c r="M53" s="178">
        <v>122098</v>
      </c>
      <c r="N53" s="145">
        <v>500000</v>
      </c>
      <c r="O53" s="146">
        <v>946718</v>
      </c>
      <c r="P53" s="176">
        <v>-5.78</v>
      </c>
      <c r="Q53" s="176">
        <v>-8.2100000000000009</v>
      </c>
      <c r="R53" s="193">
        <v>0</v>
      </c>
      <c r="S53" s="176">
        <v>-5.36</v>
      </c>
      <c r="T53" s="178">
        <v>922</v>
      </c>
      <c r="U53" s="178">
        <v>83</v>
      </c>
      <c r="V53" s="178">
        <v>6</v>
      </c>
      <c r="W53" s="178">
        <v>17</v>
      </c>
      <c r="X53" s="178">
        <v>928</v>
      </c>
      <c r="Y53" s="96"/>
      <c r="Z53" s="96"/>
      <c r="AA53" s="97"/>
      <c r="AB53" s="97"/>
      <c r="AC53" s="85"/>
      <c r="AD53" s="81"/>
      <c r="AE53" s="81"/>
      <c r="AF53" s="81"/>
      <c r="AG53" s="81"/>
      <c r="AH53" s="81"/>
      <c r="AI53" s="81"/>
      <c r="AJ53" s="81"/>
      <c r="AK53" s="81"/>
      <c r="AL53" s="81"/>
      <c r="AM53" s="81"/>
      <c r="AN53" s="81"/>
      <c r="AO53" s="81"/>
      <c r="AP53" s="81"/>
      <c r="AQ53" s="81"/>
      <c r="AR53" s="81"/>
      <c r="AS53" s="81"/>
      <c r="AT53" s="81"/>
      <c r="AU53" s="81"/>
      <c r="AV53" s="81"/>
      <c r="AW53" s="81"/>
      <c r="AX53" s="81"/>
      <c r="AY53" s="81"/>
      <c r="AZ53" s="81"/>
      <c r="BA53" s="81"/>
      <c r="BB53" s="81"/>
      <c r="BC53" s="81"/>
    </row>
    <row r="54" spans="1:55" s="93" customFormat="1" ht="48.75" customHeight="1">
      <c r="A54" s="81"/>
      <c r="B54" s="81"/>
      <c r="C54" s="81"/>
      <c r="D54" s="237">
        <v>49</v>
      </c>
      <c r="E54" s="155" t="s">
        <v>313</v>
      </c>
      <c r="F54" s="244" t="s">
        <v>91</v>
      </c>
      <c r="G54" s="245" t="s">
        <v>53</v>
      </c>
      <c r="H54" s="222" t="s">
        <v>49</v>
      </c>
      <c r="I54" s="223">
        <v>235821.59506399999</v>
      </c>
      <c r="J54" s="223">
        <v>229889.81886500001</v>
      </c>
      <c r="K54" s="224" t="s">
        <v>363</v>
      </c>
      <c r="L54" s="224">
        <v>4</v>
      </c>
      <c r="M54" s="223">
        <v>233253</v>
      </c>
      <c r="N54" s="156">
        <v>500000</v>
      </c>
      <c r="O54" s="157">
        <v>985581</v>
      </c>
      <c r="P54" s="225">
        <v>-3.44</v>
      </c>
      <c r="Q54" s="225">
        <v>-5.31</v>
      </c>
      <c r="R54" s="226">
        <v>0</v>
      </c>
      <c r="S54" s="225">
        <v>-1.44</v>
      </c>
      <c r="T54" s="223">
        <v>243</v>
      </c>
      <c r="U54" s="223">
        <v>96</v>
      </c>
      <c r="V54" s="223">
        <v>5</v>
      </c>
      <c r="W54" s="223">
        <v>4</v>
      </c>
      <c r="X54" s="223">
        <v>248</v>
      </c>
      <c r="Y54" s="85"/>
      <c r="Z54" s="85"/>
      <c r="AA54" s="85"/>
      <c r="AB54" s="85"/>
      <c r="AC54" s="85"/>
      <c r="AD54" s="81"/>
      <c r="AE54" s="81"/>
      <c r="AF54" s="81"/>
      <c r="AG54" s="81"/>
      <c r="AH54" s="81"/>
      <c r="AI54" s="81"/>
      <c r="AJ54" s="81"/>
      <c r="AK54" s="81"/>
      <c r="AL54" s="81"/>
      <c r="AM54" s="81"/>
      <c r="AN54" s="81"/>
      <c r="AO54" s="81"/>
      <c r="AP54" s="81"/>
      <c r="AQ54" s="81"/>
      <c r="AR54" s="81"/>
      <c r="AS54" s="81"/>
      <c r="AT54" s="81"/>
      <c r="AU54" s="81"/>
      <c r="AV54" s="81"/>
      <c r="AW54" s="81"/>
      <c r="AX54" s="81"/>
      <c r="AY54" s="81"/>
      <c r="AZ54" s="81"/>
      <c r="BA54" s="81"/>
      <c r="BB54" s="81"/>
      <c r="BC54" s="81"/>
    </row>
    <row r="55" spans="1:55" s="93" customFormat="1" ht="48.75" customHeight="1">
      <c r="A55" s="81"/>
      <c r="B55" s="81"/>
      <c r="C55" s="81"/>
      <c r="D55" s="154">
        <v>50</v>
      </c>
      <c r="E55" s="144" t="s">
        <v>307</v>
      </c>
      <c r="F55" s="238" t="s">
        <v>309</v>
      </c>
      <c r="G55" s="239" t="s">
        <v>53</v>
      </c>
      <c r="H55" s="216" t="s">
        <v>49</v>
      </c>
      <c r="I55" s="178">
        <v>55170</v>
      </c>
      <c r="J55" s="178">
        <v>62102.275194000002</v>
      </c>
      <c r="K55" s="187" t="s">
        <v>364</v>
      </c>
      <c r="L55" s="187">
        <v>4</v>
      </c>
      <c r="M55" s="178">
        <v>64234</v>
      </c>
      <c r="N55" s="145">
        <v>500000</v>
      </c>
      <c r="O55" s="146">
        <v>966813</v>
      </c>
      <c r="P55" s="176">
        <v>-6.61</v>
      </c>
      <c r="Q55" s="176">
        <v>-3.73</v>
      </c>
      <c r="R55" s="193">
        <v>0</v>
      </c>
      <c r="S55" s="176">
        <v>-3.39</v>
      </c>
      <c r="T55" s="178">
        <v>332</v>
      </c>
      <c r="U55" s="178">
        <v>55</v>
      </c>
      <c r="V55" s="178">
        <v>2</v>
      </c>
      <c r="W55" s="178">
        <v>45</v>
      </c>
      <c r="X55" s="178">
        <v>334</v>
      </c>
      <c r="Y55" s="85"/>
      <c r="Z55" s="85"/>
      <c r="AA55" s="85"/>
      <c r="AB55" s="85"/>
      <c r="AC55" s="85"/>
      <c r="AD55" s="81"/>
      <c r="AE55" s="81"/>
      <c r="AF55" s="81"/>
      <c r="AG55" s="81"/>
      <c r="AH55" s="81"/>
      <c r="AI55" s="81"/>
      <c r="AJ55" s="81"/>
      <c r="AK55" s="81"/>
      <c r="AL55" s="81"/>
      <c r="AM55" s="81"/>
      <c r="AN55" s="81"/>
      <c r="AO55" s="81"/>
      <c r="AP55" s="81"/>
      <c r="AQ55" s="81"/>
      <c r="AR55" s="81"/>
      <c r="AS55" s="81"/>
      <c r="AT55" s="81"/>
      <c r="AU55" s="81"/>
      <c r="AV55" s="81"/>
      <c r="AW55" s="81"/>
      <c r="AX55" s="81"/>
      <c r="AY55" s="81"/>
      <c r="AZ55" s="81"/>
      <c r="BA55" s="81"/>
      <c r="BB55" s="81"/>
      <c r="BC55" s="81"/>
    </row>
    <row r="56" spans="1:55" s="95" customFormat="1" ht="48.75" customHeight="1">
      <c r="A56" s="81"/>
      <c r="B56" s="82"/>
      <c r="C56" s="82"/>
      <c r="D56" s="257" t="s">
        <v>67</v>
      </c>
      <c r="E56" s="257"/>
      <c r="F56" s="215" t="s">
        <v>49</v>
      </c>
      <c r="G56" s="215" t="s">
        <v>49</v>
      </c>
      <c r="H56" s="215" t="s">
        <v>49</v>
      </c>
      <c r="I56" s="152">
        <v>1967596.141447</v>
      </c>
      <c r="J56" s="152">
        <f>SUM(J47:J55)</f>
        <v>4292296.5102050006</v>
      </c>
      <c r="K56" s="152" t="s">
        <v>49</v>
      </c>
      <c r="L56" s="152"/>
      <c r="M56" s="152">
        <f>SUM(M47:M55)</f>
        <v>3566553</v>
      </c>
      <c r="N56" s="152" t="s">
        <v>49</v>
      </c>
      <c r="O56" s="152" t="s">
        <v>47</v>
      </c>
      <c r="P56" s="218">
        <f>AVERAGE(P47:P55)</f>
        <v>-5.6755555555555555</v>
      </c>
      <c r="Q56" s="218">
        <f>AVERAGE(Q47:Q55)</f>
        <v>-8.413333333333334</v>
      </c>
      <c r="R56" s="218">
        <f>AVERAGE(R47:R52)</f>
        <v>27.558333333333334</v>
      </c>
      <c r="S56" s="218">
        <f>AVERAGE(S47:S55)</f>
        <v>104.37888888888888</v>
      </c>
      <c r="T56" s="152">
        <f>SUM(T47:T55)</f>
        <v>4790</v>
      </c>
      <c r="U56" s="219">
        <v>12</v>
      </c>
      <c r="V56" s="152">
        <f>SUM(V47:V55)</f>
        <v>60</v>
      </c>
      <c r="W56" s="219">
        <f>100-U56</f>
        <v>88</v>
      </c>
      <c r="X56" s="152">
        <f>V56+T56</f>
        <v>4850</v>
      </c>
      <c r="Y56" s="97"/>
      <c r="Z56" s="97"/>
      <c r="AA56" s="97"/>
      <c r="AB56" s="97"/>
      <c r="AC56" s="85"/>
      <c r="AD56" s="81"/>
      <c r="AE56" s="81"/>
      <c r="AF56" s="81"/>
      <c r="AG56" s="81"/>
      <c r="AH56" s="81"/>
      <c r="AI56" s="81"/>
      <c r="AJ56" s="81"/>
      <c r="AK56" s="81"/>
      <c r="AL56" s="81"/>
      <c r="AM56" s="81"/>
      <c r="AN56" s="81"/>
      <c r="AO56" s="81"/>
      <c r="AP56" s="81"/>
      <c r="AQ56" s="81"/>
      <c r="AR56" s="81"/>
      <c r="AS56" s="81"/>
      <c r="AT56" s="81"/>
      <c r="AU56" s="81"/>
      <c r="AV56" s="81"/>
      <c r="AW56" s="81"/>
      <c r="AX56" s="81"/>
      <c r="AY56" s="81"/>
      <c r="AZ56" s="81"/>
      <c r="BA56" s="81"/>
      <c r="BB56" s="81"/>
      <c r="BC56" s="81"/>
    </row>
    <row r="57" spans="1:55" s="93" customFormat="1" ht="48.75" customHeight="1">
      <c r="A57" s="81"/>
      <c r="B57" s="82"/>
      <c r="C57" s="82"/>
      <c r="D57" s="153">
        <v>51</v>
      </c>
      <c r="E57" s="147" t="s">
        <v>68</v>
      </c>
      <c r="F57" s="240" t="s">
        <v>19</v>
      </c>
      <c r="G57" s="241" t="s">
        <v>69</v>
      </c>
      <c r="H57" s="191"/>
      <c r="I57" s="151">
        <v>96135.082993000004</v>
      </c>
      <c r="J57" s="151">
        <v>88822.807637000005</v>
      </c>
      <c r="K57" s="189" t="s">
        <v>365</v>
      </c>
      <c r="L57" s="189">
        <v>39</v>
      </c>
      <c r="M57" s="151">
        <v>35507</v>
      </c>
      <c r="N57" s="148">
        <v>500000</v>
      </c>
      <c r="O57" s="149">
        <v>2501557</v>
      </c>
      <c r="P57" s="175">
        <v>-5.32</v>
      </c>
      <c r="Q57" s="175">
        <v>-7.41</v>
      </c>
      <c r="R57" s="194">
        <v>43.83</v>
      </c>
      <c r="S57" s="175">
        <v>149.69</v>
      </c>
      <c r="T57" s="151">
        <v>39</v>
      </c>
      <c r="U57" s="151">
        <v>11</v>
      </c>
      <c r="V57" s="151">
        <v>4</v>
      </c>
      <c r="W57" s="151">
        <v>89</v>
      </c>
      <c r="X57" s="151">
        <v>43</v>
      </c>
      <c r="Y57" s="96"/>
      <c r="Z57" s="96"/>
      <c r="AA57" s="97"/>
      <c r="AB57" s="97"/>
      <c r="AC57" s="85"/>
      <c r="AD57" s="81"/>
      <c r="AE57" s="81"/>
      <c r="AF57" s="81"/>
      <c r="AG57" s="81"/>
      <c r="AH57" s="81"/>
      <c r="AI57" s="81"/>
      <c r="AJ57" s="81"/>
      <c r="AK57" s="81"/>
      <c r="AL57" s="81"/>
      <c r="AM57" s="81"/>
      <c r="AN57" s="81"/>
      <c r="AO57" s="81"/>
      <c r="AP57" s="81"/>
      <c r="AQ57" s="81"/>
      <c r="AR57" s="81"/>
      <c r="AS57" s="81"/>
      <c r="AT57" s="81"/>
      <c r="AU57" s="81"/>
      <c r="AV57" s="81"/>
      <c r="AW57" s="81"/>
      <c r="AX57" s="81"/>
      <c r="AY57" s="81"/>
      <c r="AZ57" s="81"/>
      <c r="BA57" s="81"/>
      <c r="BB57" s="81"/>
      <c r="BC57" s="81"/>
    </row>
    <row r="58" spans="1:55" s="95" customFormat="1" ht="48.75" customHeight="1">
      <c r="A58" s="81"/>
      <c r="B58" s="82"/>
      <c r="C58" s="82"/>
      <c r="D58" s="257" t="s">
        <v>70</v>
      </c>
      <c r="E58" s="257"/>
      <c r="F58" s="215" t="s">
        <v>49</v>
      </c>
      <c r="G58" s="215" t="s">
        <v>49</v>
      </c>
      <c r="H58" s="215"/>
      <c r="I58" s="152">
        <v>96135.082993000004</v>
      </c>
      <c r="J58" s="152">
        <f>SUM(J57)</f>
        <v>88822.807637000005</v>
      </c>
      <c r="K58" s="152" t="s">
        <v>49</v>
      </c>
      <c r="L58" s="152"/>
      <c r="M58" s="152">
        <f>SUM(M57)</f>
        <v>35507</v>
      </c>
      <c r="N58" s="152" t="s">
        <v>49</v>
      </c>
      <c r="O58" s="152" t="s">
        <v>49</v>
      </c>
      <c r="P58" s="218">
        <f t="shared" ref="P58:T58" si="1">P57</f>
        <v>-5.32</v>
      </c>
      <c r="Q58" s="218">
        <f t="shared" si="1"/>
        <v>-7.41</v>
      </c>
      <c r="R58" s="218">
        <f t="shared" si="1"/>
        <v>43.83</v>
      </c>
      <c r="S58" s="218">
        <f t="shared" si="1"/>
        <v>149.69</v>
      </c>
      <c r="T58" s="152">
        <f t="shared" si="1"/>
        <v>39</v>
      </c>
      <c r="U58" s="219">
        <v>11</v>
      </c>
      <c r="V58" s="152">
        <f>V57</f>
        <v>4</v>
      </c>
      <c r="W58" s="219">
        <f>W57</f>
        <v>89</v>
      </c>
      <c r="X58" s="152">
        <f>X57</f>
        <v>43</v>
      </c>
      <c r="Y58" s="97"/>
      <c r="Z58" s="97"/>
      <c r="AA58" s="97"/>
      <c r="AB58" s="97"/>
      <c r="AC58" s="85"/>
      <c r="AD58" s="81"/>
      <c r="AE58" s="81"/>
      <c r="AF58" s="81"/>
      <c r="AG58" s="81"/>
      <c r="AH58" s="81"/>
      <c r="AI58" s="81"/>
      <c r="AJ58" s="81"/>
      <c r="AK58" s="81"/>
      <c r="AL58" s="81"/>
      <c r="AM58" s="81"/>
      <c r="AN58" s="81"/>
      <c r="AO58" s="81"/>
      <c r="AP58" s="81"/>
      <c r="AQ58" s="81"/>
      <c r="AR58" s="81"/>
      <c r="AS58" s="81"/>
      <c r="AT58" s="81"/>
      <c r="AU58" s="81"/>
      <c r="AV58" s="81"/>
      <c r="AW58" s="81"/>
      <c r="AX58" s="81"/>
      <c r="AY58" s="81"/>
      <c r="AZ58" s="81"/>
      <c r="BA58" s="81"/>
      <c r="BB58" s="81"/>
      <c r="BC58" s="81"/>
    </row>
    <row r="59" spans="1:55" s="93" customFormat="1" ht="48.75" customHeight="1">
      <c r="A59" s="81"/>
      <c r="B59" s="82"/>
      <c r="C59" s="82"/>
      <c r="D59" s="147">
        <v>52</v>
      </c>
      <c r="E59" s="147" t="s">
        <v>71</v>
      </c>
      <c r="F59" s="240" t="s">
        <v>72</v>
      </c>
      <c r="G59" s="241" t="s">
        <v>73</v>
      </c>
      <c r="H59" s="220" t="s">
        <v>49</v>
      </c>
      <c r="I59" s="151">
        <v>112677.720846</v>
      </c>
      <c r="J59" s="151">
        <v>105156.194494</v>
      </c>
      <c r="K59" s="189" t="s">
        <v>366</v>
      </c>
      <c r="L59" s="189">
        <v>75</v>
      </c>
      <c r="M59" s="151">
        <v>8748</v>
      </c>
      <c r="N59" s="148">
        <v>50000</v>
      </c>
      <c r="O59" s="149">
        <v>12020599</v>
      </c>
      <c r="P59" s="175">
        <v>-5.98</v>
      </c>
      <c r="Q59" s="175">
        <v>-5.38</v>
      </c>
      <c r="R59" s="175">
        <v>55.87</v>
      </c>
      <c r="S59" s="175">
        <v>1101.03</v>
      </c>
      <c r="T59" s="151">
        <v>99</v>
      </c>
      <c r="U59" s="151">
        <v>80</v>
      </c>
      <c r="V59" s="151">
        <v>2</v>
      </c>
      <c r="W59" s="151">
        <v>20</v>
      </c>
      <c r="X59" s="151">
        <v>101</v>
      </c>
      <c r="Y59" s="96"/>
      <c r="Z59" s="96"/>
      <c r="AA59" s="97"/>
      <c r="AB59" s="97"/>
      <c r="AC59" s="85"/>
      <c r="AD59" s="81"/>
      <c r="AE59" s="81"/>
      <c r="AF59" s="81"/>
      <c r="AG59" s="81"/>
      <c r="AH59" s="81"/>
      <c r="AI59" s="81"/>
      <c r="AJ59" s="81"/>
      <c r="AK59" s="81"/>
      <c r="AL59" s="81"/>
      <c r="AM59" s="81"/>
      <c r="AN59" s="81"/>
      <c r="AO59" s="81"/>
      <c r="AP59" s="81"/>
      <c r="AQ59" s="81"/>
      <c r="AR59" s="81"/>
      <c r="AS59" s="81"/>
      <c r="AT59" s="81"/>
      <c r="AU59" s="81"/>
      <c r="AV59" s="81"/>
      <c r="AW59" s="81"/>
      <c r="AX59" s="81"/>
      <c r="AY59" s="81"/>
      <c r="AZ59" s="81"/>
      <c r="BA59" s="81"/>
      <c r="BB59" s="81"/>
      <c r="BC59" s="81"/>
    </row>
    <row r="60" spans="1:55" s="81" customFormat="1" ht="48.75" customHeight="1">
      <c r="B60" s="82"/>
      <c r="C60" s="82"/>
      <c r="D60" s="144">
        <v>53</v>
      </c>
      <c r="E60" s="144" t="s">
        <v>74</v>
      </c>
      <c r="F60" s="238" t="s">
        <v>75</v>
      </c>
      <c r="G60" s="239" t="s">
        <v>73</v>
      </c>
      <c r="H60" s="216" t="s">
        <v>49</v>
      </c>
      <c r="I60" s="178">
        <v>112050.047918</v>
      </c>
      <c r="J60" s="178">
        <v>110896.235199</v>
      </c>
      <c r="K60" s="187" t="s">
        <v>366</v>
      </c>
      <c r="L60" s="187">
        <v>75</v>
      </c>
      <c r="M60" s="178">
        <v>15778</v>
      </c>
      <c r="N60" s="145">
        <v>50000</v>
      </c>
      <c r="O60" s="146">
        <v>7028535</v>
      </c>
      <c r="P60" s="176">
        <v>-6.35</v>
      </c>
      <c r="Q60" s="176">
        <v>-5.45</v>
      </c>
      <c r="R60" s="193">
        <v>53.79</v>
      </c>
      <c r="S60" s="176">
        <v>603.23</v>
      </c>
      <c r="T60" s="178">
        <v>127</v>
      </c>
      <c r="U60" s="178">
        <v>40</v>
      </c>
      <c r="V60" s="178">
        <v>6</v>
      </c>
      <c r="W60" s="178">
        <v>60</v>
      </c>
      <c r="X60" s="178">
        <v>133</v>
      </c>
      <c r="Y60" s="96"/>
      <c r="Z60" s="96"/>
      <c r="AA60" s="97"/>
      <c r="AB60" s="97"/>
      <c r="AC60" s="85"/>
    </row>
    <row r="61" spans="1:55" s="93" customFormat="1" ht="48.75" customHeight="1">
      <c r="A61" s="81"/>
      <c r="B61" s="82"/>
      <c r="C61" s="82"/>
      <c r="D61" s="147">
        <v>54</v>
      </c>
      <c r="E61" s="147" t="s">
        <v>76</v>
      </c>
      <c r="F61" s="240" t="s">
        <v>59</v>
      </c>
      <c r="G61" s="241" t="s">
        <v>73</v>
      </c>
      <c r="H61" s="220" t="s">
        <v>49</v>
      </c>
      <c r="I61" s="151">
        <v>77642.674922999999</v>
      </c>
      <c r="J61" s="151">
        <v>67582.15509</v>
      </c>
      <c r="K61" s="189" t="s">
        <v>367</v>
      </c>
      <c r="L61" s="189">
        <v>75</v>
      </c>
      <c r="M61" s="151">
        <v>10892</v>
      </c>
      <c r="N61" s="148">
        <v>50000</v>
      </c>
      <c r="O61" s="149">
        <v>6204752</v>
      </c>
      <c r="P61" s="175">
        <v>-7.65</v>
      </c>
      <c r="Q61" s="175">
        <v>-13.64</v>
      </c>
      <c r="R61" s="175">
        <v>33.130000000000003</v>
      </c>
      <c r="S61" s="175">
        <v>521.55999999999995</v>
      </c>
      <c r="T61" s="151">
        <v>68</v>
      </c>
      <c r="U61" s="151">
        <v>15</v>
      </c>
      <c r="V61" s="151">
        <v>1</v>
      </c>
      <c r="W61" s="151">
        <v>85</v>
      </c>
      <c r="X61" s="151">
        <v>69</v>
      </c>
      <c r="Y61" s="96"/>
      <c r="Z61" s="96"/>
      <c r="AA61" s="97"/>
      <c r="AB61" s="97"/>
      <c r="AC61" s="85"/>
      <c r="AD61" s="81"/>
      <c r="AE61" s="81"/>
      <c r="AF61" s="81"/>
      <c r="AG61" s="81"/>
      <c r="AH61" s="81"/>
      <c r="AI61" s="81"/>
      <c r="AJ61" s="81"/>
      <c r="AK61" s="81"/>
      <c r="AL61" s="81"/>
      <c r="AM61" s="81"/>
      <c r="AN61" s="81"/>
      <c r="AO61" s="81"/>
      <c r="AP61" s="81"/>
      <c r="AQ61" s="81"/>
      <c r="AR61" s="81"/>
      <c r="AS61" s="81"/>
      <c r="AT61" s="81"/>
      <c r="AU61" s="81"/>
      <c r="AV61" s="81"/>
      <c r="AW61" s="81"/>
      <c r="AX61" s="81"/>
      <c r="AY61" s="81"/>
      <c r="AZ61" s="81"/>
      <c r="BA61" s="81"/>
      <c r="BB61" s="81"/>
      <c r="BC61" s="81"/>
    </row>
    <row r="62" spans="1:55" s="93" customFormat="1" ht="48.75" customHeight="1">
      <c r="A62" s="81"/>
      <c r="B62" s="82"/>
      <c r="C62" s="82"/>
      <c r="D62" s="144">
        <v>55</v>
      </c>
      <c r="E62" s="144" t="s">
        <v>77</v>
      </c>
      <c r="F62" s="238" t="s">
        <v>78</v>
      </c>
      <c r="G62" s="239" t="s">
        <v>73</v>
      </c>
      <c r="H62" s="216" t="s">
        <v>49</v>
      </c>
      <c r="I62" s="178">
        <v>192611</v>
      </c>
      <c r="J62" s="178">
        <v>166950.14995799999</v>
      </c>
      <c r="K62" s="187" t="s">
        <v>368</v>
      </c>
      <c r="L62" s="187">
        <v>73</v>
      </c>
      <c r="M62" s="178">
        <v>11052</v>
      </c>
      <c r="N62" s="145">
        <v>50000</v>
      </c>
      <c r="O62" s="146">
        <v>15105877</v>
      </c>
      <c r="P62" s="176">
        <v>-4.7</v>
      </c>
      <c r="Q62" s="176">
        <v>-9.69</v>
      </c>
      <c r="R62" s="193">
        <v>42.38</v>
      </c>
      <c r="S62" s="176">
        <v>1399.9</v>
      </c>
      <c r="T62" s="178">
        <v>194</v>
      </c>
      <c r="U62" s="178">
        <v>38</v>
      </c>
      <c r="V62" s="178">
        <v>7</v>
      </c>
      <c r="W62" s="178">
        <v>62</v>
      </c>
      <c r="X62" s="178">
        <v>201</v>
      </c>
      <c r="Y62" s="96"/>
      <c r="Z62" s="96"/>
      <c r="AA62" s="97"/>
      <c r="AB62" s="97"/>
      <c r="AC62" s="85"/>
      <c r="AD62" s="81"/>
      <c r="AE62" s="81"/>
      <c r="AF62" s="81"/>
      <c r="AG62" s="81"/>
      <c r="AH62" s="81"/>
      <c r="AI62" s="81"/>
      <c r="AJ62" s="81"/>
      <c r="AK62" s="81"/>
      <c r="AL62" s="81"/>
      <c r="AM62" s="81"/>
      <c r="AN62" s="81"/>
      <c r="AO62" s="81"/>
      <c r="AP62" s="81"/>
      <c r="AQ62" s="81"/>
      <c r="AR62" s="81"/>
      <c r="AS62" s="81"/>
      <c r="AT62" s="81"/>
      <c r="AU62" s="81"/>
      <c r="AV62" s="81"/>
      <c r="AW62" s="81"/>
      <c r="AX62" s="81"/>
      <c r="AY62" s="81"/>
      <c r="AZ62" s="81"/>
      <c r="BA62" s="81"/>
      <c r="BB62" s="81"/>
      <c r="BC62" s="81"/>
    </row>
    <row r="63" spans="1:55" s="81" customFormat="1" ht="48.75" customHeight="1">
      <c r="B63" s="82"/>
      <c r="C63" s="82"/>
      <c r="D63" s="147">
        <v>56</v>
      </c>
      <c r="E63" s="147" t="s">
        <v>79</v>
      </c>
      <c r="F63" s="240" t="s">
        <v>57</v>
      </c>
      <c r="G63" s="241" t="s">
        <v>73</v>
      </c>
      <c r="H63" s="191" t="s">
        <v>49</v>
      </c>
      <c r="I63" s="151">
        <v>111582.29196</v>
      </c>
      <c r="J63" s="151">
        <v>99109.621226000003</v>
      </c>
      <c r="K63" s="189" t="s">
        <v>369</v>
      </c>
      <c r="L63" s="189">
        <v>73</v>
      </c>
      <c r="M63" s="151">
        <v>8911</v>
      </c>
      <c r="N63" s="148">
        <v>50000</v>
      </c>
      <c r="O63" s="149">
        <v>11122166</v>
      </c>
      <c r="P63" s="175">
        <v>-3.74</v>
      </c>
      <c r="Q63" s="175">
        <v>-6.34</v>
      </c>
      <c r="R63" s="194">
        <v>45.98</v>
      </c>
      <c r="S63" s="175">
        <v>1012.22</v>
      </c>
      <c r="T63" s="151">
        <v>166</v>
      </c>
      <c r="U63" s="151">
        <v>86</v>
      </c>
      <c r="V63" s="151">
        <v>2</v>
      </c>
      <c r="W63" s="151">
        <v>14.000000000000002</v>
      </c>
      <c r="X63" s="151">
        <v>168</v>
      </c>
      <c r="Y63" s="96"/>
      <c r="Z63" s="96"/>
      <c r="AA63" s="97"/>
      <c r="AB63" s="97"/>
      <c r="AC63" s="85"/>
    </row>
    <row r="64" spans="1:55" s="93" customFormat="1" ht="48.75" customHeight="1">
      <c r="A64" s="81"/>
      <c r="B64" s="82"/>
      <c r="C64" s="82"/>
      <c r="D64" s="144">
        <v>57</v>
      </c>
      <c r="E64" s="144" t="s">
        <v>80</v>
      </c>
      <c r="F64" s="238" t="s">
        <v>174</v>
      </c>
      <c r="G64" s="239" t="s">
        <v>73</v>
      </c>
      <c r="H64" s="216" t="s">
        <v>49</v>
      </c>
      <c r="I64" s="178">
        <v>11698.454152</v>
      </c>
      <c r="J64" s="178">
        <v>10410.265495</v>
      </c>
      <c r="K64" s="187" t="s">
        <v>370</v>
      </c>
      <c r="L64" s="187">
        <v>69</v>
      </c>
      <c r="M64" s="178">
        <v>4170</v>
      </c>
      <c r="N64" s="145">
        <v>50000</v>
      </c>
      <c r="O64" s="146">
        <v>2496467</v>
      </c>
      <c r="P64" s="176">
        <v>-7.57</v>
      </c>
      <c r="Q64" s="176">
        <v>-10.95</v>
      </c>
      <c r="R64" s="176">
        <v>15.44</v>
      </c>
      <c r="S64" s="176">
        <v>149.06</v>
      </c>
      <c r="T64" s="178">
        <v>4</v>
      </c>
      <c r="U64" s="178">
        <v>2</v>
      </c>
      <c r="V64" s="178">
        <v>4</v>
      </c>
      <c r="W64" s="178">
        <v>98</v>
      </c>
      <c r="X64" s="178">
        <v>8</v>
      </c>
      <c r="Y64" s="96"/>
      <c r="Z64" s="96"/>
      <c r="AA64" s="97"/>
      <c r="AB64" s="97"/>
      <c r="AC64" s="85"/>
      <c r="AD64" s="81"/>
      <c r="AE64" s="81"/>
      <c r="AF64" s="81"/>
      <c r="AG64" s="81"/>
      <c r="AH64" s="81"/>
      <c r="AI64" s="81"/>
      <c r="AJ64" s="81"/>
      <c r="AK64" s="81"/>
      <c r="AL64" s="81"/>
      <c r="AM64" s="81"/>
      <c r="AN64" s="81"/>
      <c r="AO64" s="81"/>
      <c r="AP64" s="81"/>
      <c r="AQ64" s="81"/>
      <c r="AR64" s="81"/>
      <c r="AS64" s="81"/>
      <c r="AT64" s="81"/>
      <c r="AU64" s="81"/>
      <c r="AV64" s="81"/>
      <c r="AW64" s="81"/>
      <c r="AX64" s="81"/>
      <c r="AY64" s="81"/>
      <c r="AZ64" s="81"/>
      <c r="BA64" s="81"/>
      <c r="BB64" s="81"/>
      <c r="BC64" s="81"/>
    </row>
    <row r="65" spans="1:55" s="95" customFormat="1" ht="48.75" customHeight="1">
      <c r="A65" s="81"/>
      <c r="B65" s="82"/>
      <c r="C65" s="82"/>
      <c r="D65" s="147">
        <v>58</v>
      </c>
      <c r="E65" s="147" t="s">
        <v>81</v>
      </c>
      <c r="F65" s="240" t="s">
        <v>42</v>
      </c>
      <c r="G65" s="241" t="s">
        <v>73</v>
      </c>
      <c r="H65" s="220" t="s">
        <v>49</v>
      </c>
      <c r="I65" s="151">
        <v>693039.930192</v>
      </c>
      <c r="J65" s="151">
        <v>498206.64667400002</v>
      </c>
      <c r="K65" s="189" t="s">
        <v>371</v>
      </c>
      <c r="L65" s="189">
        <v>68</v>
      </c>
      <c r="M65" s="151">
        <v>28082</v>
      </c>
      <c r="N65" s="148">
        <v>50000</v>
      </c>
      <c r="O65" s="149">
        <v>17741138</v>
      </c>
      <c r="P65" s="175">
        <v>-3.25</v>
      </c>
      <c r="Q65" s="175">
        <v>-7.67</v>
      </c>
      <c r="R65" s="175">
        <v>61.6</v>
      </c>
      <c r="S65" s="175">
        <v>1671.77</v>
      </c>
      <c r="T65" s="151">
        <v>1276</v>
      </c>
      <c r="U65" s="151">
        <v>85</v>
      </c>
      <c r="V65" s="151">
        <v>8</v>
      </c>
      <c r="W65" s="151">
        <v>15</v>
      </c>
      <c r="X65" s="151">
        <v>1284</v>
      </c>
      <c r="Y65" s="96"/>
      <c r="Z65" s="96"/>
      <c r="AA65" s="97"/>
      <c r="AB65" s="97"/>
      <c r="AC65" s="85"/>
      <c r="AD65" s="81"/>
      <c r="AE65" s="81"/>
      <c r="AF65" s="81"/>
      <c r="AG65" s="81"/>
      <c r="AH65" s="81"/>
      <c r="AI65" s="81"/>
      <c r="AJ65" s="81"/>
      <c r="AK65" s="81"/>
      <c r="AL65" s="81"/>
      <c r="AM65" s="81"/>
      <c r="AN65" s="81"/>
      <c r="AO65" s="81"/>
      <c r="AP65" s="81"/>
      <c r="AQ65" s="81"/>
      <c r="AR65" s="81"/>
      <c r="AS65" s="81"/>
      <c r="AT65" s="81"/>
      <c r="AU65" s="81"/>
      <c r="AV65" s="81"/>
      <c r="AW65" s="81"/>
      <c r="AX65" s="81"/>
      <c r="AY65" s="81"/>
      <c r="AZ65" s="81"/>
      <c r="BA65" s="81"/>
      <c r="BB65" s="81"/>
      <c r="BC65" s="81"/>
    </row>
    <row r="66" spans="1:55" s="93" customFormat="1" ht="48.75" customHeight="1">
      <c r="A66" s="81"/>
      <c r="B66" s="82"/>
      <c r="C66" s="82"/>
      <c r="D66" s="144">
        <v>59</v>
      </c>
      <c r="E66" s="144" t="s">
        <v>82</v>
      </c>
      <c r="F66" s="238" t="s">
        <v>83</v>
      </c>
      <c r="G66" s="239" t="s">
        <v>73</v>
      </c>
      <c r="H66" s="216"/>
      <c r="I66" s="178">
        <v>64570.572827999997</v>
      </c>
      <c r="J66" s="178">
        <v>57689.768111999998</v>
      </c>
      <c r="K66" s="187" t="s">
        <v>372</v>
      </c>
      <c r="L66" s="187">
        <v>68</v>
      </c>
      <c r="M66" s="178">
        <v>10082</v>
      </c>
      <c r="N66" s="145">
        <v>50000</v>
      </c>
      <c r="O66" s="146">
        <v>5722056</v>
      </c>
      <c r="P66" s="176">
        <v>-3.82</v>
      </c>
      <c r="Q66" s="176">
        <v>-7.47</v>
      </c>
      <c r="R66" s="176">
        <v>23.31</v>
      </c>
      <c r="S66" s="176">
        <v>472.07</v>
      </c>
      <c r="T66" s="178">
        <v>34</v>
      </c>
      <c r="U66" s="178">
        <v>19</v>
      </c>
      <c r="V66" s="178">
        <v>8</v>
      </c>
      <c r="W66" s="178">
        <v>81</v>
      </c>
      <c r="X66" s="178">
        <v>42</v>
      </c>
      <c r="Y66" s="96"/>
      <c r="Z66" s="96"/>
      <c r="AA66" s="97"/>
      <c r="AB66" s="97"/>
      <c r="AC66" s="85"/>
      <c r="AD66" s="81"/>
      <c r="AE66" s="81"/>
      <c r="AF66" s="81"/>
      <c r="AG66" s="81"/>
      <c r="AH66" s="81"/>
      <c r="AI66" s="81"/>
      <c r="AJ66" s="81"/>
      <c r="AK66" s="81"/>
      <c r="AL66" s="81"/>
      <c r="AM66" s="81"/>
      <c r="AN66" s="81"/>
      <c r="AO66" s="81"/>
      <c r="AP66" s="81"/>
      <c r="AQ66" s="81"/>
      <c r="AR66" s="81"/>
      <c r="AS66" s="81"/>
      <c r="AT66" s="81"/>
      <c r="AU66" s="81"/>
      <c r="AV66" s="81"/>
      <c r="AW66" s="81"/>
      <c r="AX66" s="81"/>
      <c r="AY66" s="81"/>
      <c r="AZ66" s="81"/>
      <c r="BA66" s="81"/>
      <c r="BB66" s="81"/>
      <c r="BC66" s="81"/>
    </row>
    <row r="67" spans="1:55" s="81" customFormat="1" ht="48.75" customHeight="1">
      <c r="B67" s="82"/>
      <c r="C67" s="82"/>
      <c r="D67" s="147">
        <v>60</v>
      </c>
      <c r="E67" s="147" t="s">
        <v>84</v>
      </c>
      <c r="F67" s="240" t="s">
        <v>85</v>
      </c>
      <c r="G67" s="241" t="s">
        <v>73</v>
      </c>
      <c r="H67" s="191" t="s">
        <v>49</v>
      </c>
      <c r="I67" s="151">
        <v>52407.717365999997</v>
      </c>
      <c r="J67" s="151">
        <v>47094.277999999998</v>
      </c>
      <c r="K67" s="189" t="s">
        <v>373</v>
      </c>
      <c r="L67" s="189">
        <v>66</v>
      </c>
      <c r="M67" s="151">
        <v>10300</v>
      </c>
      <c r="N67" s="148">
        <v>50000</v>
      </c>
      <c r="O67" s="149">
        <v>4572260</v>
      </c>
      <c r="P67" s="175">
        <v>-6.25</v>
      </c>
      <c r="Q67" s="175">
        <v>-10.86</v>
      </c>
      <c r="R67" s="194">
        <v>35.340000000000003</v>
      </c>
      <c r="S67" s="175">
        <v>356.82</v>
      </c>
      <c r="T67" s="151">
        <v>38</v>
      </c>
      <c r="U67" s="151">
        <v>64</v>
      </c>
      <c r="V67" s="151">
        <v>15</v>
      </c>
      <c r="W67" s="151">
        <v>36</v>
      </c>
      <c r="X67" s="151">
        <v>53</v>
      </c>
      <c r="Y67" s="96"/>
      <c r="Z67" s="96"/>
      <c r="AA67" s="97"/>
      <c r="AB67" s="97"/>
      <c r="AC67" s="85"/>
    </row>
    <row r="68" spans="1:55" s="93" customFormat="1" ht="48.75" customHeight="1">
      <c r="A68" s="81"/>
      <c r="B68" s="82"/>
      <c r="C68" s="82"/>
      <c r="D68" s="144">
        <v>61</v>
      </c>
      <c r="E68" s="144" t="s">
        <v>86</v>
      </c>
      <c r="F68" s="238" t="s">
        <v>87</v>
      </c>
      <c r="G68" s="239" t="s">
        <v>73</v>
      </c>
      <c r="H68" s="216" t="s">
        <v>49</v>
      </c>
      <c r="I68" s="178">
        <v>30491.646123999999</v>
      </c>
      <c r="J68" s="178">
        <v>27952.48359</v>
      </c>
      <c r="K68" s="187" t="s">
        <v>374</v>
      </c>
      <c r="L68" s="187">
        <v>61</v>
      </c>
      <c r="M68" s="178">
        <v>7789</v>
      </c>
      <c r="N68" s="145">
        <v>50000</v>
      </c>
      <c r="O68" s="146">
        <v>3588713</v>
      </c>
      <c r="P68" s="176">
        <v>-10.33</v>
      </c>
      <c r="Q68" s="176">
        <v>-4.54</v>
      </c>
      <c r="R68" s="193">
        <v>40.75</v>
      </c>
      <c r="S68" s="176">
        <v>258.16000000000003</v>
      </c>
      <c r="T68" s="178">
        <v>36</v>
      </c>
      <c r="U68" s="178">
        <v>13</v>
      </c>
      <c r="V68" s="178">
        <v>3</v>
      </c>
      <c r="W68" s="178">
        <v>87</v>
      </c>
      <c r="X68" s="178">
        <v>39</v>
      </c>
      <c r="Y68" s="96"/>
      <c r="Z68" s="96"/>
      <c r="AA68" s="97"/>
      <c r="AB68" s="97"/>
      <c r="AC68" s="85"/>
      <c r="AD68" s="81"/>
      <c r="AE68" s="81"/>
      <c r="AF68" s="81"/>
      <c r="AG68" s="81"/>
      <c r="AH68" s="81"/>
      <c r="AI68" s="81"/>
      <c r="AJ68" s="81"/>
      <c r="AK68" s="81"/>
      <c r="AL68" s="81"/>
      <c r="AM68" s="81"/>
      <c r="AN68" s="81"/>
      <c r="AO68" s="81"/>
      <c r="AP68" s="81"/>
      <c r="AQ68" s="81"/>
      <c r="AR68" s="81"/>
      <c r="AS68" s="81"/>
      <c r="AT68" s="81"/>
      <c r="AU68" s="81"/>
      <c r="AV68" s="81"/>
      <c r="AW68" s="81"/>
      <c r="AX68" s="81"/>
      <c r="AY68" s="81"/>
      <c r="AZ68" s="81"/>
      <c r="BA68" s="81"/>
      <c r="BB68" s="81"/>
      <c r="BC68" s="81"/>
    </row>
    <row r="69" spans="1:55" s="81" customFormat="1" ht="48.75" customHeight="1">
      <c r="B69" s="82"/>
      <c r="C69" s="82"/>
      <c r="D69" s="147">
        <v>62</v>
      </c>
      <c r="E69" s="147" t="s">
        <v>88</v>
      </c>
      <c r="F69" s="240" t="s">
        <v>89</v>
      </c>
      <c r="G69" s="241" t="s">
        <v>73</v>
      </c>
      <c r="H69" s="191" t="s">
        <v>49</v>
      </c>
      <c r="I69" s="151">
        <v>23629.663842000002</v>
      </c>
      <c r="J69" s="151">
        <v>20565.762070000001</v>
      </c>
      <c r="K69" s="189" t="s">
        <v>375</v>
      </c>
      <c r="L69" s="189">
        <v>60</v>
      </c>
      <c r="M69" s="151">
        <v>6137</v>
      </c>
      <c r="N69" s="148">
        <v>50000</v>
      </c>
      <c r="O69" s="149">
        <v>3351110</v>
      </c>
      <c r="P69" s="175">
        <v>-7.51</v>
      </c>
      <c r="Q69" s="175">
        <v>-14.32</v>
      </c>
      <c r="R69" s="194">
        <v>1.27</v>
      </c>
      <c r="S69" s="175">
        <v>234.38</v>
      </c>
      <c r="T69" s="151">
        <v>49</v>
      </c>
      <c r="U69" s="151">
        <v>13</v>
      </c>
      <c r="V69" s="151">
        <v>2</v>
      </c>
      <c r="W69" s="151">
        <v>87</v>
      </c>
      <c r="X69" s="151">
        <v>51</v>
      </c>
      <c r="Y69" s="96"/>
      <c r="Z69" s="96"/>
      <c r="AA69" s="97"/>
      <c r="AB69" s="97"/>
      <c r="AC69" s="85"/>
    </row>
    <row r="70" spans="1:55" s="93" customFormat="1" ht="48.75" customHeight="1">
      <c r="A70" s="81"/>
      <c r="B70" s="82"/>
      <c r="C70" s="82"/>
      <c r="D70" s="144">
        <v>63</v>
      </c>
      <c r="E70" s="144" t="s">
        <v>90</v>
      </c>
      <c r="F70" s="238" t="s">
        <v>91</v>
      </c>
      <c r="G70" s="239" t="s">
        <v>73</v>
      </c>
      <c r="H70" s="216" t="s">
        <v>49</v>
      </c>
      <c r="I70" s="178">
        <v>1357605.163555</v>
      </c>
      <c r="J70" s="178">
        <v>1264189.972237</v>
      </c>
      <c r="K70" s="187" t="s">
        <v>376</v>
      </c>
      <c r="L70" s="187">
        <v>59</v>
      </c>
      <c r="M70" s="178">
        <v>93767</v>
      </c>
      <c r="N70" s="145">
        <v>100000</v>
      </c>
      <c r="O70" s="146">
        <v>13482248</v>
      </c>
      <c r="P70" s="176">
        <v>-4.08</v>
      </c>
      <c r="Q70" s="176">
        <v>-6.64</v>
      </c>
      <c r="R70" s="176">
        <v>42.56</v>
      </c>
      <c r="S70" s="176">
        <v>1248.24</v>
      </c>
      <c r="T70" s="178">
        <v>366</v>
      </c>
      <c r="U70" s="178">
        <v>83</v>
      </c>
      <c r="V70" s="178">
        <v>9</v>
      </c>
      <c r="W70" s="178">
        <v>17</v>
      </c>
      <c r="X70" s="178">
        <v>375</v>
      </c>
      <c r="Y70" s="96"/>
      <c r="Z70" s="96"/>
      <c r="AA70" s="97"/>
      <c r="AB70" s="97"/>
      <c r="AC70" s="85"/>
      <c r="AD70" s="81"/>
      <c r="AE70" s="81"/>
      <c r="AF70" s="81"/>
      <c r="AG70" s="81"/>
      <c r="AH70" s="81"/>
      <c r="AI70" s="81"/>
      <c r="AJ70" s="81"/>
      <c r="AK70" s="81"/>
      <c r="AL70" s="81"/>
      <c r="AM70" s="81"/>
      <c r="AN70" s="81"/>
      <c r="AO70" s="81"/>
      <c r="AP70" s="81"/>
      <c r="AQ70" s="81"/>
      <c r="AR70" s="81"/>
      <c r="AS70" s="81"/>
      <c r="AT70" s="81"/>
      <c r="AU70" s="81"/>
      <c r="AV70" s="81"/>
      <c r="AW70" s="81"/>
      <c r="AX70" s="81"/>
      <c r="AY70" s="81"/>
      <c r="AZ70" s="81"/>
      <c r="BA70" s="81"/>
      <c r="BB70" s="81"/>
      <c r="BC70" s="81"/>
    </row>
    <row r="71" spans="1:55" s="81" customFormat="1" ht="48.75" customHeight="1">
      <c r="B71" s="82"/>
      <c r="C71" s="82"/>
      <c r="D71" s="147">
        <v>64</v>
      </c>
      <c r="E71" s="147" t="s">
        <v>92</v>
      </c>
      <c r="F71" s="240" t="s">
        <v>93</v>
      </c>
      <c r="G71" s="241" t="s">
        <v>73</v>
      </c>
      <c r="H71" s="220" t="s">
        <v>49</v>
      </c>
      <c r="I71" s="151">
        <v>43570</v>
      </c>
      <c r="J71" s="151">
        <v>38842.598507000002</v>
      </c>
      <c r="K71" s="189" t="s">
        <v>377</v>
      </c>
      <c r="L71" s="189">
        <v>59</v>
      </c>
      <c r="M71" s="151">
        <v>11682</v>
      </c>
      <c r="N71" s="148">
        <v>50000</v>
      </c>
      <c r="O71" s="149">
        <v>3324996</v>
      </c>
      <c r="P71" s="175">
        <v>-4.0199999999999996</v>
      </c>
      <c r="Q71" s="175">
        <v>-6.48</v>
      </c>
      <c r="R71" s="175">
        <v>29.39</v>
      </c>
      <c r="S71" s="175">
        <v>232.05</v>
      </c>
      <c r="T71" s="151">
        <v>15</v>
      </c>
      <c r="U71" s="151">
        <v>12</v>
      </c>
      <c r="V71" s="151">
        <v>3</v>
      </c>
      <c r="W71" s="151">
        <v>88</v>
      </c>
      <c r="X71" s="151">
        <v>18</v>
      </c>
      <c r="Y71" s="96"/>
      <c r="Z71" s="96"/>
      <c r="AA71" s="97"/>
      <c r="AB71" s="97"/>
      <c r="AC71" s="85"/>
    </row>
    <row r="72" spans="1:55" s="93" customFormat="1" ht="48.75" customHeight="1">
      <c r="A72" s="81"/>
      <c r="B72" s="82"/>
      <c r="C72" s="82"/>
      <c r="D72" s="144">
        <v>65</v>
      </c>
      <c r="E72" s="144" t="s">
        <v>94</v>
      </c>
      <c r="F72" s="238" t="s">
        <v>95</v>
      </c>
      <c r="G72" s="239" t="s">
        <v>73</v>
      </c>
      <c r="H72" s="216" t="s">
        <v>49</v>
      </c>
      <c r="I72" s="178">
        <v>23489</v>
      </c>
      <c r="J72" s="178">
        <v>20684.662622</v>
      </c>
      <c r="K72" s="187" t="s">
        <v>378</v>
      </c>
      <c r="L72" s="187">
        <v>57</v>
      </c>
      <c r="M72" s="178">
        <v>7377</v>
      </c>
      <c r="N72" s="145">
        <v>50000</v>
      </c>
      <c r="O72" s="146">
        <v>2803939</v>
      </c>
      <c r="P72" s="176">
        <v>-6.67</v>
      </c>
      <c r="Q72" s="176">
        <v>-10.81</v>
      </c>
      <c r="R72" s="176">
        <v>22.74</v>
      </c>
      <c r="S72" s="176">
        <v>180.4</v>
      </c>
      <c r="T72" s="178">
        <v>20</v>
      </c>
      <c r="U72" s="178">
        <v>6</v>
      </c>
      <c r="V72" s="178">
        <v>16</v>
      </c>
      <c r="W72" s="178">
        <v>94</v>
      </c>
      <c r="X72" s="178">
        <v>36</v>
      </c>
      <c r="Y72" s="96"/>
      <c r="Z72" s="96"/>
      <c r="AA72" s="97"/>
      <c r="AB72" s="97"/>
      <c r="AC72" s="85"/>
      <c r="AD72" s="81"/>
      <c r="AE72" s="81"/>
      <c r="AF72" s="81"/>
      <c r="AG72" s="81"/>
      <c r="AH72" s="81"/>
      <c r="AI72" s="81"/>
      <c r="AJ72" s="81"/>
      <c r="AK72" s="81"/>
      <c r="AL72" s="81"/>
      <c r="AM72" s="81"/>
      <c r="AN72" s="81"/>
      <c r="AO72" s="81"/>
      <c r="AP72" s="81"/>
      <c r="AQ72" s="81"/>
      <c r="AR72" s="81"/>
      <c r="AS72" s="81"/>
      <c r="AT72" s="81"/>
      <c r="AU72" s="81"/>
      <c r="AV72" s="81"/>
      <c r="AW72" s="81"/>
      <c r="AX72" s="81"/>
      <c r="AY72" s="81"/>
      <c r="AZ72" s="81"/>
      <c r="BA72" s="81"/>
      <c r="BB72" s="81"/>
      <c r="BC72" s="81"/>
    </row>
    <row r="73" spans="1:55" s="81" customFormat="1" ht="48.75" customHeight="1">
      <c r="B73" s="82"/>
      <c r="C73" s="82"/>
      <c r="D73" s="147">
        <v>66</v>
      </c>
      <c r="E73" s="147" t="s">
        <v>96</v>
      </c>
      <c r="F73" s="240" t="s">
        <v>19</v>
      </c>
      <c r="G73" s="241" t="s">
        <v>73</v>
      </c>
      <c r="H73" s="191" t="s">
        <v>49</v>
      </c>
      <c r="I73" s="151">
        <v>23990.788299</v>
      </c>
      <c r="J73" s="151">
        <v>21473.881755999999</v>
      </c>
      <c r="K73" s="189" t="s">
        <v>379</v>
      </c>
      <c r="L73" s="189">
        <v>55</v>
      </c>
      <c r="M73" s="151">
        <v>5152</v>
      </c>
      <c r="N73" s="148">
        <v>50000</v>
      </c>
      <c r="O73" s="149">
        <v>4168067</v>
      </c>
      <c r="P73" s="175">
        <v>-5.65</v>
      </c>
      <c r="Q73" s="175">
        <v>-8.84</v>
      </c>
      <c r="R73" s="194">
        <v>36.75</v>
      </c>
      <c r="S73" s="175">
        <v>315.63</v>
      </c>
      <c r="T73" s="151">
        <v>12</v>
      </c>
      <c r="U73" s="151">
        <v>16</v>
      </c>
      <c r="V73" s="151">
        <v>4</v>
      </c>
      <c r="W73" s="151">
        <v>84</v>
      </c>
      <c r="X73" s="151">
        <v>16</v>
      </c>
      <c r="Y73" s="96"/>
      <c r="Z73" s="96"/>
      <c r="AA73" s="97"/>
      <c r="AB73" s="97"/>
      <c r="AC73" s="85"/>
    </row>
    <row r="74" spans="1:55" s="93" customFormat="1" ht="48.75" customHeight="1">
      <c r="A74" s="81"/>
      <c r="B74" s="82"/>
      <c r="C74" s="82"/>
      <c r="D74" s="144">
        <v>67</v>
      </c>
      <c r="E74" s="144" t="s">
        <v>97</v>
      </c>
      <c r="F74" s="238" t="s">
        <v>98</v>
      </c>
      <c r="G74" s="239" t="s">
        <v>73</v>
      </c>
      <c r="H74" s="216" t="s">
        <v>49</v>
      </c>
      <c r="I74" s="178">
        <v>249963.43630900001</v>
      </c>
      <c r="J74" s="178">
        <v>182454.445699</v>
      </c>
      <c r="K74" s="187" t="s">
        <v>380</v>
      </c>
      <c r="L74" s="187">
        <v>55</v>
      </c>
      <c r="M74" s="178">
        <v>23227</v>
      </c>
      <c r="N74" s="145">
        <v>50000</v>
      </c>
      <c r="O74" s="146">
        <v>7855274</v>
      </c>
      <c r="P74" s="176">
        <v>-7.52</v>
      </c>
      <c r="Q74" s="176">
        <v>-10.220000000000001</v>
      </c>
      <c r="R74" s="193">
        <v>58.31</v>
      </c>
      <c r="S74" s="176">
        <v>685.53</v>
      </c>
      <c r="T74" s="178">
        <v>426</v>
      </c>
      <c r="U74" s="178">
        <v>86</v>
      </c>
      <c r="V74" s="178">
        <v>3</v>
      </c>
      <c r="W74" s="178">
        <v>14</v>
      </c>
      <c r="X74" s="178">
        <v>429</v>
      </c>
      <c r="Y74" s="96"/>
      <c r="Z74" s="96"/>
      <c r="AA74" s="97"/>
      <c r="AB74" s="97"/>
      <c r="AC74" s="85"/>
      <c r="AD74" s="81"/>
      <c r="AE74" s="81"/>
      <c r="AF74" s="81"/>
      <c r="AG74" s="81"/>
      <c r="AH74" s="81"/>
      <c r="AI74" s="81"/>
      <c r="AJ74" s="81"/>
      <c r="AK74" s="81"/>
      <c r="AL74" s="81"/>
      <c r="AM74" s="81"/>
      <c r="AN74" s="81"/>
      <c r="AO74" s="81"/>
      <c r="AP74" s="81"/>
      <c r="AQ74" s="81"/>
      <c r="AR74" s="81"/>
      <c r="AS74" s="81"/>
      <c r="AT74" s="81"/>
      <c r="AU74" s="81"/>
      <c r="AV74" s="81"/>
      <c r="AW74" s="81"/>
      <c r="AX74" s="81"/>
      <c r="AY74" s="81"/>
      <c r="AZ74" s="81"/>
      <c r="BA74" s="81"/>
      <c r="BB74" s="81"/>
      <c r="BC74" s="81"/>
    </row>
    <row r="75" spans="1:55" s="81" customFormat="1" ht="48.75" customHeight="1">
      <c r="B75" s="82"/>
      <c r="C75" s="82"/>
      <c r="D75" s="147">
        <v>68</v>
      </c>
      <c r="E75" s="147" t="s">
        <v>99</v>
      </c>
      <c r="F75" s="240" t="s">
        <v>100</v>
      </c>
      <c r="G75" s="241" t="s">
        <v>73</v>
      </c>
      <c r="H75" s="191" t="s">
        <v>49</v>
      </c>
      <c r="I75" s="151">
        <v>66117.925224000006</v>
      </c>
      <c r="J75" s="151">
        <v>52497.269855999999</v>
      </c>
      <c r="K75" s="189" t="s">
        <v>381</v>
      </c>
      <c r="L75" s="189">
        <v>52</v>
      </c>
      <c r="M75" s="151">
        <v>15518</v>
      </c>
      <c r="N75" s="148">
        <v>50000</v>
      </c>
      <c r="O75" s="149">
        <v>3382992</v>
      </c>
      <c r="P75" s="175">
        <v>-8.66</v>
      </c>
      <c r="Q75" s="175">
        <v>-11.36</v>
      </c>
      <c r="R75" s="194">
        <v>40.39</v>
      </c>
      <c r="S75" s="175">
        <v>236.81</v>
      </c>
      <c r="T75" s="151">
        <v>73</v>
      </c>
      <c r="U75" s="151">
        <v>18</v>
      </c>
      <c r="V75" s="151">
        <v>11</v>
      </c>
      <c r="W75" s="151">
        <v>82</v>
      </c>
      <c r="X75" s="151">
        <v>84</v>
      </c>
      <c r="Y75" s="96"/>
      <c r="Z75" s="96"/>
      <c r="AA75" s="97"/>
      <c r="AB75" s="97"/>
      <c r="AC75" s="85"/>
    </row>
    <row r="76" spans="1:55" s="93" customFormat="1" ht="48.75" customHeight="1">
      <c r="A76" s="81"/>
      <c r="B76" s="82"/>
      <c r="C76" s="82"/>
      <c r="D76" s="144">
        <v>69</v>
      </c>
      <c r="E76" s="144" t="s">
        <v>101</v>
      </c>
      <c r="F76" s="238" t="s">
        <v>29</v>
      </c>
      <c r="G76" s="239" t="s">
        <v>73</v>
      </c>
      <c r="H76" s="216" t="s">
        <v>49</v>
      </c>
      <c r="I76" s="178">
        <v>18426.389867000002</v>
      </c>
      <c r="J76" s="178">
        <v>16814.044913000002</v>
      </c>
      <c r="K76" s="187" t="s">
        <v>382</v>
      </c>
      <c r="L76" s="187">
        <v>51</v>
      </c>
      <c r="M76" s="178">
        <v>6228</v>
      </c>
      <c r="N76" s="145">
        <v>50000</v>
      </c>
      <c r="O76" s="146">
        <v>2699751</v>
      </c>
      <c r="P76" s="176">
        <v>-6.12</v>
      </c>
      <c r="Q76" s="176">
        <v>-8.06</v>
      </c>
      <c r="R76" s="176">
        <v>18.02</v>
      </c>
      <c r="S76" s="176">
        <v>169.99</v>
      </c>
      <c r="T76" s="178">
        <v>19</v>
      </c>
      <c r="U76" s="178">
        <v>12</v>
      </c>
      <c r="V76" s="178">
        <v>6</v>
      </c>
      <c r="W76" s="178">
        <v>88</v>
      </c>
      <c r="X76" s="178">
        <v>25</v>
      </c>
      <c r="Y76" s="96"/>
      <c r="Z76" s="96"/>
      <c r="AA76" s="97"/>
      <c r="AB76" s="97"/>
      <c r="AC76" s="85"/>
      <c r="AD76" s="81"/>
      <c r="AE76" s="81"/>
      <c r="AF76" s="81"/>
      <c r="AG76" s="81"/>
      <c r="AH76" s="81"/>
      <c r="AI76" s="81"/>
      <c r="AJ76" s="81"/>
      <c r="AK76" s="81"/>
      <c r="AL76" s="81"/>
      <c r="AM76" s="81"/>
      <c r="AN76" s="81"/>
      <c r="AO76" s="81"/>
      <c r="AP76" s="81"/>
      <c r="AQ76" s="81"/>
      <c r="AR76" s="81"/>
      <c r="AS76" s="81"/>
      <c r="AT76" s="81"/>
      <c r="AU76" s="81"/>
      <c r="AV76" s="81"/>
      <c r="AW76" s="81"/>
      <c r="AX76" s="81"/>
      <c r="AY76" s="81"/>
      <c r="AZ76" s="81"/>
      <c r="BA76" s="81"/>
      <c r="BB76" s="81"/>
      <c r="BC76" s="81"/>
    </row>
    <row r="77" spans="1:55" s="81" customFormat="1" ht="48.75" customHeight="1">
      <c r="B77" s="82"/>
      <c r="C77" s="82"/>
      <c r="D77" s="147">
        <v>70</v>
      </c>
      <c r="E77" s="147" t="s">
        <v>102</v>
      </c>
      <c r="F77" s="240" t="s">
        <v>103</v>
      </c>
      <c r="G77" s="241" t="s">
        <v>73</v>
      </c>
      <c r="H77" s="220" t="s">
        <v>49</v>
      </c>
      <c r="I77" s="151">
        <v>33859.370047999997</v>
      </c>
      <c r="J77" s="151">
        <v>31996.157895</v>
      </c>
      <c r="K77" s="189" t="s">
        <v>382</v>
      </c>
      <c r="L77" s="189">
        <v>51</v>
      </c>
      <c r="M77" s="151">
        <v>5967</v>
      </c>
      <c r="N77" s="148">
        <v>50000</v>
      </c>
      <c r="O77" s="149">
        <v>5362185</v>
      </c>
      <c r="P77" s="175">
        <v>-6.57</v>
      </c>
      <c r="Q77" s="175">
        <v>-4.47</v>
      </c>
      <c r="R77" s="175">
        <v>46.8</v>
      </c>
      <c r="S77" s="175">
        <v>435.7</v>
      </c>
      <c r="T77" s="151">
        <v>32</v>
      </c>
      <c r="U77" s="151">
        <v>10</v>
      </c>
      <c r="V77" s="151">
        <v>3</v>
      </c>
      <c r="W77" s="151">
        <v>90</v>
      </c>
      <c r="X77" s="151">
        <v>35</v>
      </c>
      <c r="Y77" s="96"/>
      <c r="Z77" s="96"/>
      <c r="AA77" s="97"/>
      <c r="AB77" s="97"/>
      <c r="AC77" s="85"/>
    </row>
    <row r="78" spans="1:55" s="93" customFormat="1" ht="48.75" customHeight="1">
      <c r="A78" s="81"/>
      <c r="B78" s="82"/>
      <c r="C78" s="82"/>
      <c r="D78" s="144">
        <v>71</v>
      </c>
      <c r="E78" s="144" t="s">
        <v>106</v>
      </c>
      <c r="F78" s="238" t="s">
        <v>107</v>
      </c>
      <c r="G78" s="239" t="s">
        <v>73</v>
      </c>
      <c r="H78" s="216" t="s">
        <v>49</v>
      </c>
      <c r="I78" s="178">
        <v>15637.906773000001</v>
      </c>
      <c r="J78" s="178">
        <v>13605.063297000001</v>
      </c>
      <c r="K78" s="187" t="s">
        <v>348</v>
      </c>
      <c r="L78" s="187">
        <v>51</v>
      </c>
      <c r="M78" s="178">
        <v>5757</v>
      </c>
      <c r="N78" s="145">
        <v>50000</v>
      </c>
      <c r="O78" s="146">
        <v>2363221</v>
      </c>
      <c r="P78" s="176">
        <v>-8.3699999999999992</v>
      </c>
      <c r="Q78" s="176">
        <v>-12.79</v>
      </c>
      <c r="R78" s="176">
        <v>19.77</v>
      </c>
      <c r="S78" s="176">
        <v>134.82</v>
      </c>
      <c r="T78" s="178">
        <v>22</v>
      </c>
      <c r="U78" s="178">
        <v>13</v>
      </c>
      <c r="V78" s="178">
        <v>2</v>
      </c>
      <c r="W78" s="178">
        <v>87</v>
      </c>
      <c r="X78" s="178">
        <v>24</v>
      </c>
      <c r="Y78" s="96"/>
      <c r="Z78" s="96"/>
      <c r="AA78" s="97"/>
      <c r="AB78" s="97"/>
      <c r="AC78" s="85"/>
      <c r="AD78" s="81"/>
      <c r="AE78" s="81"/>
      <c r="AF78" s="81"/>
      <c r="AG78" s="81"/>
      <c r="AH78" s="81"/>
      <c r="AI78" s="81"/>
      <c r="AJ78" s="81"/>
      <c r="AK78" s="81"/>
      <c r="AL78" s="81"/>
      <c r="AM78" s="81"/>
      <c r="AN78" s="81"/>
      <c r="AO78" s="81"/>
      <c r="AP78" s="81"/>
      <c r="AQ78" s="81"/>
      <c r="AR78" s="81"/>
      <c r="AS78" s="81"/>
      <c r="AT78" s="81"/>
      <c r="AU78" s="81"/>
      <c r="AV78" s="81"/>
      <c r="AW78" s="81"/>
      <c r="AX78" s="81"/>
      <c r="AY78" s="81"/>
      <c r="AZ78" s="81"/>
      <c r="BA78" s="81"/>
      <c r="BB78" s="81"/>
      <c r="BC78" s="81"/>
    </row>
    <row r="79" spans="1:55" s="95" customFormat="1" ht="48.75" customHeight="1">
      <c r="A79" s="81"/>
      <c r="B79" s="82"/>
      <c r="C79" s="82"/>
      <c r="D79" s="147">
        <v>72</v>
      </c>
      <c r="E79" s="147" t="s">
        <v>253</v>
      </c>
      <c r="F79" s="240" t="s">
        <v>108</v>
      </c>
      <c r="G79" s="241" t="s">
        <v>73</v>
      </c>
      <c r="H79" s="191" t="s">
        <v>49</v>
      </c>
      <c r="I79" s="151">
        <v>121318.19526399999</v>
      </c>
      <c r="J79" s="151">
        <v>74680.062049</v>
      </c>
      <c r="K79" s="189" t="s">
        <v>319</v>
      </c>
      <c r="L79" s="189">
        <v>51</v>
      </c>
      <c r="M79" s="151">
        <v>14510</v>
      </c>
      <c r="N79" s="148">
        <v>50000</v>
      </c>
      <c r="O79" s="149">
        <v>5146799</v>
      </c>
      <c r="P79" s="175">
        <v>-5.37</v>
      </c>
      <c r="Q79" s="175">
        <v>-9.75</v>
      </c>
      <c r="R79" s="194">
        <v>66.819999999999993</v>
      </c>
      <c r="S79" s="175">
        <v>414.44</v>
      </c>
      <c r="T79" s="151">
        <v>178</v>
      </c>
      <c r="U79" s="151">
        <v>53</v>
      </c>
      <c r="V79" s="151">
        <v>5</v>
      </c>
      <c r="W79" s="151">
        <v>47</v>
      </c>
      <c r="X79" s="151">
        <v>183</v>
      </c>
      <c r="Y79" s="96"/>
      <c r="Z79" s="96"/>
      <c r="AA79" s="97"/>
      <c r="AB79" s="97"/>
      <c r="AC79" s="85"/>
      <c r="AD79" s="81"/>
      <c r="AE79" s="81"/>
      <c r="AF79" s="81"/>
      <c r="AG79" s="81"/>
      <c r="AH79" s="81"/>
      <c r="AI79" s="81"/>
      <c r="AJ79" s="81"/>
      <c r="AK79" s="81"/>
      <c r="AL79" s="81"/>
      <c r="AM79" s="81"/>
      <c r="AN79" s="81"/>
      <c r="AO79" s="81"/>
      <c r="AP79" s="81"/>
      <c r="AQ79" s="81"/>
      <c r="AR79" s="81"/>
      <c r="AS79" s="81"/>
      <c r="AT79" s="81"/>
      <c r="AU79" s="81"/>
      <c r="AV79" s="81"/>
      <c r="AW79" s="81"/>
      <c r="AX79" s="81"/>
      <c r="AY79" s="81"/>
      <c r="AZ79" s="81"/>
      <c r="BA79" s="81"/>
      <c r="BB79" s="81"/>
      <c r="BC79" s="81"/>
    </row>
    <row r="80" spans="1:55" s="93" customFormat="1" ht="48.75" customHeight="1">
      <c r="A80" s="81"/>
      <c r="B80" s="82"/>
      <c r="C80" s="82"/>
      <c r="D80" s="144">
        <v>73</v>
      </c>
      <c r="E80" s="144" t="s">
        <v>109</v>
      </c>
      <c r="F80" s="238" t="s">
        <v>110</v>
      </c>
      <c r="G80" s="239" t="s">
        <v>73</v>
      </c>
      <c r="H80" s="216" t="s">
        <v>49</v>
      </c>
      <c r="I80" s="178">
        <v>38196.575264999999</v>
      </c>
      <c r="J80" s="178">
        <v>34939.693424999998</v>
      </c>
      <c r="K80" s="187" t="s">
        <v>383</v>
      </c>
      <c r="L80" s="187">
        <v>50</v>
      </c>
      <c r="M80" s="178">
        <v>8827</v>
      </c>
      <c r="N80" s="145">
        <v>50000</v>
      </c>
      <c r="O80" s="146">
        <v>3958275</v>
      </c>
      <c r="P80" s="176">
        <v>-8.1199999999999992</v>
      </c>
      <c r="Q80" s="176">
        <v>-8.31</v>
      </c>
      <c r="R80" s="193">
        <v>33.869999999999997</v>
      </c>
      <c r="S80" s="176">
        <v>294.88</v>
      </c>
      <c r="T80" s="178">
        <v>104</v>
      </c>
      <c r="U80" s="178">
        <v>10</v>
      </c>
      <c r="V80" s="178">
        <v>9</v>
      </c>
      <c r="W80" s="178">
        <v>90</v>
      </c>
      <c r="X80" s="178">
        <v>113</v>
      </c>
      <c r="Y80" s="96"/>
      <c r="Z80" s="96"/>
      <c r="AA80" s="97"/>
      <c r="AB80" s="97"/>
      <c r="AC80" s="85"/>
      <c r="AD80" s="81"/>
      <c r="AE80" s="81"/>
      <c r="AF80" s="81"/>
      <c r="AG80" s="81"/>
      <c r="AH80" s="81"/>
      <c r="AI80" s="81"/>
      <c r="AJ80" s="81"/>
      <c r="AK80" s="81"/>
      <c r="AL80" s="81"/>
      <c r="AM80" s="81"/>
      <c r="AN80" s="81"/>
      <c r="AO80" s="81"/>
      <c r="AP80" s="81"/>
      <c r="AQ80" s="81"/>
      <c r="AR80" s="81"/>
      <c r="AS80" s="81"/>
      <c r="AT80" s="81"/>
      <c r="AU80" s="81"/>
      <c r="AV80" s="81"/>
      <c r="AW80" s="81"/>
      <c r="AX80" s="81"/>
      <c r="AY80" s="81"/>
      <c r="AZ80" s="81"/>
      <c r="BA80" s="81"/>
      <c r="BB80" s="81"/>
      <c r="BC80" s="81"/>
    </row>
    <row r="81" spans="1:55" s="81" customFormat="1" ht="48.75" customHeight="1">
      <c r="B81" s="82"/>
      <c r="C81" s="82"/>
      <c r="D81" s="147">
        <v>74</v>
      </c>
      <c r="E81" s="147" t="s">
        <v>111</v>
      </c>
      <c r="F81" s="240" t="s">
        <v>112</v>
      </c>
      <c r="G81" s="241" t="s">
        <v>73</v>
      </c>
      <c r="H81" s="191" t="s">
        <v>49</v>
      </c>
      <c r="I81" s="151">
        <v>14215.142129</v>
      </c>
      <c r="J81" s="151">
        <v>12607.466909999999</v>
      </c>
      <c r="K81" s="189" t="s">
        <v>384</v>
      </c>
      <c r="L81" s="189">
        <v>50</v>
      </c>
      <c r="M81" s="151">
        <v>7140</v>
      </c>
      <c r="N81" s="148">
        <v>50000</v>
      </c>
      <c r="O81" s="149">
        <v>1765751</v>
      </c>
      <c r="P81" s="175">
        <v>-4.92</v>
      </c>
      <c r="Q81" s="175">
        <v>-11.24</v>
      </c>
      <c r="R81" s="194">
        <v>-7.37</v>
      </c>
      <c r="S81" s="175">
        <v>76.28</v>
      </c>
      <c r="T81" s="151">
        <v>49</v>
      </c>
      <c r="U81" s="151">
        <v>85</v>
      </c>
      <c r="V81" s="151">
        <v>1</v>
      </c>
      <c r="W81" s="151">
        <v>15</v>
      </c>
      <c r="X81" s="151">
        <v>50</v>
      </c>
      <c r="Y81" s="96"/>
      <c r="Z81" s="96"/>
      <c r="AA81" s="97"/>
      <c r="AB81" s="97"/>
      <c r="AC81" s="85"/>
    </row>
    <row r="82" spans="1:55" s="93" customFormat="1" ht="48.75" customHeight="1">
      <c r="A82" s="81"/>
      <c r="B82" s="82"/>
      <c r="C82" s="82"/>
      <c r="D82" s="144">
        <v>75</v>
      </c>
      <c r="E82" s="144" t="s">
        <v>251</v>
      </c>
      <c r="F82" s="238" t="s">
        <v>113</v>
      </c>
      <c r="G82" s="239" t="s">
        <v>73</v>
      </c>
      <c r="H82" s="216" t="s">
        <v>49</v>
      </c>
      <c r="I82" s="178">
        <v>120815.42435</v>
      </c>
      <c r="J82" s="178">
        <v>91859.244026</v>
      </c>
      <c r="K82" s="187" t="s">
        <v>385</v>
      </c>
      <c r="L82" s="187">
        <v>47</v>
      </c>
      <c r="M82" s="178">
        <v>32098</v>
      </c>
      <c r="N82" s="145">
        <v>200000</v>
      </c>
      <c r="O82" s="146">
        <v>2861837</v>
      </c>
      <c r="P82" s="176">
        <v>-6.86</v>
      </c>
      <c r="Q82" s="176">
        <v>-13.97</v>
      </c>
      <c r="R82" s="176">
        <v>-9.39</v>
      </c>
      <c r="S82" s="176">
        <v>185.77</v>
      </c>
      <c r="T82" s="178">
        <v>280</v>
      </c>
      <c r="U82" s="178">
        <v>49</v>
      </c>
      <c r="V82" s="178">
        <v>3</v>
      </c>
      <c r="W82" s="178">
        <v>51</v>
      </c>
      <c r="X82" s="178">
        <v>283</v>
      </c>
      <c r="Y82" s="96"/>
      <c r="Z82" s="96"/>
      <c r="AA82" s="97"/>
      <c r="AB82" s="97"/>
      <c r="AC82" s="85"/>
      <c r="AD82" s="81"/>
      <c r="AE82" s="81"/>
      <c r="AF82" s="81"/>
      <c r="AG82" s="81"/>
      <c r="AH82" s="81"/>
      <c r="AI82" s="81"/>
      <c r="AJ82" s="81"/>
      <c r="AK82" s="81"/>
      <c r="AL82" s="81"/>
      <c r="AM82" s="81"/>
      <c r="AN82" s="81"/>
      <c r="AO82" s="81"/>
      <c r="AP82" s="81"/>
      <c r="AQ82" s="81"/>
      <c r="AR82" s="81"/>
      <c r="AS82" s="81"/>
      <c r="AT82" s="81"/>
      <c r="AU82" s="81"/>
      <c r="AV82" s="81"/>
      <c r="AW82" s="81"/>
      <c r="AX82" s="81"/>
      <c r="AY82" s="81"/>
      <c r="AZ82" s="81"/>
      <c r="BA82" s="81"/>
      <c r="BB82" s="81"/>
      <c r="BC82" s="81"/>
    </row>
    <row r="83" spans="1:55" s="81" customFormat="1" ht="48.75" customHeight="1">
      <c r="B83" s="82"/>
      <c r="C83" s="82"/>
      <c r="D83" s="147">
        <v>76</v>
      </c>
      <c r="E83" s="147" t="s">
        <v>114</v>
      </c>
      <c r="F83" s="240" t="s">
        <v>46</v>
      </c>
      <c r="G83" s="241" t="s">
        <v>73</v>
      </c>
      <c r="H83" s="220" t="s">
        <v>49</v>
      </c>
      <c r="I83" s="151">
        <v>12384.239025000001</v>
      </c>
      <c r="J83" s="151">
        <v>11288.056408</v>
      </c>
      <c r="K83" s="189" t="s">
        <v>386</v>
      </c>
      <c r="L83" s="189">
        <v>47</v>
      </c>
      <c r="M83" s="151">
        <v>4051</v>
      </c>
      <c r="N83" s="148">
        <v>50000</v>
      </c>
      <c r="O83" s="149">
        <v>2786487</v>
      </c>
      <c r="P83" s="175">
        <v>-6.27</v>
      </c>
      <c r="Q83" s="175">
        <v>-3.43</v>
      </c>
      <c r="R83" s="175">
        <v>16.55</v>
      </c>
      <c r="S83" s="175">
        <v>178.37</v>
      </c>
      <c r="T83" s="151">
        <v>45</v>
      </c>
      <c r="U83" s="151">
        <v>31</v>
      </c>
      <c r="V83" s="151">
        <v>2</v>
      </c>
      <c r="W83" s="151">
        <v>69</v>
      </c>
      <c r="X83" s="151">
        <v>47</v>
      </c>
      <c r="Y83" s="96"/>
      <c r="Z83" s="96"/>
      <c r="AA83" s="97"/>
      <c r="AB83" s="97"/>
      <c r="AC83" s="85"/>
    </row>
    <row r="84" spans="1:55" s="93" customFormat="1" ht="48.75" customHeight="1">
      <c r="A84" s="81"/>
      <c r="B84" s="82"/>
      <c r="C84" s="82"/>
      <c r="D84" s="154">
        <v>77</v>
      </c>
      <c r="E84" s="154" t="s">
        <v>115</v>
      </c>
      <c r="F84" s="238" t="s">
        <v>25</v>
      </c>
      <c r="G84" s="239" t="s">
        <v>73</v>
      </c>
      <c r="H84" s="216" t="s">
        <v>49</v>
      </c>
      <c r="I84" s="178">
        <v>20103.877059999999</v>
      </c>
      <c r="J84" s="178">
        <v>18366.083761000002</v>
      </c>
      <c r="K84" s="187" t="s">
        <v>387</v>
      </c>
      <c r="L84" s="187">
        <v>47</v>
      </c>
      <c r="M84" s="178">
        <v>7246</v>
      </c>
      <c r="N84" s="145">
        <v>50000</v>
      </c>
      <c r="O84" s="146">
        <v>2534651</v>
      </c>
      <c r="P84" s="176">
        <v>-3.89</v>
      </c>
      <c r="Q84" s="176">
        <v>-8.61</v>
      </c>
      <c r="R84" s="176">
        <v>20.3</v>
      </c>
      <c r="S84" s="176">
        <v>152.53</v>
      </c>
      <c r="T84" s="178">
        <v>52</v>
      </c>
      <c r="U84" s="178">
        <v>13</v>
      </c>
      <c r="V84" s="178">
        <v>9</v>
      </c>
      <c r="W84" s="178">
        <v>87</v>
      </c>
      <c r="X84" s="178">
        <v>61</v>
      </c>
      <c r="Y84" s="96"/>
      <c r="Z84" s="96"/>
      <c r="AA84" s="97"/>
      <c r="AB84" s="97"/>
      <c r="AC84" s="85"/>
      <c r="AD84" s="81"/>
      <c r="AE84" s="81"/>
      <c r="AF84" s="81"/>
      <c r="AG84" s="81"/>
      <c r="AH84" s="81"/>
      <c r="AI84" s="81"/>
      <c r="AJ84" s="81"/>
      <c r="AK84" s="81"/>
      <c r="AL84" s="81"/>
      <c r="AM84" s="81"/>
      <c r="AN84" s="81"/>
      <c r="AO84" s="81"/>
      <c r="AP84" s="81"/>
      <c r="AQ84" s="81"/>
      <c r="AR84" s="81"/>
      <c r="AS84" s="81"/>
      <c r="AT84" s="81"/>
      <c r="AU84" s="81"/>
      <c r="AV84" s="81"/>
      <c r="AW84" s="81"/>
      <c r="AX84" s="81"/>
      <c r="AY84" s="81"/>
      <c r="AZ84" s="81"/>
      <c r="BA84" s="81"/>
      <c r="BB84" s="81"/>
      <c r="BC84" s="81"/>
    </row>
    <row r="85" spans="1:55" s="81" customFormat="1" ht="48.75" customHeight="1">
      <c r="B85" s="82"/>
      <c r="C85" s="82"/>
      <c r="D85" s="147">
        <v>78</v>
      </c>
      <c r="E85" s="147" t="s">
        <v>116</v>
      </c>
      <c r="F85" s="240" t="s">
        <v>85</v>
      </c>
      <c r="G85" s="241" t="s">
        <v>73</v>
      </c>
      <c r="H85" s="191" t="s">
        <v>49</v>
      </c>
      <c r="I85" s="151">
        <v>44204.211633999999</v>
      </c>
      <c r="J85" s="151">
        <v>42988.633547999998</v>
      </c>
      <c r="K85" s="189" t="s">
        <v>388</v>
      </c>
      <c r="L85" s="189">
        <v>46</v>
      </c>
      <c r="M85" s="151">
        <v>11004</v>
      </c>
      <c r="N85" s="148">
        <v>50000</v>
      </c>
      <c r="O85" s="149">
        <v>3906637</v>
      </c>
      <c r="P85" s="175">
        <v>-2.42</v>
      </c>
      <c r="Q85" s="175">
        <v>1.1599999999999999</v>
      </c>
      <c r="R85" s="194">
        <v>60.59</v>
      </c>
      <c r="S85" s="175">
        <v>290.16000000000003</v>
      </c>
      <c r="T85" s="151">
        <v>66</v>
      </c>
      <c r="U85" s="151">
        <v>36</v>
      </c>
      <c r="V85" s="151">
        <v>5</v>
      </c>
      <c r="W85" s="151">
        <v>64</v>
      </c>
      <c r="X85" s="151">
        <v>71</v>
      </c>
      <c r="Y85" s="96"/>
      <c r="Z85" s="96"/>
      <c r="AA85" s="97"/>
      <c r="AB85" s="97"/>
      <c r="AC85" s="85"/>
    </row>
    <row r="86" spans="1:55" s="93" customFormat="1" ht="48.75" customHeight="1">
      <c r="A86" s="81"/>
      <c r="B86" s="82"/>
      <c r="C86" s="82"/>
      <c r="D86" s="144">
        <v>79</v>
      </c>
      <c r="E86" s="144" t="s">
        <v>184</v>
      </c>
      <c r="F86" s="238" t="s">
        <v>117</v>
      </c>
      <c r="G86" s="239" t="s">
        <v>73</v>
      </c>
      <c r="H86" s="216" t="s">
        <v>49</v>
      </c>
      <c r="I86" s="178">
        <v>21062.542160000001</v>
      </c>
      <c r="J86" s="178">
        <v>18712.572606000002</v>
      </c>
      <c r="K86" s="187" t="s">
        <v>389</v>
      </c>
      <c r="L86" s="187">
        <v>44</v>
      </c>
      <c r="M86" s="178">
        <v>6474</v>
      </c>
      <c r="N86" s="145">
        <v>50000</v>
      </c>
      <c r="O86" s="146">
        <v>2890419</v>
      </c>
      <c r="P86" s="176">
        <v>-5.86</v>
      </c>
      <c r="Q86" s="176">
        <v>-12.18</v>
      </c>
      <c r="R86" s="193">
        <v>26.69</v>
      </c>
      <c r="S86" s="176">
        <v>189.06</v>
      </c>
      <c r="T86" s="178">
        <v>16</v>
      </c>
      <c r="U86" s="178">
        <v>9</v>
      </c>
      <c r="V86" s="178">
        <v>4</v>
      </c>
      <c r="W86" s="178">
        <v>91</v>
      </c>
      <c r="X86" s="178">
        <v>20</v>
      </c>
      <c r="Y86" s="96"/>
      <c r="Z86" s="96"/>
      <c r="AA86" s="97"/>
      <c r="AB86" s="97"/>
      <c r="AC86" s="85"/>
      <c r="AD86" s="81"/>
      <c r="AE86" s="81"/>
      <c r="AF86" s="81"/>
      <c r="AG86" s="81"/>
      <c r="AH86" s="81"/>
      <c r="AI86" s="81"/>
      <c r="AJ86" s="81"/>
      <c r="AK86" s="81"/>
      <c r="AL86" s="81"/>
      <c r="AM86" s="81"/>
      <c r="AN86" s="81"/>
      <c r="AO86" s="81"/>
      <c r="AP86" s="81"/>
      <c r="AQ86" s="81"/>
      <c r="AR86" s="81"/>
      <c r="AS86" s="81"/>
      <c r="AT86" s="81"/>
      <c r="AU86" s="81"/>
      <c r="AV86" s="81"/>
      <c r="AW86" s="81"/>
      <c r="AX86" s="81"/>
      <c r="AY86" s="81"/>
      <c r="AZ86" s="81"/>
      <c r="BA86" s="81"/>
      <c r="BB86" s="81"/>
      <c r="BC86" s="81"/>
    </row>
    <row r="87" spans="1:55" s="81" customFormat="1" ht="48.75" customHeight="1">
      <c r="B87" s="82"/>
      <c r="C87" s="82"/>
      <c r="D87" s="147">
        <v>80</v>
      </c>
      <c r="E87" s="147" t="s">
        <v>118</v>
      </c>
      <c r="F87" s="240" t="s">
        <v>119</v>
      </c>
      <c r="G87" s="241" t="s">
        <v>73</v>
      </c>
      <c r="H87" s="191" t="s">
        <v>49</v>
      </c>
      <c r="I87" s="151">
        <v>23338.402703</v>
      </c>
      <c r="J87" s="151">
        <v>19643.153139999999</v>
      </c>
      <c r="K87" s="189" t="s">
        <v>389</v>
      </c>
      <c r="L87" s="189">
        <v>44</v>
      </c>
      <c r="M87" s="151">
        <v>7292</v>
      </c>
      <c r="N87" s="148">
        <v>50000</v>
      </c>
      <c r="O87" s="149">
        <v>2693795</v>
      </c>
      <c r="P87" s="175">
        <v>-4.12</v>
      </c>
      <c r="Q87" s="175">
        <v>-15.32</v>
      </c>
      <c r="R87" s="194">
        <v>22.89</v>
      </c>
      <c r="S87" s="175">
        <v>168.76</v>
      </c>
      <c r="T87" s="151">
        <v>32</v>
      </c>
      <c r="U87" s="151">
        <v>38</v>
      </c>
      <c r="V87" s="151">
        <v>3</v>
      </c>
      <c r="W87" s="151">
        <v>62</v>
      </c>
      <c r="X87" s="151">
        <v>35</v>
      </c>
      <c r="Y87" s="96"/>
      <c r="Z87" s="96"/>
      <c r="AA87" s="97"/>
      <c r="AB87" s="97"/>
      <c r="AC87" s="85"/>
    </row>
    <row r="88" spans="1:55" s="93" customFormat="1" ht="48.75" customHeight="1">
      <c r="A88" s="81"/>
      <c r="B88" s="82"/>
      <c r="C88" s="82"/>
      <c r="D88" s="144">
        <v>81</v>
      </c>
      <c r="E88" s="144" t="s">
        <v>120</v>
      </c>
      <c r="F88" s="238" t="s">
        <v>121</v>
      </c>
      <c r="G88" s="239" t="s">
        <v>73</v>
      </c>
      <c r="H88" s="216" t="s">
        <v>49</v>
      </c>
      <c r="I88" s="178">
        <v>178366.56505199999</v>
      </c>
      <c r="J88" s="178">
        <v>134452.25615100001</v>
      </c>
      <c r="K88" s="187" t="s">
        <v>390</v>
      </c>
      <c r="L88" s="187">
        <v>43</v>
      </c>
      <c r="M88" s="178">
        <v>34679</v>
      </c>
      <c r="N88" s="145">
        <v>50000</v>
      </c>
      <c r="O88" s="146">
        <v>3877051</v>
      </c>
      <c r="P88" s="176">
        <v>-7.41</v>
      </c>
      <c r="Q88" s="176">
        <v>-6.08</v>
      </c>
      <c r="R88" s="176">
        <v>57.93</v>
      </c>
      <c r="S88" s="176">
        <v>285.64999999999998</v>
      </c>
      <c r="T88" s="178">
        <v>346</v>
      </c>
      <c r="U88" s="178">
        <v>59</v>
      </c>
      <c r="V88" s="178">
        <v>7</v>
      </c>
      <c r="W88" s="178">
        <v>41</v>
      </c>
      <c r="X88" s="178">
        <v>353</v>
      </c>
      <c r="Y88" s="96"/>
      <c r="Z88" s="96"/>
      <c r="AA88" s="97"/>
      <c r="AB88" s="97"/>
      <c r="AC88" s="85"/>
      <c r="AD88" s="81"/>
      <c r="AE88" s="81"/>
      <c r="AF88" s="81"/>
      <c r="AG88" s="81"/>
      <c r="AH88" s="81"/>
      <c r="AI88" s="81"/>
      <c r="AJ88" s="81"/>
      <c r="AK88" s="81"/>
      <c r="AL88" s="81"/>
      <c r="AM88" s="81"/>
      <c r="AN88" s="81"/>
      <c r="AO88" s="81"/>
      <c r="AP88" s="81"/>
      <c r="AQ88" s="81"/>
      <c r="AR88" s="81"/>
      <c r="AS88" s="81"/>
      <c r="AT88" s="81"/>
      <c r="AU88" s="81"/>
      <c r="AV88" s="81"/>
      <c r="AW88" s="81"/>
      <c r="AX88" s="81"/>
      <c r="AY88" s="81"/>
      <c r="AZ88" s="81"/>
      <c r="BA88" s="81"/>
      <c r="BB88" s="81"/>
      <c r="BC88" s="81"/>
    </row>
    <row r="89" spans="1:55" s="81" customFormat="1" ht="48.75" customHeight="1">
      <c r="B89" s="82"/>
      <c r="C89" s="82"/>
      <c r="D89" s="147">
        <v>82</v>
      </c>
      <c r="E89" s="147" t="s">
        <v>122</v>
      </c>
      <c r="F89" s="240" t="s">
        <v>123</v>
      </c>
      <c r="G89" s="241" t="s">
        <v>73</v>
      </c>
      <c r="H89" s="220" t="s">
        <v>49</v>
      </c>
      <c r="I89" s="151">
        <v>15791.33317</v>
      </c>
      <c r="J89" s="151">
        <v>12813.237687000001</v>
      </c>
      <c r="K89" s="189" t="s">
        <v>390</v>
      </c>
      <c r="L89" s="189">
        <v>43</v>
      </c>
      <c r="M89" s="151">
        <v>5067</v>
      </c>
      <c r="N89" s="148">
        <v>50000</v>
      </c>
      <c r="O89" s="149">
        <v>2528762</v>
      </c>
      <c r="P89" s="175">
        <v>-12.18</v>
      </c>
      <c r="Q89" s="175">
        <v>-18.82</v>
      </c>
      <c r="R89" s="175">
        <v>8.51</v>
      </c>
      <c r="S89" s="175">
        <v>151.44</v>
      </c>
      <c r="T89" s="151">
        <v>37</v>
      </c>
      <c r="U89" s="151">
        <v>40</v>
      </c>
      <c r="V89" s="151">
        <v>5</v>
      </c>
      <c r="W89" s="151">
        <v>60</v>
      </c>
      <c r="X89" s="151">
        <v>42</v>
      </c>
      <c r="Y89" s="96"/>
      <c r="Z89" s="96"/>
      <c r="AA89" s="97"/>
      <c r="AB89" s="97"/>
      <c r="AC89" s="85"/>
    </row>
    <row r="90" spans="1:55" s="93" customFormat="1" ht="48.75" customHeight="1">
      <c r="A90" s="81"/>
      <c r="B90" s="82"/>
      <c r="C90" s="82"/>
      <c r="D90" s="144">
        <v>83</v>
      </c>
      <c r="E90" s="144" t="s">
        <v>124</v>
      </c>
      <c r="F90" s="238" t="s">
        <v>125</v>
      </c>
      <c r="G90" s="239" t="s">
        <v>73</v>
      </c>
      <c r="H90" s="216" t="s">
        <v>49</v>
      </c>
      <c r="I90" s="178">
        <v>17377.410597999999</v>
      </c>
      <c r="J90" s="178">
        <v>15278.344568</v>
      </c>
      <c r="K90" s="187" t="s">
        <v>391</v>
      </c>
      <c r="L90" s="187">
        <v>42</v>
      </c>
      <c r="M90" s="178">
        <v>5361</v>
      </c>
      <c r="N90" s="145">
        <v>50000</v>
      </c>
      <c r="O90" s="146">
        <v>2849906</v>
      </c>
      <c r="P90" s="176">
        <v>-7.27</v>
      </c>
      <c r="Q90" s="176">
        <v>-11.3</v>
      </c>
      <c r="R90" s="176">
        <v>32.44</v>
      </c>
      <c r="S90" s="176">
        <v>182.09</v>
      </c>
      <c r="T90" s="178">
        <v>34</v>
      </c>
      <c r="U90" s="178">
        <v>24</v>
      </c>
      <c r="V90" s="178">
        <v>2</v>
      </c>
      <c r="W90" s="178">
        <v>76</v>
      </c>
      <c r="X90" s="178">
        <v>36</v>
      </c>
      <c r="Y90" s="96"/>
      <c r="Z90" s="96"/>
      <c r="AA90" s="97"/>
      <c r="AB90" s="97"/>
      <c r="AC90" s="85"/>
      <c r="AD90" s="81"/>
      <c r="AE90" s="81"/>
      <c r="AF90" s="81"/>
      <c r="AG90" s="81"/>
      <c r="AH90" s="81"/>
      <c r="AI90" s="81"/>
      <c r="AJ90" s="81"/>
      <c r="AK90" s="81"/>
      <c r="AL90" s="81"/>
      <c r="AM90" s="81"/>
      <c r="AN90" s="81"/>
      <c r="AO90" s="81"/>
      <c r="AP90" s="81"/>
      <c r="AQ90" s="81"/>
      <c r="AR90" s="81"/>
      <c r="AS90" s="81"/>
      <c r="AT90" s="81"/>
      <c r="AU90" s="81"/>
      <c r="AV90" s="81"/>
      <c r="AW90" s="81"/>
      <c r="AX90" s="81"/>
      <c r="AY90" s="81"/>
      <c r="AZ90" s="81"/>
      <c r="BA90" s="81"/>
      <c r="BB90" s="81"/>
      <c r="BC90" s="81"/>
    </row>
    <row r="91" spans="1:55" s="81" customFormat="1" ht="48.75" customHeight="1">
      <c r="B91" s="82"/>
      <c r="C91" s="82"/>
      <c r="D91" s="147">
        <v>84</v>
      </c>
      <c r="E91" s="147" t="s">
        <v>126</v>
      </c>
      <c r="F91" s="240" t="s">
        <v>127</v>
      </c>
      <c r="G91" s="241" t="s">
        <v>73</v>
      </c>
      <c r="H91" s="191" t="s">
        <v>49</v>
      </c>
      <c r="I91" s="151">
        <v>656975.49560300005</v>
      </c>
      <c r="J91" s="151">
        <v>541875.11386499996</v>
      </c>
      <c r="K91" s="189" t="s">
        <v>392</v>
      </c>
      <c r="L91" s="189">
        <v>41</v>
      </c>
      <c r="M91" s="151">
        <v>81860</v>
      </c>
      <c r="N91" s="148">
        <v>150000</v>
      </c>
      <c r="O91" s="149">
        <v>6619535</v>
      </c>
      <c r="P91" s="175">
        <v>-5.24</v>
      </c>
      <c r="Q91" s="175">
        <v>-6.89</v>
      </c>
      <c r="R91" s="194">
        <v>74.989999999999995</v>
      </c>
      <c r="S91" s="175">
        <v>562.01</v>
      </c>
      <c r="T91" s="151">
        <v>993</v>
      </c>
      <c r="U91" s="151">
        <v>92</v>
      </c>
      <c r="V91" s="151">
        <v>9</v>
      </c>
      <c r="W91" s="151">
        <v>8</v>
      </c>
      <c r="X91" s="151">
        <v>1002</v>
      </c>
      <c r="Y91" s="96"/>
      <c r="Z91" s="96"/>
      <c r="AA91" s="97"/>
      <c r="AB91" s="97"/>
      <c r="AC91" s="85"/>
    </row>
    <row r="92" spans="1:55" s="93" customFormat="1" ht="48.75" customHeight="1">
      <c r="A92" s="81"/>
      <c r="B92" s="82"/>
      <c r="C92" s="82"/>
      <c r="D92" s="144">
        <v>85</v>
      </c>
      <c r="E92" s="144" t="s">
        <v>128</v>
      </c>
      <c r="F92" s="238" t="s">
        <v>42</v>
      </c>
      <c r="G92" s="239" t="s">
        <v>73</v>
      </c>
      <c r="H92" s="216" t="s">
        <v>49</v>
      </c>
      <c r="I92" s="178">
        <v>467779.41015100002</v>
      </c>
      <c r="J92" s="178">
        <v>381989.15796600003</v>
      </c>
      <c r="K92" s="187" t="s">
        <v>393</v>
      </c>
      <c r="L92" s="187">
        <v>40</v>
      </c>
      <c r="M92" s="178">
        <v>77169</v>
      </c>
      <c r="N92" s="145">
        <v>100000</v>
      </c>
      <c r="O92" s="146">
        <v>4950034</v>
      </c>
      <c r="P92" s="176">
        <v>-2.91</v>
      </c>
      <c r="Q92" s="176">
        <v>-6.14</v>
      </c>
      <c r="R92" s="193">
        <v>64.930000000000007</v>
      </c>
      <c r="S92" s="176">
        <v>392.5</v>
      </c>
      <c r="T92" s="178">
        <v>992</v>
      </c>
      <c r="U92" s="178">
        <v>93</v>
      </c>
      <c r="V92" s="178">
        <v>9</v>
      </c>
      <c r="W92" s="178">
        <v>7</v>
      </c>
      <c r="X92" s="178">
        <v>1001</v>
      </c>
      <c r="Y92" s="96"/>
      <c r="Z92" s="96"/>
      <c r="AA92" s="97"/>
      <c r="AB92" s="97"/>
      <c r="AC92" s="85"/>
      <c r="AD92" s="81"/>
      <c r="AE92" s="81"/>
      <c r="AF92" s="81"/>
      <c r="AG92" s="81"/>
      <c r="AH92" s="81"/>
      <c r="AI92" s="81"/>
      <c r="AJ92" s="81"/>
      <c r="AK92" s="81"/>
      <c r="AL92" s="81"/>
      <c r="AM92" s="81"/>
      <c r="AN92" s="81"/>
      <c r="AO92" s="81"/>
      <c r="AP92" s="81"/>
      <c r="AQ92" s="81"/>
      <c r="AR92" s="81"/>
      <c r="AS92" s="81"/>
      <c r="AT92" s="81"/>
      <c r="AU92" s="81"/>
      <c r="AV92" s="81"/>
      <c r="AW92" s="81"/>
      <c r="AX92" s="81"/>
      <c r="AY92" s="81"/>
      <c r="AZ92" s="81"/>
      <c r="BA92" s="81"/>
      <c r="BB92" s="81"/>
      <c r="BC92" s="81"/>
    </row>
    <row r="93" spans="1:55" s="81" customFormat="1" ht="48.75" customHeight="1">
      <c r="B93" s="82"/>
      <c r="C93" s="82"/>
      <c r="D93" s="147">
        <v>86</v>
      </c>
      <c r="E93" s="147" t="s">
        <v>129</v>
      </c>
      <c r="F93" s="240" t="s">
        <v>172</v>
      </c>
      <c r="G93" s="241" t="s">
        <v>73</v>
      </c>
      <c r="H93" s="191" t="s">
        <v>49</v>
      </c>
      <c r="I93" s="151">
        <v>12263.723540000001</v>
      </c>
      <c r="J93" s="151">
        <v>7639.5928970000004</v>
      </c>
      <c r="K93" s="189" t="s">
        <v>394</v>
      </c>
      <c r="L93" s="189">
        <v>39</v>
      </c>
      <c r="M93" s="151">
        <v>3338</v>
      </c>
      <c r="N93" s="148">
        <v>50000</v>
      </c>
      <c r="O93" s="149">
        <v>2288674</v>
      </c>
      <c r="P93" s="175">
        <v>-8.4499999999999993</v>
      </c>
      <c r="Q93" s="175">
        <v>-13.51</v>
      </c>
      <c r="R93" s="194">
        <v>38.33</v>
      </c>
      <c r="S93" s="175">
        <v>128.01</v>
      </c>
      <c r="T93" s="151">
        <v>51</v>
      </c>
      <c r="U93" s="151">
        <v>53</v>
      </c>
      <c r="V93" s="151">
        <v>2</v>
      </c>
      <c r="W93" s="151">
        <v>47</v>
      </c>
      <c r="X93" s="151">
        <v>53</v>
      </c>
      <c r="Y93" s="96"/>
      <c r="Z93" s="96"/>
      <c r="AA93" s="97"/>
      <c r="AB93" s="97"/>
      <c r="AC93" s="85"/>
    </row>
    <row r="94" spans="1:55" s="93" customFormat="1" ht="48.75" customHeight="1">
      <c r="A94" s="81"/>
      <c r="B94" s="82"/>
      <c r="C94" s="82"/>
      <c r="D94" s="144">
        <v>87</v>
      </c>
      <c r="E94" s="144" t="s">
        <v>130</v>
      </c>
      <c r="F94" s="238" t="s">
        <v>131</v>
      </c>
      <c r="G94" s="239" t="s">
        <v>73</v>
      </c>
      <c r="H94" s="216" t="s">
        <v>49</v>
      </c>
      <c r="I94" s="178">
        <v>24782.782561</v>
      </c>
      <c r="J94" s="178">
        <v>18586.173127999999</v>
      </c>
      <c r="K94" s="187" t="s">
        <v>323</v>
      </c>
      <c r="L94" s="187">
        <v>39</v>
      </c>
      <c r="M94" s="178">
        <v>9608</v>
      </c>
      <c r="N94" s="145">
        <v>50000</v>
      </c>
      <c r="O94" s="146">
        <v>1934447</v>
      </c>
      <c r="P94" s="176">
        <v>-7.87</v>
      </c>
      <c r="Q94" s="176">
        <v>-10.46</v>
      </c>
      <c r="R94" s="176">
        <v>43.56</v>
      </c>
      <c r="S94" s="176">
        <v>92.61</v>
      </c>
      <c r="T94" s="178">
        <v>43</v>
      </c>
      <c r="U94" s="178">
        <v>90</v>
      </c>
      <c r="V94" s="178">
        <v>1</v>
      </c>
      <c r="W94" s="178">
        <v>10</v>
      </c>
      <c r="X94" s="178">
        <v>44</v>
      </c>
      <c r="Y94" s="96"/>
      <c r="Z94" s="96"/>
      <c r="AA94" s="97"/>
      <c r="AB94" s="97"/>
      <c r="AC94" s="85"/>
      <c r="AD94" s="81"/>
      <c r="AE94" s="81"/>
      <c r="AF94" s="81"/>
      <c r="AG94" s="81"/>
      <c r="AH94" s="81"/>
      <c r="AI94" s="81"/>
      <c r="AJ94" s="81"/>
      <c r="AK94" s="81"/>
      <c r="AL94" s="81"/>
      <c r="AM94" s="81"/>
      <c r="AN94" s="81"/>
      <c r="AO94" s="81"/>
      <c r="AP94" s="81"/>
      <c r="AQ94" s="81"/>
      <c r="AR94" s="81"/>
      <c r="AS94" s="81"/>
      <c r="AT94" s="81"/>
      <c r="AU94" s="81"/>
      <c r="AV94" s="81"/>
      <c r="AW94" s="81"/>
      <c r="AX94" s="81"/>
      <c r="AY94" s="81"/>
      <c r="AZ94" s="81"/>
      <c r="BA94" s="81"/>
      <c r="BB94" s="81"/>
      <c r="BC94" s="81"/>
    </row>
    <row r="95" spans="1:55" s="81" customFormat="1" ht="48.75" customHeight="1">
      <c r="B95" s="82"/>
      <c r="C95" s="82"/>
      <c r="D95" s="147">
        <v>88</v>
      </c>
      <c r="E95" s="147" t="s">
        <v>32</v>
      </c>
      <c r="F95" s="240" t="s">
        <v>33</v>
      </c>
      <c r="G95" s="241" t="s">
        <v>23</v>
      </c>
      <c r="H95" s="220" t="s">
        <v>49</v>
      </c>
      <c r="I95" s="151">
        <v>39378.614506999998</v>
      </c>
      <c r="J95" s="151">
        <v>36999.903560999999</v>
      </c>
      <c r="K95" s="151" t="s">
        <v>395</v>
      </c>
      <c r="L95" s="151">
        <v>38</v>
      </c>
      <c r="M95" s="151">
        <v>36227</v>
      </c>
      <c r="N95" s="148">
        <v>50000</v>
      </c>
      <c r="O95" s="149">
        <v>1021335</v>
      </c>
      <c r="P95" s="175">
        <v>-5.47</v>
      </c>
      <c r="Q95" s="175">
        <v>-5.0599999999999996</v>
      </c>
      <c r="R95" s="227">
        <v>13.52</v>
      </c>
      <c r="S95" s="227">
        <v>58.36</v>
      </c>
      <c r="T95" s="148">
        <v>36</v>
      </c>
      <c r="U95" s="151">
        <v>10</v>
      </c>
      <c r="V95" s="151">
        <v>4</v>
      </c>
      <c r="W95" s="151">
        <v>90</v>
      </c>
      <c r="X95" s="151">
        <v>40</v>
      </c>
      <c r="Y95" s="96"/>
      <c r="Z95" s="96"/>
      <c r="AA95" s="97"/>
      <c r="AB95" s="97"/>
      <c r="AC95" s="85"/>
    </row>
    <row r="96" spans="1:55" s="93" customFormat="1" ht="48.75" customHeight="1">
      <c r="A96" s="81"/>
      <c r="B96" s="82"/>
      <c r="C96" s="82"/>
      <c r="D96" s="144">
        <v>89</v>
      </c>
      <c r="E96" s="144" t="s">
        <v>132</v>
      </c>
      <c r="F96" s="238" t="s">
        <v>87</v>
      </c>
      <c r="G96" s="239" t="s">
        <v>73</v>
      </c>
      <c r="H96" s="216" t="s">
        <v>49</v>
      </c>
      <c r="I96" s="178">
        <v>20939.541301000001</v>
      </c>
      <c r="J96" s="178">
        <v>19501.680901</v>
      </c>
      <c r="K96" s="187" t="s">
        <v>396</v>
      </c>
      <c r="L96" s="187">
        <v>38</v>
      </c>
      <c r="M96" s="178">
        <v>13260</v>
      </c>
      <c r="N96" s="145">
        <v>50000</v>
      </c>
      <c r="O96" s="146">
        <v>1470715</v>
      </c>
      <c r="P96" s="176">
        <v>-5.15</v>
      </c>
      <c r="Q96" s="176">
        <v>-4.8899999999999997</v>
      </c>
      <c r="R96" s="176">
        <v>51.95</v>
      </c>
      <c r="S96" s="176">
        <v>46.79</v>
      </c>
      <c r="T96" s="178">
        <v>236</v>
      </c>
      <c r="U96" s="178">
        <v>21</v>
      </c>
      <c r="V96" s="178">
        <v>6</v>
      </c>
      <c r="W96" s="178">
        <v>79</v>
      </c>
      <c r="X96" s="178">
        <v>242</v>
      </c>
      <c r="Y96" s="96"/>
      <c r="Z96" s="96"/>
      <c r="AA96" s="97"/>
      <c r="AB96" s="97"/>
      <c r="AC96" s="85"/>
      <c r="AD96" s="81"/>
      <c r="AE96" s="81"/>
      <c r="AF96" s="81"/>
      <c r="AG96" s="81"/>
      <c r="AH96" s="81"/>
      <c r="AI96" s="81"/>
      <c r="AJ96" s="81"/>
      <c r="AK96" s="81"/>
      <c r="AL96" s="81"/>
      <c r="AM96" s="81"/>
      <c r="AN96" s="81"/>
      <c r="AO96" s="81"/>
      <c r="AP96" s="81"/>
      <c r="AQ96" s="81"/>
      <c r="AR96" s="81"/>
      <c r="AS96" s="81"/>
      <c r="AT96" s="81"/>
      <c r="AU96" s="81"/>
      <c r="AV96" s="81"/>
      <c r="AW96" s="81"/>
      <c r="AX96" s="81"/>
      <c r="AY96" s="81"/>
      <c r="AZ96" s="81"/>
      <c r="BA96" s="81"/>
      <c r="BB96" s="81"/>
      <c r="BC96" s="81"/>
    </row>
    <row r="97" spans="1:55" s="81" customFormat="1" ht="48.75" customHeight="1">
      <c r="B97" s="82"/>
      <c r="C97" s="82"/>
      <c r="D97" s="147">
        <v>90</v>
      </c>
      <c r="E97" s="147" t="s">
        <v>133</v>
      </c>
      <c r="F97" s="240" t="s">
        <v>134</v>
      </c>
      <c r="G97" s="241" t="s">
        <v>73</v>
      </c>
      <c r="H97" s="191" t="s">
        <v>49</v>
      </c>
      <c r="I97" s="151">
        <v>11262.330846000001</v>
      </c>
      <c r="J97" s="151">
        <v>8650.5559979999998</v>
      </c>
      <c r="K97" s="189" t="s">
        <v>358</v>
      </c>
      <c r="L97" s="189">
        <v>38</v>
      </c>
      <c r="M97" s="151">
        <v>5841</v>
      </c>
      <c r="N97" s="148">
        <v>50000</v>
      </c>
      <c r="O97" s="149">
        <v>1481006</v>
      </c>
      <c r="P97" s="175">
        <v>-13.93</v>
      </c>
      <c r="Q97" s="175">
        <v>-23.12</v>
      </c>
      <c r="R97" s="194">
        <v>-6.8</v>
      </c>
      <c r="S97" s="175">
        <v>47.8</v>
      </c>
      <c r="T97" s="151">
        <v>30</v>
      </c>
      <c r="U97" s="151">
        <v>14</v>
      </c>
      <c r="V97" s="151">
        <v>3</v>
      </c>
      <c r="W97" s="151">
        <v>86</v>
      </c>
      <c r="X97" s="151">
        <v>33</v>
      </c>
      <c r="Y97" s="96"/>
      <c r="Z97" s="96"/>
      <c r="AA97" s="97"/>
      <c r="AB97" s="97"/>
      <c r="AC97" s="85"/>
    </row>
    <row r="98" spans="1:55" s="93" customFormat="1" ht="48.75" customHeight="1">
      <c r="A98" s="81"/>
      <c r="B98" s="82"/>
      <c r="C98" s="82"/>
      <c r="D98" s="144">
        <v>91</v>
      </c>
      <c r="E98" s="144" t="s">
        <v>135</v>
      </c>
      <c r="F98" s="238" t="s">
        <v>136</v>
      </c>
      <c r="G98" s="239" t="s">
        <v>73</v>
      </c>
      <c r="H98" s="216" t="s">
        <v>49</v>
      </c>
      <c r="I98" s="178">
        <v>167404.97775399999</v>
      </c>
      <c r="J98" s="178">
        <v>129747.03124900001</v>
      </c>
      <c r="K98" s="187" t="s">
        <v>397</v>
      </c>
      <c r="L98" s="187">
        <v>37</v>
      </c>
      <c r="M98" s="178">
        <v>33222</v>
      </c>
      <c r="N98" s="145">
        <v>50000</v>
      </c>
      <c r="O98" s="146">
        <v>3905455</v>
      </c>
      <c r="P98" s="176">
        <v>-9.93</v>
      </c>
      <c r="Q98" s="176">
        <v>-12.75</v>
      </c>
      <c r="R98" s="193">
        <v>48.26</v>
      </c>
      <c r="S98" s="176">
        <v>290.29000000000002</v>
      </c>
      <c r="T98" s="178">
        <v>376</v>
      </c>
      <c r="U98" s="178">
        <v>65</v>
      </c>
      <c r="V98" s="178">
        <v>7</v>
      </c>
      <c r="W98" s="178">
        <v>35</v>
      </c>
      <c r="X98" s="178">
        <v>383</v>
      </c>
      <c r="Y98" s="97"/>
      <c r="Z98" s="97"/>
      <c r="AA98" s="97"/>
      <c r="AB98" s="97"/>
      <c r="AC98" s="85"/>
      <c r="AD98" s="81"/>
      <c r="AE98" s="81"/>
      <c r="AF98" s="81"/>
      <c r="AG98" s="81"/>
      <c r="AH98" s="81"/>
      <c r="AI98" s="81"/>
      <c r="AJ98" s="81"/>
      <c r="AK98" s="81"/>
      <c r="AL98" s="81"/>
      <c r="AM98" s="81"/>
      <c r="AN98" s="81"/>
      <c r="AO98" s="81"/>
      <c r="AP98" s="81"/>
      <c r="AQ98" s="81"/>
      <c r="AR98" s="81"/>
      <c r="AS98" s="81"/>
      <c r="AT98" s="81"/>
      <c r="AU98" s="81"/>
      <c r="AV98" s="81"/>
      <c r="AW98" s="81"/>
      <c r="AX98" s="81"/>
      <c r="AY98" s="81"/>
      <c r="AZ98" s="81"/>
      <c r="BA98" s="81"/>
      <c r="BB98" s="81"/>
      <c r="BC98" s="81"/>
    </row>
    <row r="99" spans="1:55" s="93" customFormat="1" ht="48.75" customHeight="1">
      <c r="A99" s="81"/>
      <c r="B99" s="81"/>
      <c r="C99" s="81"/>
      <c r="D99" s="147">
        <v>92</v>
      </c>
      <c r="E99" s="147" t="s">
        <v>137</v>
      </c>
      <c r="F99" s="240" t="s">
        <v>138</v>
      </c>
      <c r="G99" s="241" t="s">
        <v>73</v>
      </c>
      <c r="H99" s="191" t="s">
        <v>49</v>
      </c>
      <c r="I99" s="151">
        <v>62471.939148999998</v>
      </c>
      <c r="J99" s="151">
        <v>52463.337834999998</v>
      </c>
      <c r="K99" s="189" t="s">
        <v>398</v>
      </c>
      <c r="L99" s="189">
        <v>34</v>
      </c>
      <c r="M99" s="151">
        <v>20289</v>
      </c>
      <c r="N99" s="148">
        <v>50000</v>
      </c>
      <c r="O99" s="149">
        <v>2585802</v>
      </c>
      <c r="P99" s="175">
        <v>-5.97</v>
      </c>
      <c r="Q99" s="175">
        <v>-8.08</v>
      </c>
      <c r="R99" s="194">
        <v>48.84</v>
      </c>
      <c r="S99" s="175">
        <v>158.58000000000001</v>
      </c>
      <c r="T99" s="151">
        <v>120</v>
      </c>
      <c r="U99" s="151">
        <v>21</v>
      </c>
      <c r="V99" s="151">
        <v>8</v>
      </c>
      <c r="W99" s="151">
        <v>79</v>
      </c>
      <c r="X99" s="151">
        <v>128</v>
      </c>
      <c r="Y99" s="92"/>
      <c r="Z99" s="96"/>
      <c r="AA99" s="97"/>
      <c r="AB99" s="97"/>
      <c r="AC99" s="85"/>
      <c r="AD99" s="81"/>
      <c r="AE99" s="81"/>
      <c r="AF99" s="81"/>
      <c r="AG99" s="81"/>
      <c r="AH99" s="81"/>
      <c r="AI99" s="81"/>
      <c r="AJ99" s="81"/>
      <c r="AK99" s="81"/>
      <c r="AL99" s="81"/>
      <c r="AM99" s="81"/>
      <c r="AN99" s="81"/>
      <c r="AO99" s="81"/>
      <c r="AP99" s="81"/>
      <c r="AQ99" s="81"/>
      <c r="AR99" s="81"/>
      <c r="AS99" s="81"/>
      <c r="AT99" s="81"/>
      <c r="AU99" s="81"/>
      <c r="AV99" s="81"/>
      <c r="AW99" s="81"/>
      <c r="AX99" s="81"/>
      <c r="AY99" s="81"/>
      <c r="AZ99" s="81"/>
      <c r="BA99" s="81"/>
      <c r="BB99" s="81"/>
      <c r="BC99" s="81"/>
    </row>
    <row r="100" spans="1:55" s="81" customFormat="1" ht="48.75" customHeight="1">
      <c r="B100" s="82"/>
      <c r="C100" s="82"/>
      <c r="D100" s="144">
        <v>93</v>
      </c>
      <c r="E100" s="144" t="s">
        <v>139</v>
      </c>
      <c r="F100" s="238" t="s">
        <v>139</v>
      </c>
      <c r="G100" s="239" t="s">
        <v>73</v>
      </c>
      <c r="H100" s="216" t="s">
        <v>49</v>
      </c>
      <c r="I100" s="178">
        <v>34272.108961999998</v>
      </c>
      <c r="J100" s="178">
        <v>21563.6806</v>
      </c>
      <c r="K100" s="187" t="s">
        <v>399</v>
      </c>
      <c r="L100" s="187">
        <v>32</v>
      </c>
      <c r="M100" s="178">
        <v>13175</v>
      </c>
      <c r="N100" s="145">
        <v>50000</v>
      </c>
      <c r="O100" s="146">
        <v>1636712</v>
      </c>
      <c r="P100" s="176">
        <v>-4.0199999999999996</v>
      </c>
      <c r="Q100" s="176">
        <v>-11.43</v>
      </c>
      <c r="R100" s="176">
        <v>9.23</v>
      </c>
      <c r="S100" s="176">
        <v>62.57</v>
      </c>
      <c r="T100" s="178">
        <v>64</v>
      </c>
      <c r="U100" s="178">
        <v>59</v>
      </c>
      <c r="V100" s="178">
        <v>3</v>
      </c>
      <c r="W100" s="178">
        <v>41</v>
      </c>
      <c r="X100" s="178">
        <v>67</v>
      </c>
      <c r="Y100" s="92"/>
      <c r="Z100" s="96"/>
      <c r="AA100" s="97"/>
      <c r="AB100" s="97"/>
      <c r="AC100" s="85"/>
    </row>
    <row r="101" spans="1:55" s="93" customFormat="1" ht="48.75" customHeight="1">
      <c r="A101" s="81"/>
      <c r="B101" s="81"/>
      <c r="C101" s="81"/>
      <c r="D101" s="147">
        <v>94</v>
      </c>
      <c r="E101" s="147" t="s">
        <v>140</v>
      </c>
      <c r="F101" s="240" t="s">
        <v>113</v>
      </c>
      <c r="G101" s="241" t="s">
        <v>73</v>
      </c>
      <c r="H101" s="191" t="s">
        <v>49</v>
      </c>
      <c r="I101" s="151">
        <v>73961.753599999996</v>
      </c>
      <c r="J101" s="151">
        <v>57125.632665999998</v>
      </c>
      <c r="K101" s="189" t="s">
        <v>400</v>
      </c>
      <c r="L101" s="189">
        <v>25</v>
      </c>
      <c r="M101" s="151">
        <v>22727</v>
      </c>
      <c r="N101" s="148">
        <v>200000</v>
      </c>
      <c r="O101" s="149">
        <v>2513558</v>
      </c>
      <c r="P101" s="175">
        <v>-5.93</v>
      </c>
      <c r="Q101" s="175">
        <v>-13.01</v>
      </c>
      <c r="R101" s="194">
        <v>5.8</v>
      </c>
      <c r="S101" s="175">
        <v>149.5</v>
      </c>
      <c r="T101" s="151">
        <v>277</v>
      </c>
      <c r="U101" s="151">
        <v>67</v>
      </c>
      <c r="V101" s="151">
        <v>6</v>
      </c>
      <c r="W101" s="151">
        <v>33</v>
      </c>
      <c r="X101" s="151">
        <v>283</v>
      </c>
      <c r="Y101" s="92"/>
      <c r="Z101" s="96"/>
      <c r="AA101" s="97"/>
      <c r="AB101" s="97"/>
      <c r="AC101" s="85"/>
      <c r="AD101" s="81"/>
      <c r="AE101" s="81"/>
      <c r="AF101" s="81"/>
      <c r="AG101" s="81"/>
      <c r="AH101" s="81"/>
      <c r="AI101" s="81"/>
      <c r="AJ101" s="81"/>
      <c r="AK101" s="81"/>
      <c r="AL101" s="81"/>
      <c r="AM101" s="81"/>
      <c r="AN101" s="81"/>
      <c r="AO101" s="81"/>
      <c r="AP101" s="81"/>
      <c r="AQ101" s="81"/>
      <c r="AR101" s="81"/>
      <c r="AS101" s="81"/>
      <c r="AT101" s="81"/>
      <c r="AU101" s="81"/>
      <c r="AV101" s="81"/>
      <c r="AW101" s="81"/>
      <c r="AX101" s="81"/>
      <c r="AY101" s="81"/>
      <c r="AZ101" s="81"/>
      <c r="BA101" s="81"/>
      <c r="BB101" s="81"/>
      <c r="BC101" s="81"/>
    </row>
    <row r="102" spans="1:55" s="81" customFormat="1" ht="48.75" customHeight="1">
      <c r="B102" s="82"/>
      <c r="C102" s="82"/>
      <c r="D102" s="144">
        <v>95</v>
      </c>
      <c r="E102" s="144" t="s">
        <v>144</v>
      </c>
      <c r="F102" s="238" t="s">
        <v>145</v>
      </c>
      <c r="G102" s="239" t="s">
        <v>73</v>
      </c>
      <c r="H102" s="216" t="s">
        <v>49</v>
      </c>
      <c r="I102" s="178">
        <v>61784.410450000003</v>
      </c>
      <c r="J102" s="178">
        <v>51045.045393</v>
      </c>
      <c r="K102" s="187" t="s">
        <v>401</v>
      </c>
      <c r="L102" s="187">
        <v>23</v>
      </c>
      <c r="M102" s="178">
        <v>16847</v>
      </c>
      <c r="N102" s="145">
        <v>50000</v>
      </c>
      <c r="O102" s="146">
        <v>3029919</v>
      </c>
      <c r="P102" s="176">
        <v>-3.32</v>
      </c>
      <c r="Q102" s="176">
        <v>-6.37</v>
      </c>
      <c r="R102" s="176">
        <v>31.2</v>
      </c>
      <c r="S102" s="176">
        <v>200.62</v>
      </c>
      <c r="T102" s="178">
        <v>109</v>
      </c>
      <c r="U102" s="178">
        <v>76</v>
      </c>
      <c r="V102" s="178">
        <v>2</v>
      </c>
      <c r="W102" s="178">
        <v>24</v>
      </c>
      <c r="X102" s="178">
        <v>111</v>
      </c>
      <c r="Y102" s="92"/>
      <c r="Z102" s="96"/>
      <c r="AA102" s="97"/>
      <c r="AB102" s="97"/>
      <c r="AC102" s="85"/>
    </row>
    <row r="103" spans="1:55" s="93" customFormat="1" ht="48.75" customHeight="1">
      <c r="A103" s="81"/>
      <c r="B103" s="81"/>
      <c r="C103" s="81"/>
      <c r="D103" s="147">
        <v>96</v>
      </c>
      <c r="E103" s="147" t="s">
        <v>146</v>
      </c>
      <c r="F103" s="240" t="s">
        <v>196</v>
      </c>
      <c r="G103" s="241" t="s">
        <v>73</v>
      </c>
      <c r="H103" s="191" t="s">
        <v>49</v>
      </c>
      <c r="I103" s="151">
        <v>134703.44428500001</v>
      </c>
      <c r="J103" s="151">
        <v>109144.059284</v>
      </c>
      <c r="K103" s="189" t="s">
        <v>402</v>
      </c>
      <c r="L103" s="189">
        <v>22</v>
      </c>
      <c r="M103" s="151">
        <v>29663</v>
      </c>
      <c r="N103" s="148">
        <v>50000</v>
      </c>
      <c r="O103" s="149">
        <v>3679468</v>
      </c>
      <c r="P103" s="175">
        <v>-3.57</v>
      </c>
      <c r="Q103" s="175">
        <v>-4.49</v>
      </c>
      <c r="R103" s="194">
        <v>60.29</v>
      </c>
      <c r="S103" s="175">
        <v>267.95</v>
      </c>
      <c r="T103" s="151">
        <v>350</v>
      </c>
      <c r="U103" s="151">
        <v>98</v>
      </c>
      <c r="V103" s="151">
        <v>1</v>
      </c>
      <c r="W103" s="151">
        <v>2</v>
      </c>
      <c r="X103" s="151">
        <v>351</v>
      </c>
      <c r="Y103" s="97"/>
      <c r="Z103" s="96"/>
      <c r="AA103" s="97"/>
      <c r="AB103" s="97"/>
      <c r="AC103" s="85"/>
      <c r="AD103" s="81"/>
      <c r="AE103" s="81"/>
      <c r="AF103" s="81"/>
      <c r="AG103" s="81"/>
      <c r="AH103" s="81"/>
      <c r="AI103" s="81"/>
      <c r="AJ103" s="81"/>
      <c r="AK103" s="81"/>
      <c r="AL103" s="81"/>
      <c r="AM103" s="81"/>
      <c r="AN103" s="81"/>
      <c r="AO103" s="81"/>
      <c r="AP103" s="81"/>
      <c r="AQ103" s="81"/>
      <c r="AR103" s="81"/>
      <c r="AS103" s="81"/>
      <c r="AT103" s="81"/>
      <c r="AU103" s="81"/>
      <c r="AV103" s="81"/>
      <c r="AW103" s="81"/>
      <c r="AX103" s="81"/>
      <c r="AY103" s="81"/>
      <c r="AZ103" s="81"/>
      <c r="BA103" s="81"/>
      <c r="BB103" s="81"/>
      <c r="BC103" s="81"/>
    </row>
    <row r="104" spans="1:55" s="81" customFormat="1" ht="48.75" customHeight="1">
      <c r="B104" s="82"/>
      <c r="C104" s="82"/>
      <c r="D104" s="144">
        <v>97</v>
      </c>
      <c r="E104" s="144" t="s">
        <v>152</v>
      </c>
      <c r="F104" s="238" t="s">
        <v>153</v>
      </c>
      <c r="G104" s="239" t="s">
        <v>73</v>
      </c>
      <c r="H104" s="216" t="s">
        <v>49</v>
      </c>
      <c r="I104" s="178">
        <v>192845.586721</v>
      </c>
      <c r="J104" s="178">
        <v>145788.97945799999</v>
      </c>
      <c r="K104" s="187" t="s">
        <v>403</v>
      </c>
      <c r="L104" s="187">
        <v>20</v>
      </c>
      <c r="M104" s="178">
        <v>47367</v>
      </c>
      <c r="N104" s="145">
        <v>100000</v>
      </c>
      <c r="O104" s="146">
        <v>3077860</v>
      </c>
      <c r="P104" s="176">
        <v>-5.49</v>
      </c>
      <c r="Q104" s="176">
        <v>-6.25</v>
      </c>
      <c r="R104" s="176">
        <v>59.93</v>
      </c>
      <c r="S104" s="176">
        <v>207.81</v>
      </c>
      <c r="T104" s="178">
        <v>401</v>
      </c>
      <c r="U104" s="178">
        <v>65</v>
      </c>
      <c r="V104" s="178">
        <v>8</v>
      </c>
      <c r="W104" s="178">
        <v>35</v>
      </c>
      <c r="X104" s="178">
        <v>409</v>
      </c>
      <c r="Y104" s="97"/>
      <c r="Z104" s="97"/>
      <c r="AA104" s="97"/>
      <c r="AB104" s="97"/>
      <c r="AC104" s="85"/>
    </row>
    <row r="105" spans="1:55" s="93" customFormat="1" ht="48.75" customHeight="1">
      <c r="A105" s="81"/>
      <c r="B105" s="81"/>
      <c r="C105" s="81"/>
      <c r="D105" s="147">
        <v>98</v>
      </c>
      <c r="E105" s="147" t="s">
        <v>143</v>
      </c>
      <c r="F105" s="240" t="s">
        <v>190</v>
      </c>
      <c r="G105" s="241" t="s">
        <v>73</v>
      </c>
      <c r="H105" s="191" t="s">
        <v>49</v>
      </c>
      <c r="I105" s="151">
        <v>121460.364336</v>
      </c>
      <c r="J105" s="151">
        <v>106157.161116</v>
      </c>
      <c r="K105" s="189" t="s">
        <v>404</v>
      </c>
      <c r="L105" s="189">
        <v>20</v>
      </c>
      <c r="M105" s="151">
        <v>39554</v>
      </c>
      <c r="N105" s="148">
        <v>50000</v>
      </c>
      <c r="O105" s="149">
        <v>2683854</v>
      </c>
      <c r="P105" s="175">
        <v>-6</v>
      </c>
      <c r="Q105" s="175">
        <v>-10.85</v>
      </c>
      <c r="R105" s="194">
        <v>44.25</v>
      </c>
      <c r="S105" s="175">
        <v>168.41</v>
      </c>
      <c r="T105" s="151">
        <v>273</v>
      </c>
      <c r="U105" s="151">
        <v>33</v>
      </c>
      <c r="V105" s="151">
        <v>4</v>
      </c>
      <c r="W105" s="151">
        <v>67</v>
      </c>
      <c r="X105" s="151">
        <v>277</v>
      </c>
      <c r="Y105" s="85"/>
      <c r="Z105" s="85"/>
      <c r="AA105" s="85"/>
      <c r="AB105" s="85"/>
      <c r="AC105" s="85"/>
      <c r="AD105" s="81"/>
      <c r="AE105" s="81"/>
      <c r="AF105" s="81"/>
      <c r="AG105" s="81"/>
      <c r="AH105" s="81"/>
      <c r="AI105" s="81"/>
      <c r="AJ105" s="81"/>
      <c r="AK105" s="81"/>
      <c r="AL105" s="81"/>
      <c r="AM105" s="81"/>
      <c r="AN105" s="81"/>
      <c r="AO105" s="81"/>
      <c r="AP105" s="81"/>
      <c r="AQ105" s="81"/>
      <c r="AR105" s="81"/>
      <c r="AS105" s="81"/>
      <c r="AT105" s="81"/>
      <c r="AU105" s="81"/>
      <c r="AV105" s="81"/>
      <c r="AW105" s="81"/>
      <c r="AX105" s="81"/>
      <c r="AY105" s="81"/>
      <c r="AZ105" s="81"/>
      <c r="BA105" s="81"/>
      <c r="BB105" s="81"/>
      <c r="BC105" s="81"/>
    </row>
    <row r="106" spans="1:55" s="81" customFormat="1" ht="48.75" customHeight="1">
      <c r="D106" s="144">
        <v>99</v>
      </c>
      <c r="E106" s="144" t="s">
        <v>154</v>
      </c>
      <c r="F106" s="238" t="s">
        <v>298</v>
      </c>
      <c r="G106" s="239" t="s">
        <v>73</v>
      </c>
      <c r="H106" s="216" t="s">
        <v>49</v>
      </c>
      <c r="I106" s="178">
        <v>10590.176906000001</v>
      </c>
      <c r="J106" s="178">
        <v>9457.096716</v>
      </c>
      <c r="K106" s="187" t="s">
        <v>405</v>
      </c>
      <c r="L106" s="187">
        <v>16</v>
      </c>
      <c r="M106" s="178">
        <v>5409</v>
      </c>
      <c r="N106" s="145">
        <v>50000</v>
      </c>
      <c r="O106" s="146">
        <v>1748401</v>
      </c>
      <c r="P106" s="176">
        <v>-5.09</v>
      </c>
      <c r="Q106" s="176">
        <v>-7.82</v>
      </c>
      <c r="R106" s="176">
        <v>26.53</v>
      </c>
      <c r="S106" s="176">
        <v>74.86</v>
      </c>
      <c r="T106" s="178">
        <v>41</v>
      </c>
      <c r="U106" s="178">
        <v>47</v>
      </c>
      <c r="V106" s="178">
        <v>1</v>
      </c>
      <c r="W106" s="178">
        <v>53</v>
      </c>
      <c r="X106" s="178">
        <v>42</v>
      </c>
      <c r="Y106" s="85"/>
      <c r="Z106" s="85"/>
      <c r="AA106" s="85"/>
      <c r="AB106" s="85"/>
      <c r="AC106" s="85"/>
    </row>
    <row r="107" spans="1:55" s="93" customFormat="1" ht="48.75" customHeight="1">
      <c r="A107" s="81"/>
      <c r="B107" s="81"/>
      <c r="C107" s="81"/>
      <c r="D107" s="147">
        <v>100</v>
      </c>
      <c r="E107" s="147" t="s">
        <v>157</v>
      </c>
      <c r="F107" s="240" t="s">
        <v>299</v>
      </c>
      <c r="G107" s="241" t="s">
        <v>73</v>
      </c>
      <c r="H107" s="191" t="s">
        <v>49</v>
      </c>
      <c r="I107" s="151">
        <v>206030.55614999999</v>
      </c>
      <c r="J107" s="151">
        <v>164956.45395</v>
      </c>
      <c r="K107" s="189" t="s">
        <v>406</v>
      </c>
      <c r="L107" s="189">
        <v>16</v>
      </c>
      <c r="M107" s="151">
        <v>101482</v>
      </c>
      <c r="N107" s="148">
        <v>200000</v>
      </c>
      <c r="O107" s="149">
        <v>1625475</v>
      </c>
      <c r="P107" s="175">
        <v>-4.4229538965223654</v>
      </c>
      <c r="Q107" s="175">
        <v>-6.6730757232875622</v>
      </c>
      <c r="R107" s="194">
        <v>49.087159039907476</v>
      </c>
      <c r="S107" s="175">
        <v>80.576800000000006</v>
      </c>
      <c r="T107" s="151">
        <v>1304</v>
      </c>
      <c r="U107" s="151">
        <v>86</v>
      </c>
      <c r="V107" s="151">
        <v>5</v>
      </c>
      <c r="W107" s="151">
        <v>14.000000000000002</v>
      </c>
      <c r="X107" s="151">
        <v>1309</v>
      </c>
      <c r="Y107" s="85"/>
      <c r="Z107" s="85"/>
      <c r="AA107" s="85"/>
      <c r="AB107" s="85"/>
      <c r="AC107" s="85"/>
      <c r="AD107" s="81"/>
      <c r="AE107" s="81"/>
      <c r="AF107" s="81"/>
      <c r="AG107" s="81"/>
      <c r="AH107" s="81"/>
      <c r="AI107" s="81"/>
      <c r="AJ107" s="81"/>
      <c r="AK107" s="81"/>
      <c r="AL107" s="81"/>
      <c r="AM107" s="81"/>
      <c r="AN107" s="81"/>
      <c r="AO107" s="81"/>
      <c r="AP107" s="81"/>
      <c r="AQ107" s="81"/>
      <c r="AR107" s="81"/>
      <c r="AS107" s="81"/>
      <c r="AT107" s="81"/>
      <c r="AU107" s="81"/>
      <c r="AV107" s="81"/>
      <c r="AW107" s="81"/>
      <c r="AX107" s="81"/>
      <c r="AY107" s="81"/>
      <c r="AZ107" s="81"/>
      <c r="BA107" s="81"/>
      <c r="BB107" s="81"/>
      <c r="BC107" s="81"/>
    </row>
    <row r="108" spans="1:55" s="81" customFormat="1" ht="48.75" customHeight="1">
      <c r="D108" s="144">
        <v>101</v>
      </c>
      <c r="E108" s="144" t="s">
        <v>162</v>
      </c>
      <c r="F108" s="238" t="s">
        <v>300</v>
      </c>
      <c r="G108" s="239" t="s">
        <v>73</v>
      </c>
      <c r="H108" s="216" t="s">
        <v>49</v>
      </c>
      <c r="I108" s="178">
        <v>57542.898063000001</v>
      </c>
      <c r="J108" s="178">
        <v>46052.085736000001</v>
      </c>
      <c r="K108" s="187" t="s">
        <v>407</v>
      </c>
      <c r="L108" s="187">
        <v>13</v>
      </c>
      <c r="M108" s="178">
        <v>29755</v>
      </c>
      <c r="N108" s="145">
        <v>50000</v>
      </c>
      <c r="O108" s="146">
        <v>1547709</v>
      </c>
      <c r="P108" s="176">
        <v>-4.4290165576368041</v>
      </c>
      <c r="Q108" s="176">
        <v>-6.1738655997090115</v>
      </c>
      <c r="R108" s="176">
        <v>63.911226523109143</v>
      </c>
      <c r="S108" s="176">
        <v>70.932199999999995</v>
      </c>
      <c r="T108" s="178">
        <v>135</v>
      </c>
      <c r="U108" s="178">
        <v>90</v>
      </c>
      <c r="V108" s="178">
        <v>3</v>
      </c>
      <c r="W108" s="178">
        <v>10</v>
      </c>
      <c r="X108" s="178">
        <v>138</v>
      </c>
      <c r="Y108" s="85"/>
      <c r="Z108" s="85"/>
      <c r="AA108" s="85"/>
      <c r="AB108" s="85"/>
      <c r="AC108" s="85"/>
    </row>
    <row r="109" spans="1:55" s="93" customFormat="1" ht="48.75" customHeight="1">
      <c r="A109" s="81"/>
      <c r="B109" s="81"/>
      <c r="C109" s="81"/>
      <c r="D109" s="147">
        <v>102</v>
      </c>
      <c r="E109" s="147" t="s">
        <v>163</v>
      </c>
      <c r="F109" s="246" t="s">
        <v>175</v>
      </c>
      <c r="G109" s="240" t="s">
        <v>73</v>
      </c>
      <c r="H109" s="217" t="s">
        <v>49</v>
      </c>
      <c r="I109" s="151">
        <v>19350.857463</v>
      </c>
      <c r="J109" s="151">
        <v>17085.238299000001</v>
      </c>
      <c r="K109" s="151" t="s">
        <v>408</v>
      </c>
      <c r="L109" s="189">
        <v>12</v>
      </c>
      <c r="M109" s="151">
        <v>12777</v>
      </c>
      <c r="N109" s="151">
        <v>50000</v>
      </c>
      <c r="O109" s="148">
        <v>1337187</v>
      </c>
      <c r="P109" s="177">
        <v>-5.12</v>
      </c>
      <c r="Q109" s="175">
        <v>-8.7799999999999994</v>
      </c>
      <c r="R109" s="175">
        <v>32.14</v>
      </c>
      <c r="S109" s="194">
        <v>32.4</v>
      </c>
      <c r="T109" s="228">
        <v>30</v>
      </c>
      <c r="U109" s="151">
        <v>16</v>
      </c>
      <c r="V109" s="151">
        <v>4</v>
      </c>
      <c r="W109" s="151">
        <v>84</v>
      </c>
      <c r="X109" s="151">
        <v>34</v>
      </c>
      <c r="Y109" s="150"/>
      <c r="Z109" s="85"/>
      <c r="AA109" s="85"/>
      <c r="AB109" s="85"/>
      <c r="AC109" s="85"/>
      <c r="AD109" s="81"/>
      <c r="AE109" s="81"/>
      <c r="AF109" s="81"/>
      <c r="AG109" s="81"/>
      <c r="AH109" s="81"/>
      <c r="AI109" s="81"/>
      <c r="AJ109" s="81"/>
      <c r="AK109" s="81"/>
      <c r="AL109" s="81"/>
      <c r="AM109" s="81"/>
      <c r="AN109" s="81"/>
      <c r="AO109" s="81"/>
      <c r="AP109" s="81"/>
      <c r="AQ109" s="81"/>
      <c r="AR109" s="81"/>
      <c r="AS109" s="81"/>
      <c r="AT109" s="81"/>
      <c r="AU109" s="81"/>
      <c r="AV109" s="81"/>
      <c r="AW109" s="81"/>
      <c r="AX109" s="81"/>
      <c r="AY109" s="81"/>
      <c r="AZ109" s="81"/>
      <c r="BA109" s="81"/>
      <c r="BB109" s="81"/>
      <c r="BC109" s="81"/>
    </row>
    <row r="110" spans="1:55" s="95" customFormat="1" ht="48.75" customHeight="1">
      <c r="A110" s="81"/>
      <c r="B110" s="82"/>
      <c r="C110" s="82"/>
      <c r="D110" s="144">
        <v>103</v>
      </c>
      <c r="E110" s="144" t="s">
        <v>167</v>
      </c>
      <c r="F110" s="238" t="s">
        <v>173</v>
      </c>
      <c r="G110" s="239" t="s">
        <v>73</v>
      </c>
      <c r="H110" s="216" t="s">
        <v>49</v>
      </c>
      <c r="I110" s="178">
        <v>5055.6561750000001</v>
      </c>
      <c r="J110" s="178">
        <v>6956.3262420000001</v>
      </c>
      <c r="K110" s="187" t="s">
        <v>409</v>
      </c>
      <c r="L110" s="187">
        <v>12</v>
      </c>
      <c r="M110" s="178">
        <v>7133</v>
      </c>
      <c r="N110" s="145">
        <v>50000</v>
      </c>
      <c r="O110" s="146">
        <v>975232</v>
      </c>
      <c r="P110" s="176">
        <v>-0.61</v>
      </c>
      <c r="Q110" s="176">
        <v>-1.45</v>
      </c>
      <c r="R110" s="176">
        <v>-3.34</v>
      </c>
      <c r="S110" s="176">
        <v>-2.88</v>
      </c>
      <c r="T110" s="178">
        <v>4</v>
      </c>
      <c r="U110" s="178">
        <v>3</v>
      </c>
      <c r="V110" s="178">
        <v>4</v>
      </c>
      <c r="W110" s="178">
        <v>97</v>
      </c>
      <c r="X110" s="178">
        <v>8</v>
      </c>
      <c r="Y110" s="85"/>
      <c r="Z110" s="85"/>
      <c r="AA110" s="85"/>
      <c r="AB110" s="85"/>
      <c r="AC110" s="85"/>
      <c r="AD110" s="81"/>
      <c r="AE110" s="81"/>
      <c r="AF110" s="81"/>
      <c r="AG110" s="81"/>
      <c r="AH110" s="81"/>
      <c r="AI110" s="81"/>
      <c r="AJ110" s="81"/>
      <c r="AK110" s="81"/>
      <c r="AL110" s="81"/>
      <c r="AM110" s="81"/>
      <c r="AN110" s="81"/>
      <c r="AO110" s="81"/>
      <c r="AP110" s="81"/>
      <c r="AQ110" s="81"/>
      <c r="AR110" s="81"/>
      <c r="AS110" s="81"/>
      <c r="AT110" s="81"/>
      <c r="AU110" s="81"/>
      <c r="AV110" s="81"/>
      <c r="AW110" s="81"/>
      <c r="AX110" s="81"/>
      <c r="AY110" s="81"/>
      <c r="AZ110" s="81"/>
      <c r="BA110" s="81"/>
      <c r="BB110" s="81"/>
      <c r="BC110" s="81"/>
    </row>
    <row r="111" spans="1:55" s="93" customFormat="1" ht="48.75" customHeight="1">
      <c r="A111" s="81"/>
      <c r="B111" s="81"/>
      <c r="C111" s="81"/>
      <c r="D111" s="147">
        <v>104</v>
      </c>
      <c r="E111" s="147" t="s">
        <v>169</v>
      </c>
      <c r="F111" s="246" t="s">
        <v>189</v>
      </c>
      <c r="G111" s="240" t="s">
        <v>73</v>
      </c>
      <c r="H111" s="217" t="s">
        <v>49</v>
      </c>
      <c r="I111" s="151">
        <v>10588.441102000001</v>
      </c>
      <c r="J111" s="151">
        <v>7590.9255899999998</v>
      </c>
      <c r="K111" s="151" t="s">
        <v>410</v>
      </c>
      <c r="L111" s="189">
        <v>11</v>
      </c>
      <c r="M111" s="151">
        <v>7181</v>
      </c>
      <c r="N111" s="151">
        <v>50000</v>
      </c>
      <c r="O111" s="148">
        <v>1057085</v>
      </c>
      <c r="P111" s="177">
        <v>-4.05</v>
      </c>
      <c r="Q111" s="175">
        <v>-9.3000000000000007</v>
      </c>
      <c r="R111" s="175">
        <v>5.71</v>
      </c>
      <c r="S111" s="194">
        <v>2.9</v>
      </c>
      <c r="T111" s="228">
        <v>91</v>
      </c>
      <c r="U111" s="151">
        <v>77</v>
      </c>
      <c r="V111" s="151">
        <v>2</v>
      </c>
      <c r="W111" s="151">
        <v>23</v>
      </c>
      <c r="X111" s="151">
        <v>93</v>
      </c>
      <c r="Y111" s="85"/>
      <c r="Z111" s="85"/>
      <c r="AA111" s="85"/>
      <c r="AB111" s="85"/>
      <c r="AC111" s="85"/>
      <c r="AD111" s="81"/>
      <c r="AE111" s="81"/>
      <c r="AF111" s="81"/>
      <c r="AG111" s="81"/>
      <c r="AH111" s="81"/>
      <c r="AI111" s="81"/>
      <c r="AJ111" s="81"/>
      <c r="AK111" s="81"/>
      <c r="AL111" s="81"/>
      <c r="AM111" s="81"/>
      <c r="AN111" s="81"/>
      <c r="AO111" s="81"/>
      <c r="AP111" s="81"/>
      <c r="AQ111" s="81"/>
      <c r="AR111" s="81"/>
      <c r="AS111" s="81"/>
      <c r="AT111" s="81"/>
      <c r="AU111" s="81"/>
      <c r="AV111" s="81"/>
      <c r="AW111" s="81"/>
      <c r="AX111" s="81"/>
      <c r="AY111" s="81"/>
      <c r="AZ111" s="81"/>
      <c r="BA111" s="81"/>
      <c r="BB111" s="81"/>
      <c r="BC111" s="81"/>
    </row>
    <row r="112" spans="1:55" s="81" customFormat="1" ht="48.75" customHeight="1">
      <c r="D112" s="144">
        <v>105</v>
      </c>
      <c r="E112" s="144" t="s">
        <v>178</v>
      </c>
      <c r="F112" s="238" t="s">
        <v>179</v>
      </c>
      <c r="G112" s="239" t="s">
        <v>73</v>
      </c>
      <c r="H112" s="216" t="s">
        <v>49</v>
      </c>
      <c r="I112" s="178">
        <v>58212.109915000001</v>
      </c>
      <c r="J112" s="178">
        <v>38789.634926999999</v>
      </c>
      <c r="K112" s="187" t="s">
        <v>411</v>
      </c>
      <c r="L112" s="187">
        <v>11</v>
      </c>
      <c r="M112" s="178">
        <v>27437</v>
      </c>
      <c r="N112" s="145">
        <v>50000</v>
      </c>
      <c r="O112" s="146">
        <v>1413771</v>
      </c>
      <c r="P112" s="176">
        <v>-5.69</v>
      </c>
      <c r="Q112" s="176">
        <v>-5.57</v>
      </c>
      <c r="R112" s="176">
        <v>41.38</v>
      </c>
      <c r="S112" s="176">
        <v>40.24</v>
      </c>
      <c r="T112" s="178">
        <v>244</v>
      </c>
      <c r="U112" s="178">
        <v>84</v>
      </c>
      <c r="V112" s="178">
        <v>3</v>
      </c>
      <c r="W112" s="178">
        <v>16</v>
      </c>
      <c r="X112" s="178">
        <v>247</v>
      </c>
      <c r="Y112" s="85"/>
      <c r="Z112" s="85"/>
      <c r="AA112" s="85"/>
      <c r="AB112" s="85"/>
      <c r="AC112" s="85"/>
    </row>
    <row r="113" spans="1:55" s="93" customFormat="1" ht="48.75" customHeight="1">
      <c r="A113" s="81"/>
      <c r="B113" s="81"/>
      <c r="C113" s="81"/>
      <c r="D113" s="147">
        <v>106</v>
      </c>
      <c r="E113" s="147" t="s">
        <v>185</v>
      </c>
      <c r="F113" s="246" t="s">
        <v>91</v>
      </c>
      <c r="G113" s="240" t="s">
        <v>73</v>
      </c>
      <c r="H113" s="217" t="s">
        <v>49</v>
      </c>
      <c r="I113" s="151">
        <v>117636.669448</v>
      </c>
      <c r="J113" s="151">
        <v>102257.665672</v>
      </c>
      <c r="K113" s="151" t="s">
        <v>412</v>
      </c>
      <c r="L113" s="189">
        <v>8</v>
      </c>
      <c r="M113" s="151">
        <v>99367</v>
      </c>
      <c r="N113" s="151">
        <v>100000</v>
      </c>
      <c r="O113" s="148">
        <v>1029091</v>
      </c>
      <c r="P113" s="177">
        <v>-5.0352694951165313</v>
      </c>
      <c r="Q113" s="175">
        <v>-6.7582933836860466</v>
      </c>
      <c r="R113" s="175" t="s">
        <v>49</v>
      </c>
      <c r="S113" s="194">
        <v>10.5755</v>
      </c>
      <c r="T113" s="228">
        <v>200</v>
      </c>
      <c r="U113" s="151">
        <v>98</v>
      </c>
      <c r="V113" s="151">
        <v>3</v>
      </c>
      <c r="W113" s="151">
        <v>2</v>
      </c>
      <c r="X113" s="151">
        <v>203</v>
      </c>
      <c r="Y113" s="85"/>
      <c r="Z113" s="85"/>
      <c r="AA113" s="85"/>
      <c r="AB113" s="85"/>
      <c r="AC113" s="85"/>
      <c r="AD113" s="81"/>
      <c r="AE113" s="81"/>
      <c r="AF113" s="81"/>
      <c r="AG113" s="81"/>
      <c r="AH113" s="81"/>
      <c r="AI113" s="81"/>
      <c r="AJ113" s="81"/>
      <c r="AK113" s="81"/>
      <c r="AL113" s="81"/>
      <c r="AM113" s="81"/>
      <c r="AN113" s="81"/>
      <c r="AO113" s="81"/>
      <c r="AP113" s="81"/>
      <c r="AQ113" s="81"/>
      <c r="AR113" s="81"/>
      <c r="AS113" s="81"/>
      <c r="AT113" s="81"/>
      <c r="AU113" s="81"/>
      <c r="AV113" s="81"/>
      <c r="AW113" s="81"/>
      <c r="AX113" s="81"/>
      <c r="AY113" s="81"/>
      <c r="AZ113" s="81"/>
      <c r="BA113" s="81"/>
      <c r="BB113" s="81"/>
      <c r="BC113" s="81"/>
    </row>
    <row r="114" spans="1:55" s="81" customFormat="1" ht="48.75" customHeight="1">
      <c r="D114" s="144">
        <v>107</v>
      </c>
      <c r="E114" s="144" t="s">
        <v>193</v>
      </c>
      <c r="F114" s="238" t="s">
        <v>194</v>
      </c>
      <c r="G114" s="239" t="s">
        <v>73</v>
      </c>
      <c r="H114" s="216" t="s">
        <v>49</v>
      </c>
      <c r="I114" s="178">
        <v>4363</v>
      </c>
      <c r="J114" s="178">
        <v>4057.4099799999999</v>
      </c>
      <c r="K114" s="187" t="s">
        <v>413</v>
      </c>
      <c r="L114" s="187">
        <v>7</v>
      </c>
      <c r="M114" s="178">
        <v>5020</v>
      </c>
      <c r="N114" s="145">
        <v>100000</v>
      </c>
      <c r="O114" s="146">
        <v>808249</v>
      </c>
      <c r="P114" s="176">
        <v>-7.95</v>
      </c>
      <c r="Q114" s="176">
        <v>-7.1</v>
      </c>
      <c r="R114" s="176" t="s">
        <v>49</v>
      </c>
      <c r="S114" s="176">
        <v>-19.18</v>
      </c>
      <c r="T114" s="178">
        <v>3</v>
      </c>
      <c r="U114" s="178">
        <v>0</v>
      </c>
      <c r="V114" s="178">
        <v>2</v>
      </c>
      <c r="W114" s="178">
        <v>100</v>
      </c>
      <c r="X114" s="178">
        <v>5</v>
      </c>
      <c r="Y114" s="85"/>
      <c r="Z114" s="85"/>
      <c r="AA114" s="85"/>
      <c r="AB114" s="85"/>
      <c r="AC114" s="85"/>
    </row>
    <row r="115" spans="1:55" s="93" customFormat="1" ht="48.75" customHeight="1">
      <c r="A115" s="81"/>
      <c r="B115" s="81"/>
      <c r="C115" s="81"/>
      <c r="D115" s="147">
        <v>108</v>
      </c>
      <c r="E115" s="147" t="s">
        <v>197</v>
      </c>
      <c r="F115" s="246" t="s">
        <v>198</v>
      </c>
      <c r="G115" s="240" t="s">
        <v>73</v>
      </c>
      <c r="H115" s="217" t="s">
        <v>49</v>
      </c>
      <c r="I115" s="151">
        <v>5250</v>
      </c>
      <c r="J115" s="151">
        <v>5113.1540919999998</v>
      </c>
      <c r="K115" s="151" t="s">
        <v>414</v>
      </c>
      <c r="L115" s="189">
        <v>6</v>
      </c>
      <c r="M115" s="151">
        <v>5128</v>
      </c>
      <c r="N115" s="151">
        <v>50000</v>
      </c>
      <c r="O115" s="148">
        <v>997105</v>
      </c>
      <c r="P115" s="177">
        <v>-1.1299999999999999</v>
      </c>
      <c r="Q115" s="175">
        <v>1.1000000000000001</v>
      </c>
      <c r="R115" s="175" t="s">
        <v>49</v>
      </c>
      <c r="S115" s="175">
        <v>-2.27</v>
      </c>
      <c r="T115" s="228">
        <v>12</v>
      </c>
      <c r="U115" s="151">
        <v>32</v>
      </c>
      <c r="V115" s="151">
        <v>2</v>
      </c>
      <c r="W115" s="151">
        <v>68</v>
      </c>
      <c r="X115" s="151">
        <v>14</v>
      </c>
      <c r="Y115" s="85"/>
      <c r="Z115" s="85"/>
      <c r="AA115" s="85"/>
      <c r="AB115" s="85"/>
      <c r="AC115" s="85"/>
      <c r="AD115" s="81"/>
      <c r="AE115" s="81"/>
      <c r="AF115" s="81"/>
      <c r="AG115" s="81"/>
      <c r="AH115" s="81"/>
      <c r="AI115" s="81"/>
      <c r="AJ115" s="81"/>
      <c r="AK115" s="81"/>
      <c r="AL115" s="81"/>
      <c r="AM115" s="81"/>
      <c r="AN115" s="81"/>
      <c r="AO115" s="81"/>
      <c r="AP115" s="81"/>
      <c r="AQ115" s="81"/>
      <c r="AR115" s="81"/>
      <c r="AS115" s="81"/>
      <c r="AT115" s="81"/>
      <c r="AU115" s="81"/>
      <c r="AV115" s="81"/>
      <c r="AW115" s="81"/>
      <c r="AX115" s="81"/>
      <c r="AY115" s="81"/>
      <c r="AZ115" s="81"/>
      <c r="BA115" s="81"/>
      <c r="BB115" s="81"/>
      <c r="BC115" s="81"/>
    </row>
    <row r="116" spans="1:55" s="81" customFormat="1" ht="48.75" customHeight="1">
      <c r="D116" s="144">
        <v>109</v>
      </c>
      <c r="E116" s="144" t="s">
        <v>289</v>
      </c>
      <c r="F116" s="238" t="s">
        <v>301</v>
      </c>
      <c r="G116" s="239" t="s">
        <v>73</v>
      </c>
      <c r="H116" s="216" t="s">
        <v>49</v>
      </c>
      <c r="I116" s="178">
        <v>30080.945134000001</v>
      </c>
      <c r="J116" s="178">
        <v>41845.946113999998</v>
      </c>
      <c r="K116" s="187" t="s">
        <v>415</v>
      </c>
      <c r="L116" s="187">
        <v>5</v>
      </c>
      <c r="M116" s="178">
        <v>43456</v>
      </c>
      <c r="N116" s="145">
        <v>50000</v>
      </c>
      <c r="O116" s="146">
        <v>962949</v>
      </c>
      <c r="P116" s="176">
        <v>-6.54</v>
      </c>
      <c r="Q116" s="176">
        <v>-5.0199999999999996</v>
      </c>
      <c r="R116" s="176" t="s">
        <v>49</v>
      </c>
      <c r="S116" s="176">
        <v>-3.7</v>
      </c>
      <c r="T116" s="178">
        <v>127</v>
      </c>
      <c r="U116" s="178">
        <v>83</v>
      </c>
      <c r="V116" s="178">
        <v>3</v>
      </c>
      <c r="W116" s="178">
        <v>17</v>
      </c>
      <c r="X116" s="178">
        <v>130</v>
      </c>
      <c r="Y116" s="85"/>
      <c r="Z116" s="85"/>
      <c r="AA116" s="85"/>
      <c r="AB116" s="85"/>
      <c r="AC116" s="85"/>
    </row>
    <row r="117" spans="1:55" s="93" customFormat="1" ht="48.75" customHeight="1">
      <c r="A117" s="81"/>
      <c r="B117" s="81"/>
      <c r="C117" s="81"/>
      <c r="D117" s="147">
        <v>110</v>
      </c>
      <c r="E117" s="147" t="s">
        <v>290</v>
      </c>
      <c r="F117" s="246" t="s">
        <v>302</v>
      </c>
      <c r="G117" s="240" t="s">
        <v>73</v>
      </c>
      <c r="H117" s="217" t="s">
        <v>49</v>
      </c>
      <c r="I117" s="151">
        <v>5211.2905499999997</v>
      </c>
      <c r="J117" s="151">
        <v>5085.2561400000004</v>
      </c>
      <c r="K117" s="151" t="s">
        <v>415</v>
      </c>
      <c r="L117" s="189">
        <v>5</v>
      </c>
      <c r="M117" s="151">
        <v>5510</v>
      </c>
      <c r="N117" s="151">
        <v>50000</v>
      </c>
      <c r="O117" s="148">
        <v>922914</v>
      </c>
      <c r="P117" s="177">
        <v>-4.74</v>
      </c>
      <c r="Q117" s="175">
        <v>-5.25</v>
      </c>
      <c r="R117" s="175" t="s">
        <v>49</v>
      </c>
      <c r="S117" s="175">
        <v>-9.3000000000000007</v>
      </c>
      <c r="T117" s="228">
        <v>40</v>
      </c>
      <c r="U117" s="151">
        <v>9</v>
      </c>
      <c r="V117" s="151">
        <v>5</v>
      </c>
      <c r="W117" s="151">
        <v>91</v>
      </c>
      <c r="X117" s="151">
        <v>45</v>
      </c>
      <c r="Y117" s="85"/>
      <c r="Z117" s="85"/>
      <c r="AA117" s="85"/>
      <c r="AB117" s="85"/>
      <c r="AC117" s="85"/>
      <c r="AD117" s="81"/>
      <c r="AE117" s="81"/>
      <c r="AF117" s="81"/>
      <c r="AG117" s="81"/>
      <c r="AH117" s="81"/>
      <c r="AI117" s="81"/>
      <c r="AJ117" s="81"/>
      <c r="AK117" s="81"/>
      <c r="AL117" s="81"/>
      <c r="AM117" s="81"/>
      <c r="AN117" s="81"/>
      <c r="AO117" s="81"/>
      <c r="AP117" s="81"/>
      <c r="AQ117" s="81"/>
      <c r="AR117" s="81"/>
      <c r="AS117" s="81"/>
      <c r="AT117" s="81"/>
      <c r="AU117" s="81"/>
      <c r="AV117" s="81"/>
      <c r="AW117" s="81"/>
      <c r="AX117" s="81"/>
      <c r="AY117" s="81"/>
      <c r="AZ117" s="81"/>
      <c r="BA117" s="81"/>
      <c r="BB117" s="81"/>
      <c r="BC117" s="81"/>
    </row>
    <row r="118" spans="1:55" s="93" customFormat="1" ht="48.75" customHeight="1">
      <c r="A118" s="81"/>
      <c r="B118" s="81"/>
      <c r="C118" s="81"/>
      <c r="D118" s="144">
        <v>111</v>
      </c>
      <c r="E118" s="144" t="s">
        <v>311</v>
      </c>
      <c r="F118" s="238" t="s">
        <v>314</v>
      </c>
      <c r="G118" s="239" t="s">
        <v>73</v>
      </c>
      <c r="H118" s="216" t="s">
        <v>49</v>
      </c>
      <c r="I118" s="178">
        <v>18701</v>
      </c>
      <c r="J118" s="178">
        <v>17693.480841000001</v>
      </c>
      <c r="K118" s="187" t="s">
        <v>416</v>
      </c>
      <c r="L118" s="187">
        <v>4</v>
      </c>
      <c r="M118" s="178">
        <v>16867</v>
      </c>
      <c r="N118" s="145">
        <v>50000</v>
      </c>
      <c r="O118" s="146">
        <v>1019342</v>
      </c>
      <c r="P118" s="176">
        <v>-0.17</v>
      </c>
      <c r="Q118" s="176">
        <v>1.81</v>
      </c>
      <c r="R118" s="176" t="s">
        <v>49</v>
      </c>
      <c r="S118" s="176">
        <v>6.62</v>
      </c>
      <c r="T118" s="178">
        <v>81</v>
      </c>
      <c r="U118" s="178">
        <v>64</v>
      </c>
      <c r="V118" s="178">
        <v>2</v>
      </c>
      <c r="W118" s="178">
        <v>36</v>
      </c>
      <c r="X118" s="178">
        <v>83</v>
      </c>
      <c r="Y118" s="85"/>
      <c r="Z118" s="85"/>
      <c r="AA118" s="85"/>
      <c r="AB118" s="85"/>
      <c r="AC118" s="85"/>
      <c r="AD118" s="81"/>
      <c r="AE118" s="81"/>
      <c r="AF118" s="81"/>
      <c r="AG118" s="81"/>
      <c r="AH118" s="81"/>
      <c r="AI118" s="81"/>
      <c r="AJ118" s="81"/>
      <c r="AK118" s="81"/>
      <c r="AL118" s="81"/>
      <c r="AM118" s="81"/>
      <c r="AN118" s="81"/>
      <c r="AO118" s="81"/>
      <c r="AP118" s="81"/>
      <c r="AQ118" s="81"/>
      <c r="AR118" s="81"/>
      <c r="AS118" s="81"/>
      <c r="AT118" s="81"/>
      <c r="AU118" s="81"/>
      <c r="AV118" s="81"/>
      <c r="AW118" s="81"/>
      <c r="AX118" s="81"/>
      <c r="AY118" s="81"/>
      <c r="AZ118" s="81"/>
      <c r="BA118" s="81"/>
      <c r="BB118" s="81"/>
      <c r="BC118" s="81"/>
    </row>
    <row r="119" spans="1:55" s="93" customFormat="1" ht="48.75" customHeight="1">
      <c r="A119" s="81"/>
      <c r="B119" s="81"/>
      <c r="C119" s="81"/>
      <c r="D119" s="147">
        <v>112</v>
      </c>
      <c r="E119" s="147" t="s">
        <v>306</v>
      </c>
      <c r="F119" s="246" t="s">
        <v>309</v>
      </c>
      <c r="G119" s="240" t="s">
        <v>73</v>
      </c>
      <c r="H119" s="217" t="s">
        <v>49</v>
      </c>
      <c r="I119" s="151">
        <v>5625</v>
      </c>
      <c r="J119" s="151">
        <v>6066.05321</v>
      </c>
      <c r="K119" s="151" t="s">
        <v>417</v>
      </c>
      <c r="L119" s="189">
        <v>4</v>
      </c>
      <c r="M119" s="151">
        <v>6216</v>
      </c>
      <c r="N119" s="151">
        <v>50000</v>
      </c>
      <c r="O119" s="148">
        <v>975877</v>
      </c>
      <c r="P119" s="177">
        <v>-6.36</v>
      </c>
      <c r="Q119" s="175">
        <v>-5.2</v>
      </c>
      <c r="R119" s="175" t="s">
        <v>49</v>
      </c>
      <c r="S119" s="175">
        <v>-2.4</v>
      </c>
      <c r="T119" s="228">
        <v>14</v>
      </c>
      <c r="U119" s="151">
        <v>53</v>
      </c>
      <c r="V119" s="151">
        <v>5</v>
      </c>
      <c r="W119" s="151">
        <v>47</v>
      </c>
      <c r="X119" s="151">
        <v>19</v>
      </c>
      <c r="Y119" s="85"/>
      <c r="Z119" s="85"/>
      <c r="AA119" s="85"/>
      <c r="AB119" s="85"/>
      <c r="AC119" s="85"/>
      <c r="AD119" s="81"/>
      <c r="AE119" s="81"/>
      <c r="AF119" s="81"/>
      <c r="AG119" s="81"/>
      <c r="AH119" s="81"/>
      <c r="AI119" s="81"/>
      <c r="AJ119" s="81"/>
      <c r="AK119" s="81"/>
      <c r="AL119" s="81"/>
      <c r="AM119" s="81"/>
      <c r="AN119" s="81"/>
      <c r="AO119" s="81"/>
      <c r="AP119" s="81"/>
      <c r="AQ119" s="81"/>
      <c r="AR119" s="81"/>
      <c r="AS119" s="81"/>
      <c r="AT119" s="81"/>
      <c r="AU119" s="81"/>
      <c r="AV119" s="81"/>
      <c r="AW119" s="81"/>
      <c r="AX119" s="81"/>
      <c r="AY119" s="81"/>
      <c r="AZ119" s="81"/>
      <c r="BA119" s="81"/>
      <c r="BB119" s="81"/>
      <c r="BC119" s="81"/>
    </row>
    <row r="120" spans="1:55" s="93" customFormat="1" ht="48.75" customHeight="1">
      <c r="A120" s="81"/>
      <c r="B120" s="81"/>
      <c r="C120" s="81"/>
      <c r="D120" s="144">
        <v>113</v>
      </c>
      <c r="E120" s="144" t="s">
        <v>308</v>
      </c>
      <c r="F120" s="238" t="s">
        <v>46</v>
      </c>
      <c r="G120" s="239" t="s">
        <v>73</v>
      </c>
      <c r="H120" s="216" t="s">
        <v>49</v>
      </c>
      <c r="I120" s="178" t="s">
        <v>49</v>
      </c>
      <c r="J120" s="178">
        <v>28387</v>
      </c>
      <c r="K120" s="187" t="s">
        <v>418</v>
      </c>
      <c r="L120" s="187">
        <v>4</v>
      </c>
      <c r="M120" s="178">
        <v>26446</v>
      </c>
      <c r="N120" s="145">
        <v>50000</v>
      </c>
      <c r="O120" s="146">
        <v>1073406</v>
      </c>
      <c r="P120" s="176">
        <v>-1.66</v>
      </c>
      <c r="Q120" s="176">
        <v>5.46</v>
      </c>
      <c r="R120" s="176" t="s">
        <v>49</v>
      </c>
      <c r="S120" s="176">
        <v>5.79</v>
      </c>
      <c r="T120" s="178">
        <v>98</v>
      </c>
      <c r="U120" s="178">
        <v>0</v>
      </c>
      <c r="V120" s="178">
        <v>18</v>
      </c>
      <c r="W120" s="178">
        <v>0</v>
      </c>
      <c r="X120" s="178">
        <v>116</v>
      </c>
      <c r="Y120" s="85"/>
      <c r="Z120" s="85"/>
      <c r="AA120" s="85"/>
      <c r="AB120" s="85"/>
      <c r="AC120" s="85"/>
      <c r="AD120" s="81"/>
      <c r="AE120" s="81"/>
      <c r="AF120" s="81"/>
      <c r="AG120" s="81"/>
      <c r="AH120" s="81"/>
      <c r="AI120" s="81"/>
      <c r="AJ120" s="81"/>
      <c r="AK120" s="81"/>
      <c r="AL120" s="81"/>
      <c r="AM120" s="81"/>
      <c r="AN120" s="81"/>
      <c r="AO120" s="81"/>
      <c r="AP120" s="81"/>
      <c r="AQ120" s="81"/>
      <c r="AR120" s="81"/>
      <c r="AS120" s="81"/>
      <c r="AT120" s="81"/>
      <c r="AU120" s="81"/>
      <c r="AV120" s="81"/>
      <c r="AW120" s="81"/>
      <c r="AX120" s="81"/>
      <c r="AY120" s="81"/>
      <c r="AZ120" s="81"/>
      <c r="BA120" s="81"/>
      <c r="BB120" s="81"/>
      <c r="BC120" s="81"/>
    </row>
    <row r="121" spans="1:55" s="93" customFormat="1" ht="48.75" customHeight="1">
      <c r="A121" s="81"/>
      <c r="B121" s="81"/>
      <c r="C121" s="81"/>
      <c r="D121" s="147">
        <v>114</v>
      </c>
      <c r="E121" s="147" t="s">
        <v>422</v>
      </c>
      <c r="F121" s="246" t="s">
        <v>423</v>
      </c>
      <c r="G121" s="240" t="s">
        <v>73</v>
      </c>
      <c r="H121" s="217" t="s">
        <v>49</v>
      </c>
      <c r="I121" s="151" t="s">
        <v>49</v>
      </c>
      <c r="J121" s="151">
        <v>21292.376350999999</v>
      </c>
      <c r="K121" s="151" t="s">
        <v>424</v>
      </c>
      <c r="L121" s="189">
        <v>2</v>
      </c>
      <c r="M121" s="151">
        <v>22056</v>
      </c>
      <c r="N121" s="151">
        <v>50000</v>
      </c>
      <c r="O121" s="148">
        <v>965378</v>
      </c>
      <c r="P121" s="177">
        <v>-6.39</v>
      </c>
      <c r="Q121" s="175" t="s">
        <v>49</v>
      </c>
      <c r="R121" s="175" t="s">
        <v>49</v>
      </c>
      <c r="S121" s="175">
        <v>-5.14</v>
      </c>
      <c r="T121" s="228">
        <v>69</v>
      </c>
      <c r="U121" s="151">
        <v>43</v>
      </c>
      <c r="V121" s="151">
        <v>5</v>
      </c>
      <c r="W121" s="151">
        <v>57</v>
      </c>
      <c r="X121" s="151">
        <v>74</v>
      </c>
      <c r="Y121" s="85"/>
      <c r="Z121" s="85"/>
      <c r="AA121" s="85"/>
      <c r="AB121" s="85"/>
      <c r="AC121" s="85"/>
      <c r="AD121" s="81"/>
      <c r="AE121" s="81"/>
      <c r="AF121" s="81"/>
      <c r="AG121" s="81"/>
      <c r="AH121" s="81"/>
      <c r="AI121" s="81"/>
      <c r="AJ121" s="81"/>
      <c r="AK121" s="81"/>
      <c r="AL121" s="81"/>
      <c r="AM121" s="81"/>
      <c r="AN121" s="81"/>
      <c r="AO121" s="81"/>
      <c r="AP121" s="81"/>
      <c r="AQ121" s="81"/>
      <c r="AR121" s="81"/>
      <c r="AS121" s="81"/>
      <c r="AT121" s="81"/>
      <c r="AU121" s="81"/>
      <c r="AV121" s="81"/>
      <c r="AW121" s="81"/>
      <c r="AX121" s="81"/>
      <c r="AY121" s="81"/>
      <c r="AZ121" s="81"/>
      <c r="BA121" s="81"/>
      <c r="BB121" s="81"/>
      <c r="BC121" s="81"/>
    </row>
    <row r="122" spans="1:55" s="93" customFormat="1" ht="48.75" customHeight="1">
      <c r="A122" s="81"/>
      <c r="B122" s="81"/>
      <c r="C122" s="81"/>
      <c r="D122" s="144">
        <v>115</v>
      </c>
      <c r="E122" s="144" t="s">
        <v>486</v>
      </c>
      <c r="F122" s="238" t="s">
        <v>493</v>
      </c>
      <c r="G122" s="239" t="s">
        <v>73</v>
      </c>
      <c r="H122" s="216" t="s">
        <v>49</v>
      </c>
      <c r="I122" s="178" t="s">
        <v>49</v>
      </c>
      <c r="J122" s="178">
        <v>20759.174258999999</v>
      </c>
      <c r="K122" s="187" t="s">
        <v>490</v>
      </c>
      <c r="L122" s="187">
        <v>1</v>
      </c>
      <c r="M122" s="178">
        <v>20079</v>
      </c>
      <c r="N122" s="145">
        <v>200000</v>
      </c>
      <c r="O122" s="146">
        <v>1033875</v>
      </c>
      <c r="P122" s="176" t="s">
        <v>49</v>
      </c>
      <c r="Q122" s="176" t="s">
        <v>49</v>
      </c>
      <c r="R122" s="176" t="s">
        <v>49</v>
      </c>
      <c r="S122" s="176">
        <v>1.39</v>
      </c>
      <c r="T122" s="178">
        <v>8</v>
      </c>
      <c r="U122" s="178">
        <v>1</v>
      </c>
      <c r="V122" s="178">
        <v>2</v>
      </c>
      <c r="W122" s="178">
        <v>99</v>
      </c>
      <c r="X122" s="178">
        <v>10</v>
      </c>
      <c r="Y122" s="85"/>
      <c r="Z122" s="85"/>
      <c r="AA122" s="85"/>
      <c r="AB122" s="85"/>
      <c r="AC122" s="85"/>
      <c r="AD122" s="81"/>
      <c r="AE122" s="81"/>
      <c r="AF122" s="81"/>
      <c r="AG122" s="81"/>
      <c r="AH122" s="81"/>
      <c r="AI122" s="81"/>
      <c r="AJ122" s="81"/>
      <c r="AK122" s="81"/>
      <c r="AL122" s="81"/>
      <c r="AM122" s="81"/>
      <c r="AN122" s="81"/>
      <c r="AO122" s="81"/>
      <c r="AP122" s="81"/>
      <c r="AQ122" s="81"/>
      <c r="AR122" s="81"/>
      <c r="AS122" s="81"/>
      <c r="AT122" s="81"/>
      <c r="AU122" s="81"/>
      <c r="AV122" s="81"/>
      <c r="AW122" s="81"/>
      <c r="AX122" s="81"/>
      <c r="AY122" s="81"/>
      <c r="AZ122" s="81"/>
      <c r="BA122" s="81"/>
      <c r="BB122" s="81"/>
      <c r="BC122" s="81"/>
    </row>
    <row r="123" spans="1:55" s="93" customFormat="1" ht="48.75" customHeight="1">
      <c r="A123" s="81"/>
      <c r="B123" s="81"/>
      <c r="C123" s="81"/>
      <c r="D123" s="147">
        <v>116</v>
      </c>
      <c r="E123" s="147" t="s">
        <v>487</v>
      </c>
      <c r="F123" s="246" t="s">
        <v>494</v>
      </c>
      <c r="G123" s="240" t="s">
        <v>73</v>
      </c>
      <c r="H123" s="217" t="s">
        <v>49</v>
      </c>
      <c r="I123" s="151" t="s">
        <v>49</v>
      </c>
      <c r="J123" s="151">
        <v>5103.0889150000003</v>
      </c>
      <c r="K123" s="151" t="s">
        <v>491</v>
      </c>
      <c r="L123" s="189">
        <v>1</v>
      </c>
      <c r="M123" s="151">
        <v>5045</v>
      </c>
      <c r="N123" s="151">
        <v>50000</v>
      </c>
      <c r="O123" s="148">
        <v>1011514</v>
      </c>
      <c r="P123" s="177" t="s">
        <v>49</v>
      </c>
      <c r="Q123" s="175" t="s">
        <v>49</v>
      </c>
      <c r="R123" s="175" t="s">
        <v>49</v>
      </c>
      <c r="S123" s="175">
        <v>-1.75</v>
      </c>
      <c r="T123" s="228">
        <v>17</v>
      </c>
      <c r="U123" s="151">
        <v>10</v>
      </c>
      <c r="V123" s="151">
        <v>7</v>
      </c>
      <c r="W123" s="151">
        <v>90</v>
      </c>
      <c r="X123" s="151">
        <v>24</v>
      </c>
      <c r="Y123" s="85"/>
      <c r="Z123" s="85"/>
      <c r="AA123" s="85"/>
      <c r="AB123" s="85"/>
      <c r="AC123" s="85"/>
      <c r="AD123" s="81"/>
      <c r="AE123" s="81"/>
      <c r="AF123" s="81"/>
      <c r="AG123" s="81"/>
      <c r="AH123" s="81"/>
      <c r="AI123" s="81"/>
      <c r="AJ123" s="81"/>
      <c r="AK123" s="81"/>
      <c r="AL123" s="81"/>
      <c r="AM123" s="81"/>
      <c r="AN123" s="81"/>
      <c r="AO123" s="81"/>
      <c r="AP123" s="81"/>
      <c r="AQ123" s="81"/>
      <c r="AR123" s="81"/>
      <c r="AS123" s="81"/>
      <c r="AT123" s="81"/>
      <c r="AU123" s="81"/>
      <c r="AV123" s="81"/>
      <c r="AW123" s="81"/>
      <c r="AX123" s="81"/>
      <c r="AY123" s="81"/>
      <c r="AZ123" s="81"/>
      <c r="BA123" s="81"/>
      <c r="BB123" s="81"/>
      <c r="BC123" s="81"/>
    </row>
    <row r="124" spans="1:55" s="93" customFormat="1" ht="48.75" customHeight="1">
      <c r="A124" s="81"/>
      <c r="B124" s="81"/>
      <c r="C124" s="81"/>
      <c r="D124" s="144">
        <v>117</v>
      </c>
      <c r="E124" s="144" t="s">
        <v>488</v>
      </c>
      <c r="F124" s="238" t="s">
        <v>151</v>
      </c>
      <c r="G124" s="239" t="s">
        <v>73</v>
      </c>
      <c r="H124" s="216" t="s">
        <v>49</v>
      </c>
      <c r="I124" s="178" t="s">
        <v>49</v>
      </c>
      <c r="J124" s="178">
        <v>10834</v>
      </c>
      <c r="K124" s="187" t="s">
        <v>491</v>
      </c>
      <c r="L124" s="187">
        <v>1</v>
      </c>
      <c r="M124" s="178">
        <v>10360</v>
      </c>
      <c r="N124" s="145">
        <v>50000</v>
      </c>
      <c r="O124" s="146">
        <v>1048970</v>
      </c>
      <c r="P124" s="176" t="s">
        <v>49</v>
      </c>
      <c r="Q124" s="176" t="s">
        <v>49</v>
      </c>
      <c r="R124" s="176" t="s">
        <v>49</v>
      </c>
      <c r="S124" s="176">
        <v>0</v>
      </c>
      <c r="T124" s="178">
        <v>21</v>
      </c>
      <c r="U124" s="178">
        <v>8</v>
      </c>
      <c r="V124" s="178">
        <v>2</v>
      </c>
      <c r="W124" s="178">
        <v>92</v>
      </c>
      <c r="X124" s="178">
        <v>23</v>
      </c>
      <c r="Y124" s="85"/>
      <c r="Z124" s="85"/>
      <c r="AA124" s="85"/>
      <c r="AB124" s="85"/>
      <c r="AC124" s="85"/>
      <c r="AD124" s="81"/>
      <c r="AE124" s="81"/>
      <c r="AF124" s="81"/>
      <c r="AG124" s="81"/>
      <c r="AH124" s="81"/>
      <c r="AI124" s="81"/>
      <c r="AJ124" s="81"/>
      <c r="AK124" s="81"/>
      <c r="AL124" s="81"/>
      <c r="AM124" s="81"/>
      <c r="AN124" s="81"/>
      <c r="AO124" s="81"/>
      <c r="AP124" s="81"/>
      <c r="AQ124" s="81"/>
      <c r="AR124" s="81"/>
      <c r="AS124" s="81"/>
      <c r="AT124" s="81"/>
      <c r="AU124" s="81"/>
      <c r="AV124" s="81"/>
      <c r="AW124" s="81"/>
      <c r="AX124" s="81"/>
      <c r="AY124" s="81"/>
      <c r="AZ124" s="81"/>
      <c r="BA124" s="81"/>
      <c r="BB124" s="81"/>
      <c r="BC124" s="81"/>
    </row>
    <row r="125" spans="1:55" s="93" customFormat="1" ht="48.75" customHeight="1">
      <c r="A125" s="81"/>
      <c r="B125" s="81"/>
      <c r="C125" s="81"/>
      <c r="D125" s="147">
        <v>118</v>
      </c>
      <c r="E125" s="147" t="s">
        <v>489</v>
      </c>
      <c r="F125" s="246" t="s">
        <v>495</v>
      </c>
      <c r="G125" s="240" t="s">
        <v>73</v>
      </c>
      <c r="H125" s="217" t="s">
        <v>49</v>
      </c>
      <c r="I125" s="151" t="s">
        <v>49</v>
      </c>
      <c r="J125" s="151">
        <v>21379.436446</v>
      </c>
      <c r="K125" s="151" t="s">
        <v>492</v>
      </c>
      <c r="L125" s="189">
        <v>1</v>
      </c>
      <c r="M125" s="151">
        <v>20100</v>
      </c>
      <c r="N125" s="151">
        <v>100000</v>
      </c>
      <c r="O125" s="148">
        <v>1063653</v>
      </c>
      <c r="P125" s="177" t="s">
        <v>49</v>
      </c>
      <c r="Q125" s="175" t="s">
        <v>49</v>
      </c>
      <c r="R125" s="175" t="s">
        <v>49</v>
      </c>
      <c r="S125" s="194">
        <v>1.21</v>
      </c>
      <c r="T125" s="228">
        <v>1</v>
      </c>
      <c r="U125" s="151">
        <v>1</v>
      </c>
      <c r="V125" s="151">
        <v>4</v>
      </c>
      <c r="W125" s="151">
        <v>99</v>
      </c>
      <c r="X125" s="151">
        <v>5</v>
      </c>
      <c r="Y125" s="85"/>
      <c r="Z125" s="85"/>
      <c r="AA125" s="85"/>
      <c r="AB125" s="85"/>
      <c r="AC125" s="85"/>
      <c r="AD125" s="81"/>
      <c r="AE125" s="81"/>
      <c r="AF125" s="81"/>
      <c r="AG125" s="81"/>
      <c r="AH125" s="81"/>
      <c r="AI125" s="81"/>
      <c r="AJ125" s="81"/>
      <c r="AK125" s="81"/>
      <c r="AL125" s="81"/>
      <c r="AM125" s="81"/>
      <c r="AN125" s="81"/>
      <c r="AO125" s="81"/>
      <c r="AP125" s="81"/>
      <c r="AQ125" s="81"/>
      <c r="AR125" s="81"/>
      <c r="AS125" s="81"/>
      <c r="AT125" s="81"/>
      <c r="AU125" s="81"/>
      <c r="AV125" s="81"/>
      <c r="AW125" s="81"/>
      <c r="AX125" s="81"/>
      <c r="AY125" s="81"/>
      <c r="AZ125" s="81"/>
      <c r="BA125" s="81"/>
      <c r="BB125" s="81"/>
      <c r="BC125" s="81"/>
    </row>
    <row r="126" spans="1:55" ht="80.25" customHeight="1">
      <c r="B126" s="81"/>
      <c r="C126" s="81"/>
      <c r="D126" s="254" t="s">
        <v>141</v>
      </c>
      <c r="E126" s="254"/>
      <c r="F126" s="229" t="s">
        <v>49</v>
      </c>
      <c r="G126" s="229" t="s">
        <v>49</v>
      </c>
      <c r="H126" s="229"/>
      <c r="I126" s="180">
        <v>6650846</v>
      </c>
      <c r="J126" s="180">
        <f>SUM(J59:J125)</f>
        <v>5610839.3703659996</v>
      </c>
      <c r="K126" s="180" t="s">
        <v>49</v>
      </c>
      <c r="L126" s="180"/>
      <c r="M126" s="180">
        <f>SUM(M59:M125)</f>
        <v>1367336</v>
      </c>
      <c r="N126" s="180" t="s">
        <v>49</v>
      </c>
      <c r="O126" s="230" t="s">
        <v>49</v>
      </c>
      <c r="P126" s="231">
        <f>AVERAGE(P59:P125)</f>
        <v>-5.7482101579250138</v>
      </c>
      <c r="Q126" s="231">
        <f t="shared" ref="Q126:S126" si="2">AVERAGE(Q59:Q125)</f>
        <v>-8.1266973339787523</v>
      </c>
      <c r="R126" s="231">
        <f t="shared" si="2"/>
        <v>34.39108121412994</v>
      </c>
      <c r="S126" s="231">
        <f t="shared" si="2"/>
        <v>255.27588805970151</v>
      </c>
      <c r="T126" s="180">
        <f>SUM(T59:T125)</f>
        <v>11206</v>
      </c>
      <c r="U126" s="180">
        <v>70</v>
      </c>
      <c r="V126" s="180">
        <f>SUM(V59:V125)</f>
        <v>325</v>
      </c>
      <c r="W126" s="180">
        <f>100-U126</f>
        <v>30</v>
      </c>
      <c r="X126" s="232">
        <f>V126+T126</f>
        <v>11531</v>
      </c>
      <c r="Z126" s="101"/>
      <c r="AB126" s="101"/>
    </row>
    <row r="127" spans="1:55" s="81" customFormat="1" ht="48.75" customHeight="1">
      <c r="D127" s="153">
        <v>119</v>
      </c>
      <c r="E127" s="147" t="s">
        <v>180</v>
      </c>
      <c r="F127" s="240" t="s">
        <v>175</v>
      </c>
      <c r="G127" s="241" t="s">
        <v>186</v>
      </c>
      <c r="H127" s="220" t="s">
        <v>49</v>
      </c>
      <c r="I127" s="151">
        <v>252934.44402</v>
      </c>
      <c r="J127" s="151">
        <v>235743.49575</v>
      </c>
      <c r="K127" s="189" t="s">
        <v>419</v>
      </c>
      <c r="L127" s="189">
        <v>10</v>
      </c>
      <c r="M127" s="151">
        <v>21382630</v>
      </c>
      <c r="N127" s="148">
        <v>50000000</v>
      </c>
      <c r="O127" s="149">
        <v>11025</v>
      </c>
      <c r="P127" s="175">
        <v>-2.56</v>
      </c>
      <c r="Q127" s="177">
        <v>-3.8</v>
      </c>
      <c r="R127" s="194" t="s">
        <v>49</v>
      </c>
      <c r="S127" s="175">
        <v>9.92</v>
      </c>
      <c r="T127" s="151">
        <v>419</v>
      </c>
      <c r="U127" s="151">
        <v>11</v>
      </c>
      <c r="V127" s="151">
        <v>35</v>
      </c>
      <c r="W127" s="151">
        <v>89</v>
      </c>
      <c r="X127" s="195">
        <v>454</v>
      </c>
      <c r="Y127" s="85"/>
      <c r="Z127" s="85"/>
      <c r="AA127" s="85"/>
      <c r="AB127" s="85"/>
      <c r="AC127" s="85"/>
    </row>
    <row r="128" spans="1:55" s="93" customFormat="1" ht="48.75" customHeight="1">
      <c r="A128" s="81"/>
      <c r="B128" s="81"/>
      <c r="C128" s="81"/>
      <c r="D128" s="154">
        <v>120</v>
      </c>
      <c r="E128" s="144" t="s">
        <v>187</v>
      </c>
      <c r="F128" s="238" t="s">
        <v>153</v>
      </c>
      <c r="G128" s="239" t="s">
        <v>188</v>
      </c>
      <c r="H128" s="216" t="s">
        <v>49</v>
      </c>
      <c r="I128" s="178">
        <v>258290.53731000001</v>
      </c>
      <c r="J128" s="178">
        <v>238485.63118900001</v>
      </c>
      <c r="K128" s="187" t="s">
        <v>362</v>
      </c>
      <c r="L128" s="187">
        <v>8</v>
      </c>
      <c r="M128" s="178">
        <v>22204985</v>
      </c>
      <c r="N128" s="145">
        <v>50000000</v>
      </c>
      <c r="O128" s="146">
        <v>10657</v>
      </c>
      <c r="P128" s="176">
        <v>-5.29</v>
      </c>
      <c r="Q128" s="196">
        <v>-6.71</v>
      </c>
      <c r="R128" s="193" t="s">
        <v>49</v>
      </c>
      <c r="S128" s="176">
        <v>5.42</v>
      </c>
      <c r="T128" s="178">
        <v>660</v>
      </c>
      <c r="U128" s="178">
        <v>21</v>
      </c>
      <c r="V128" s="178">
        <v>27</v>
      </c>
      <c r="W128" s="178">
        <v>79</v>
      </c>
      <c r="X128" s="233">
        <v>687</v>
      </c>
      <c r="Y128" s="85"/>
      <c r="Z128" s="85"/>
      <c r="AA128" s="85"/>
      <c r="AB128" s="85"/>
      <c r="AC128" s="85"/>
      <c r="AD128" s="81"/>
      <c r="AE128" s="81"/>
      <c r="AF128" s="81"/>
      <c r="AG128" s="81"/>
      <c r="AH128" s="81"/>
      <c r="AI128" s="81"/>
      <c r="AJ128" s="81"/>
      <c r="AK128" s="81"/>
      <c r="AL128" s="81"/>
      <c r="AM128" s="81"/>
      <c r="AN128" s="81"/>
      <c r="AO128" s="81"/>
      <c r="AP128" s="81"/>
      <c r="AQ128" s="81"/>
      <c r="AR128" s="81"/>
      <c r="AS128" s="81"/>
      <c r="AT128" s="81"/>
      <c r="AU128" s="81"/>
      <c r="AV128" s="81"/>
      <c r="AW128" s="81"/>
      <c r="AX128" s="81"/>
      <c r="AY128" s="81"/>
      <c r="AZ128" s="81"/>
      <c r="BA128" s="81"/>
      <c r="BB128" s="81"/>
      <c r="BC128" s="81"/>
    </row>
    <row r="129" spans="2:29" s="81" customFormat="1" ht="48.75" customHeight="1">
      <c r="D129" s="153">
        <v>121</v>
      </c>
      <c r="E129" s="147" t="s">
        <v>199</v>
      </c>
      <c r="F129" s="247" t="s">
        <v>196</v>
      </c>
      <c r="G129" s="241" t="s">
        <v>188</v>
      </c>
      <c r="H129" s="220" t="s">
        <v>49</v>
      </c>
      <c r="I129" s="151">
        <v>249616.04622799999</v>
      </c>
      <c r="J129" s="151">
        <v>203823.42387999999</v>
      </c>
      <c r="K129" s="189" t="s">
        <v>420</v>
      </c>
      <c r="L129" s="189">
        <v>6</v>
      </c>
      <c r="M129" s="151">
        <v>26590152</v>
      </c>
      <c r="N129" s="148">
        <v>50000000</v>
      </c>
      <c r="O129" s="149">
        <v>7717</v>
      </c>
      <c r="P129" s="175">
        <v>-8.33</v>
      </c>
      <c r="Q129" s="177">
        <v>-12.51</v>
      </c>
      <c r="R129" s="194" t="s">
        <v>49</v>
      </c>
      <c r="S129" s="175">
        <v>-22.6</v>
      </c>
      <c r="T129" s="223">
        <v>939</v>
      </c>
      <c r="U129" s="151">
        <v>27</v>
      </c>
      <c r="V129" s="151">
        <v>22</v>
      </c>
      <c r="W129" s="151">
        <v>63</v>
      </c>
      <c r="X129" s="195">
        <v>961</v>
      </c>
      <c r="Y129" s="85"/>
      <c r="Z129" s="85"/>
      <c r="AA129" s="85"/>
      <c r="AB129" s="85"/>
      <c r="AC129" s="85"/>
    </row>
    <row r="130" spans="2:29" s="81" customFormat="1" ht="48.75" customHeight="1">
      <c r="D130" s="154">
        <v>122</v>
      </c>
      <c r="E130" s="144" t="s">
        <v>250</v>
      </c>
      <c r="F130" s="238" t="s">
        <v>299</v>
      </c>
      <c r="G130" s="239" t="s">
        <v>188</v>
      </c>
      <c r="H130" s="216" t="s">
        <v>49</v>
      </c>
      <c r="I130" s="178">
        <v>485640</v>
      </c>
      <c r="J130" s="178">
        <v>404508.73623600003</v>
      </c>
      <c r="K130" s="187" t="s">
        <v>421</v>
      </c>
      <c r="L130" s="187">
        <v>6</v>
      </c>
      <c r="M130" s="178">
        <v>43313924</v>
      </c>
      <c r="N130" s="145">
        <v>100000000</v>
      </c>
      <c r="O130" s="146">
        <v>9339</v>
      </c>
      <c r="P130" s="176">
        <v>-3.16</v>
      </c>
      <c r="Q130" s="196">
        <v>-4.99</v>
      </c>
      <c r="R130" s="193" t="s">
        <v>49</v>
      </c>
      <c r="S130" s="176">
        <v>-6.68</v>
      </c>
      <c r="T130" s="178">
        <v>2806</v>
      </c>
      <c r="U130" s="178">
        <v>62</v>
      </c>
      <c r="V130" s="178">
        <v>20</v>
      </c>
      <c r="W130" s="178">
        <v>38</v>
      </c>
      <c r="X130" s="233">
        <v>2826</v>
      </c>
      <c r="Y130" s="85"/>
      <c r="Z130" s="85"/>
      <c r="AA130" s="85"/>
      <c r="AB130" s="85"/>
      <c r="AC130" s="85"/>
    </row>
    <row r="131" spans="2:29" s="81" customFormat="1" ht="48.75" customHeight="1">
      <c r="D131" s="153">
        <v>123</v>
      </c>
      <c r="E131" s="147" t="s">
        <v>291</v>
      </c>
      <c r="F131" s="240" t="s">
        <v>303</v>
      </c>
      <c r="G131" s="241" t="s">
        <v>186</v>
      </c>
      <c r="H131" s="220" t="s">
        <v>49</v>
      </c>
      <c r="I131" s="151">
        <v>740636.871591</v>
      </c>
      <c r="J131" s="151">
        <v>714633.94892899995</v>
      </c>
      <c r="K131" s="189" t="s">
        <v>344</v>
      </c>
      <c r="L131" s="189">
        <v>5</v>
      </c>
      <c r="M131" s="151">
        <v>66457539</v>
      </c>
      <c r="N131" s="148">
        <v>100000000</v>
      </c>
      <c r="O131" s="149">
        <v>10753</v>
      </c>
      <c r="P131" s="177">
        <v>0.28000000000000003</v>
      </c>
      <c r="Q131" s="175">
        <v>2.86</v>
      </c>
      <c r="R131" s="194" t="s">
        <v>49</v>
      </c>
      <c r="S131" s="175">
        <v>6.43</v>
      </c>
      <c r="T131" s="151">
        <v>5317</v>
      </c>
      <c r="U131" s="151">
        <v>5</v>
      </c>
      <c r="V131" s="151">
        <v>21</v>
      </c>
      <c r="W131" s="151">
        <v>95</v>
      </c>
      <c r="X131" s="195">
        <v>5338</v>
      </c>
      <c r="Y131" s="85"/>
      <c r="Z131" s="85"/>
      <c r="AA131" s="85"/>
      <c r="AB131" s="85"/>
      <c r="AC131" s="85"/>
    </row>
    <row r="132" spans="2:29" ht="48.75" customHeight="1">
      <c r="B132" s="81"/>
      <c r="C132" s="81"/>
      <c r="D132" s="254" t="s">
        <v>181</v>
      </c>
      <c r="E132" s="254"/>
      <c r="F132" s="229" t="s">
        <v>49</v>
      </c>
      <c r="G132" s="229" t="s">
        <v>49</v>
      </c>
      <c r="H132" s="229" t="s">
        <v>49</v>
      </c>
      <c r="I132" s="180">
        <v>1987117.8991489997</v>
      </c>
      <c r="J132" s="180">
        <f>SUM(J127:J131)</f>
        <v>1797195.2359839999</v>
      </c>
      <c r="K132" s="180" t="s">
        <v>49</v>
      </c>
      <c r="L132" s="180"/>
      <c r="M132" s="180">
        <f>SUM(M127:M131)</f>
        <v>179949230</v>
      </c>
      <c r="N132" s="180" t="s">
        <v>49</v>
      </c>
      <c r="O132" s="230" t="s">
        <v>49</v>
      </c>
      <c r="P132" s="231">
        <f>AVERAGE(P127:P131)</f>
        <v>-3.8119999999999998</v>
      </c>
      <c r="Q132" s="231">
        <f>AVERAGE(Q127:Q131)</f>
        <v>-5.0299999999999994</v>
      </c>
      <c r="R132" s="231" t="s">
        <v>49</v>
      </c>
      <c r="S132" s="231">
        <f>AVERAGE(S127:S131)</f>
        <v>-1.5020000000000002</v>
      </c>
      <c r="T132" s="180">
        <f>SUM(T127:T131)</f>
        <v>10141</v>
      </c>
      <c r="U132" s="180">
        <v>23</v>
      </c>
      <c r="V132" s="180">
        <f>SUM(V127:V131)</f>
        <v>125</v>
      </c>
      <c r="W132" s="180">
        <f>100-U132</f>
        <v>77</v>
      </c>
      <c r="X132" s="232">
        <f>V132+T132</f>
        <v>10266</v>
      </c>
    </row>
    <row r="133" spans="2:29" ht="48.75" customHeight="1">
      <c r="B133" s="81"/>
      <c r="C133" s="81"/>
      <c r="D133" s="254" t="s">
        <v>142</v>
      </c>
      <c r="E133" s="254"/>
      <c r="F133" s="229" t="s">
        <v>49</v>
      </c>
      <c r="G133" s="229" t="s">
        <v>49</v>
      </c>
      <c r="H133" s="229" t="s">
        <v>49</v>
      </c>
      <c r="I133" s="180">
        <v>39787483</v>
      </c>
      <c r="J133" s="180">
        <f>J35+J46+J56+J58+J126+J132</f>
        <v>38339270.726474985</v>
      </c>
      <c r="K133" s="180" t="s">
        <v>49</v>
      </c>
      <c r="L133" s="180"/>
      <c r="M133" s="180">
        <f>M35+M46+M56+M58+M126+M132</f>
        <v>211150626</v>
      </c>
      <c r="N133" s="180" t="s">
        <v>49</v>
      </c>
      <c r="O133" s="180" t="s">
        <v>49</v>
      </c>
      <c r="P133" s="231" t="s">
        <v>49</v>
      </c>
      <c r="Q133" s="231" t="s">
        <v>49</v>
      </c>
      <c r="R133" s="234" t="s">
        <v>49</v>
      </c>
      <c r="S133" s="234" t="s">
        <v>49</v>
      </c>
      <c r="T133" s="232">
        <f>T132+T56+T35+T58+T46+T126</f>
        <v>98422</v>
      </c>
      <c r="U133" s="180">
        <v>61</v>
      </c>
      <c r="V133" s="232">
        <f>V132+V56+V35+V58+V46+V126</f>
        <v>1118</v>
      </c>
      <c r="W133" s="180">
        <f>100-U133</f>
        <v>39</v>
      </c>
      <c r="X133" s="232">
        <f>V133+T133</f>
        <v>99540</v>
      </c>
    </row>
    <row r="135" spans="2:29">
      <c r="J135" s="7"/>
    </row>
    <row r="137" spans="2:29">
      <c r="O137" s="103"/>
    </row>
  </sheetData>
  <sortState ref="D1:AC120">
    <sortCondition descending="1" ref="E54:E108"/>
  </sortState>
  <mergeCells count="8">
    <mergeCell ref="D132:E132"/>
    <mergeCell ref="D133:E133"/>
    <mergeCell ref="D2:X2"/>
    <mergeCell ref="D35:E35"/>
    <mergeCell ref="D46:E46"/>
    <mergeCell ref="D56:E56"/>
    <mergeCell ref="D58:E58"/>
    <mergeCell ref="D126:E126"/>
  </mergeCells>
  <pageMargins left="0" right="0" top="0" bottom="0" header="0" footer="0"/>
  <pageSetup scale="2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138"/>
  <sheetViews>
    <sheetView rightToLeft="1" tabSelected="1" zoomScaleNormal="100" workbookViewId="0">
      <pane ySplit="1" topLeftCell="A23" activePane="bottomLeft" state="frozen"/>
      <selection pane="bottomLeft" activeCell="E38" sqref="E38:I38"/>
    </sheetView>
  </sheetViews>
  <sheetFormatPr defaultRowHeight="18"/>
  <cols>
    <col min="1" max="1" width="3.140625" style="2" customWidth="1"/>
    <col min="2" max="2" width="6.42578125" style="1" customWidth="1"/>
    <col min="3" max="3" width="26" customWidth="1"/>
    <col min="4" max="4" width="15.5703125" style="18" customWidth="1"/>
    <col min="5" max="5" width="11.5703125" style="9" customWidth="1"/>
    <col min="6" max="6" width="13.140625" style="9" customWidth="1"/>
    <col min="7" max="7" width="12.140625" style="9" customWidth="1"/>
    <col min="8" max="8" width="10.42578125" style="10" customWidth="1"/>
    <col min="9" max="9" width="9" style="10" customWidth="1"/>
    <col min="10" max="10" width="11.140625" style="9" customWidth="1"/>
    <col min="11" max="53" width="9" style="2"/>
  </cols>
  <sheetData>
    <row r="1" spans="1:53" ht="18.75" thickBot="1">
      <c r="D1" s="8"/>
    </row>
    <row r="2" spans="1:53" ht="29.25" customHeight="1">
      <c r="B2" s="274" t="s">
        <v>496</v>
      </c>
      <c r="C2" s="275"/>
      <c r="D2" s="276"/>
      <c r="E2" s="275"/>
      <c r="F2" s="275"/>
      <c r="G2" s="275"/>
      <c r="H2" s="275"/>
      <c r="I2" s="275"/>
      <c r="J2" s="277"/>
    </row>
    <row r="3" spans="1:53" ht="21.75" customHeight="1">
      <c r="B3" s="268" t="s">
        <v>200</v>
      </c>
      <c r="C3" s="292" t="s">
        <v>201</v>
      </c>
      <c r="D3" s="290" t="s">
        <v>202</v>
      </c>
      <c r="E3" s="263" t="s">
        <v>203</v>
      </c>
      <c r="F3" s="263"/>
      <c r="G3" s="264"/>
      <c r="H3" s="263"/>
      <c r="I3" s="265"/>
      <c r="J3" s="284" t="s">
        <v>204</v>
      </c>
    </row>
    <row r="4" spans="1:53" ht="18" customHeight="1">
      <c r="B4" s="269"/>
      <c r="C4" s="293"/>
      <c r="D4" s="291"/>
      <c r="E4" s="278" t="s">
        <v>206</v>
      </c>
      <c r="F4" s="287" t="s">
        <v>207</v>
      </c>
      <c r="G4" s="22" t="s">
        <v>208</v>
      </c>
      <c r="H4" s="278" t="s">
        <v>209</v>
      </c>
      <c r="I4" s="281" t="s">
        <v>210</v>
      </c>
      <c r="J4" s="285"/>
    </row>
    <row r="5" spans="1:53" ht="21.75" customHeight="1">
      <c r="B5" s="269"/>
      <c r="C5" s="293"/>
      <c r="D5" s="291"/>
      <c r="E5" s="279"/>
      <c r="F5" s="288"/>
      <c r="G5" s="23" t="s">
        <v>220</v>
      </c>
      <c r="H5" s="279"/>
      <c r="I5" s="282"/>
      <c r="J5" s="285"/>
    </row>
    <row r="6" spans="1:53" ht="15" customHeight="1">
      <c r="B6" s="270"/>
      <c r="C6" s="294"/>
      <c r="D6" s="24" t="s">
        <v>205</v>
      </c>
      <c r="E6" s="280"/>
      <c r="F6" s="289"/>
      <c r="G6" s="25" t="s">
        <v>221</v>
      </c>
      <c r="H6" s="280"/>
      <c r="I6" s="283"/>
      <c r="J6" s="286"/>
    </row>
    <row r="7" spans="1:53" ht="22.5" customHeight="1">
      <c r="B7" s="201">
        <v>1</v>
      </c>
      <c r="C7" s="208" t="s">
        <v>159</v>
      </c>
      <c r="D7" s="213">
        <v>23352.499890999999</v>
      </c>
      <c r="E7" s="201">
        <v>84.52</v>
      </c>
      <c r="F7" s="201">
        <v>0</v>
      </c>
      <c r="G7" s="201">
        <v>13.24</v>
      </c>
      <c r="H7" s="201">
        <v>0</v>
      </c>
      <c r="I7" s="201">
        <v>2.2400000000000091</v>
      </c>
      <c r="J7" s="201">
        <v>3.8400000000000034</v>
      </c>
    </row>
    <row r="8" spans="1:53" ht="21.75" customHeight="1">
      <c r="B8" s="77">
        <v>2</v>
      </c>
      <c r="C8" s="209" t="s">
        <v>176</v>
      </c>
      <c r="D8" s="212">
        <v>235870.374916</v>
      </c>
      <c r="E8" s="77">
        <v>25.69</v>
      </c>
      <c r="F8" s="77">
        <v>4.8600000000000003</v>
      </c>
      <c r="G8" s="77">
        <v>67.8</v>
      </c>
      <c r="H8" s="77">
        <v>0</v>
      </c>
      <c r="I8" s="77">
        <v>1.6500000000000057</v>
      </c>
      <c r="J8" s="77">
        <v>1.2599999999999909</v>
      </c>
    </row>
    <row r="9" spans="1:53">
      <c r="B9" s="201">
        <v>3</v>
      </c>
      <c r="C9" s="208" t="s">
        <v>165</v>
      </c>
      <c r="D9" s="213">
        <v>5055.0396579999997</v>
      </c>
      <c r="E9" s="201">
        <v>18.21</v>
      </c>
      <c r="F9" s="201">
        <v>78.09</v>
      </c>
      <c r="G9" s="201">
        <v>0</v>
      </c>
      <c r="H9" s="201">
        <v>0.76</v>
      </c>
      <c r="I9" s="201">
        <v>2.9399999999999977</v>
      </c>
      <c r="J9" s="201">
        <v>2.5699999999999932</v>
      </c>
    </row>
    <row r="10" spans="1:53">
      <c r="B10" s="77">
        <v>4</v>
      </c>
      <c r="C10" s="209" t="s">
        <v>65</v>
      </c>
      <c r="D10" s="212">
        <v>336959.77991500002</v>
      </c>
      <c r="E10" s="77">
        <v>16.32</v>
      </c>
      <c r="F10" s="77">
        <v>28.78</v>
      </c>
      <c r="G10" s="77">
        <v>54.42</v>
      </c>
      <c r="H10" s="77">
        <v>0</v>
      </c>
      <c r="I10" s="77">
        <v>0.47999999999998977</v>
      </c>
      <c r="J10" s="77">
        <v>1.3499999999999943</v>
      </c>
      <c r="Q10" s="53"/>
    </row>
    <row r="11" spans="1:53" s="20" customFormat="1">
      <c r="A11" s="2"/>
      <c r="B11" s="201">
        <v>5</v>
      </c>
      <c r="C11" s="208" t="s">
        <v>43</v>
      </c>
      <c r="D11" s="213">
        <v>169280.51216400001</v>
      </c>
      <c r="E11" s="201">
        <v>15.85</v>
      </c>
      <c r="F11" s="201">
        <v>10.97</v>
      </c>
      <c r="G11" s="201">
        <v>56.18</v>
      </c>
      <c r="H11" s="201">
        <v>0</v>
      </c>
      <c r="I11" s="201">
        <v>17</v>
      </c>
      <c r="J11" s="201">
        <v>11.349999999999994</v>
      </c>
      <c r="K11" s="2"/>
      <c r="L11" s="2"/>
      <c r="M11" s="2"/>
      <c r="N11" s="2"/>
      <c r="O11" s="2"/>
      <c r="P11" s="2"/>
      <c r="Q11" s="53"/>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row>
    <row r="12" spans="1:53" s="2" customFormat="1">
      <c r="B12" s="77">
        <v>6</v>
      </c>
      <c r="C12" s="209" t="s">
        <v>292</v>
      </c>
      <c r="D12" s="212">
        <v>5385.7796289999997</v>
      </c>
      <c r="E12" s="77">
        <v>15.77</v>
      </c>
      <c r="F12" s="77">
        <v>13.92</v>
      </c>
      <c r="G12" s="77">
        <v>60.18</v>
      </c>
      <c r="H12" s="77">
        <v>0.5</v>
      </c>
      <c r="I12" s="77">
        <v>9.6300000000000097</v>
      </c>
      <c r="J12" s="77">
        <v>5.2299999999999898</v>
      </c>
      <c r="Q12" s="53"/>
    </row>
    <row r="13" spans="1:53" s="20" customFormat="1">
      <c r="A13" s="2"/>
      <c r="B13" s="201">
        <v>7</v>
      </c>
      <c r="C13" s="208" t="s">
        <v>427</v>
      </c>
      <c r="D13" s="213">
        <v>72999.800640000001</v>
      </c>
      <c r="E13" s="201">
        <v>15.75</v>
      </c>
      <c r="F13" s="201">
        <v>2.88</v>
      </c>
      <c r="G13" s="201">
        <v>71</v>
      </c>
      <c r="H13" s="201">
        <v>0</v>
      </c>
      <c r="I13" s="201">
        <v>10.370000000000005</v>
      </c>
      <c r="J13" s="201">
        <v>3.1899999999999977</v>
      </c>
      <c r="K13" s="2"/>
      <c r="L13" s="2"/>
      <c r="M13" s="2"/>
      <c r="N13" s="2"/>
      <c r="O13" s="2"/>
      <c r="P13" s="2"/>
      <c r="Q13" s="53"/>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row>
    <row r="14" spans="1:53" s="2" customFormat="1">
      <c r="B14" s="77">
        <v>8</v>
      </c>
      <c r="C14" s="209" t="s">
        <v>41</v>
      </c>
      <c r="D14" s="212">
        <v>118941.602392</v>
      </c>
      <c r="E14" s="77">
        <v>10.56</v>
      </c>
      <c r="F14" s="77">
        <v>8.42</v>
      </c>
      <c r="G14" s="77">
        <v>77.14</v>
      </c>
      <c r="H14" s="77">
        <v>0.04</v>
      </c>
      <c r="I14" s="77">
        <v>3.84</v>
      </c>
      <c r="J14" s="77">
        <v>2.4699999999999847</v>
      </c>
      <c r="Q14" s="53"/>
    </row>
    <row r="15" spans="1:53" s="20" customFormat="1" ht="20.100000000000001" customHeight="1">
      <c r="A15" s="2"/>
      <c r="B15" s="201">
        <v>9</v>
      </c>
      <c r="C15" s="208" t="s">
        <v>161</v>
      </c>
      <c r="D15" s="213">
        <v>49540.773444999999</v>
      </c>
      <c r="E15" s="201">
        <v>10.01</v>
      </c>
      <c r="F15" s="201">
        <v>72.48</v>
      </c>
      <c r="G15" s="201">
        <v>15.63</v>
      </c>
      <c r="H15" s="201">
        <v>0</v>
      </c>
      <c r="I15" s="201">
        <v>1.8799999999999955</v>
      </c>
      <c r="J15" s="201">
        <v>1.8499999999999801</v>
      </c>
      <c r="K15" s="2"/>
      <c r="L15" s="2"/>
      <c r="M15" s="2"/>
      <c r="N15" s="2"/>
      <c r="O15" s="2"/>
      <c r="P15" s="2"/>
      <c r="Q15" s="53"/>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row>
    <row r="16" spans="1:53" s="2" customFormat="1" ht="20.100000000000001" customHeight="1">
      <c r="B16" s="77">
        <v>10</v>
      </c>
      <c r="C16" s="209" t="s">
        <v>50</v>
      </c>
      <c r="D16" s="212">
        <v>63232.585514999999</v>
      </c>
      <c r="E16" s="77">
        <v>9.18</v>
      </c>
      <c r="F16" s="77">
        <v>15.78</v>
      </c>
      <c r="G16" s="77">
        <v>72.650000000000006</v>
      </c>
      <c r="H16" s="77">
        <v>0</v>
      </c>
      <c r="I16" s="77">
        <v>2.3899999999999864</v>
      </c>
      <c r="J16" s="77">
        <v>2.539999999999992</v>
      </c>
      <c r="Q16" s="53"/>
    </row>
    <row r="17" spans="1:53" s="20" customFormat="1" ht="20.100000000000001" customHeight="1">
      <c r="A17" s="2"/>
      <c r="B17" s="201">
        <v>11</v>
      </c>
      <c r="C17" s="208" t="s">
        <v>28</v>
      </c>
      <c r="D17" s="213">
        <v>15433128.361012001</v>
      </c>
      <c r="E17" s="201">
        <v>8.74</v>
      </c>
      <c r="F17" s="201">
        <v>9.65</v>
      </c>
      <c r="G17" s="201">
        <v>79.61</v>
      </c>
      <c r="H17" s="201">
        <v>0.15</v>
      </c>
      <c r="I17" s="201">
        <v>1.8499999999999943</v>
      </c>
      <c r="J17" s="201">
        <v>1.4499999999999886</v>
      </c>
      <c r="K17" s="2"/>
      <c r="L17" s="2"/>
      <c r="M17" s="2"/>
      <c r="N17" s="2"/>
      <c r="O17" s="2"/>
      <c r="P17" s="2"/>
      <c r="Q17" s="53"/>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row>
    <row r="18" spans="1:53" s="2" customFormat="1" ht="20.100000000000001" customHeight="1">
      <c r="B18" s="77">
        <v>12</v>
      </c>
      <c r="C18" s="209" t="s">
        <v>34</v>
      </c>
      <c r="D18" s="212">
        <v>58448.015476</v>
      </c>
      <c r="E18" s="77">
        <v>8.02</v>
      </c>
      <c r="F18" s="77">
        <v>5.53</v>
      </c>
      <c r="G18" s="77">
        <v>85.25</v>
      </c>
      <c r="H18" s="77">
        <v>0.08</v>
      </c>
      <c r="I18" s="77">
        <v>1.1200000000000045</v>
      </c>
      <c r="J18" s="77">
        <v>2.8900000000000006</v>
      </c>
      <c r="Q18" s="53"/>
    </row>
    <row r="19" spans="1:53" s="20" customFormat="1" ht="20.100000000000001" customHeight="1">
      <c r="A19" s="2"/>
      <c r="B19" s="201">
        <v>13</v>
      </c>
      <c r="C19" s="208" t="s">
        <v>293</v>
      </c>
      <c r="D19" s="213">
        <v>163109.02742100001</v>
      </c>
      <c r="E19" s="201">
        <v>7.44</v>
      </c>
      <c r="F19" s="201">
        <v>27.47</v>
      </c>
      <c r="G19" s="201">
        <v>63.97</v>
      </c>
      <c r="H19" s="201">
        <v>0.08</v>
      </c>
      <c r="I19" s="201">
        <v>1.0400000000000063</v>
      </c>
      <c r="J19" s="201">
        <v>0.63000000000000966</v>
      </c>
      <c r="K19" s="2"/>
      <c r="L19" s="2"/>
      <c r="M19" s="2"/>
      <c r="N19" s="2"/>
      <c r="O19" s="2"/>
      <c r="P19" s="2"/>
      <c r="Q19" s="53"/>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row>
    <row r="20" spans="1:53" s="2" customFormat="1" ht="20.100000000000001" customHeight="1">
      <c r="B20" s="77">
        <v>14</v>
      </c>
      <c r="C20" s="209" t="s">
        <v>39</v>
      </c>
      <c r="D20" s="212">
        <v>136095.57256500001</v>
      </c>
      <c r="E20" s="77">
        <v>7.31</v>
      </c>
      <c r="F20" s="77">
        <v>2.1800000000000002</v>
      </c>
      <c r="G20" s="77">
        <v>88.43</v>
      </c>
      <c r="H20" s="77">
        <v>0.04</v>
      </c>
      <c r="I20" s="77">
        <v>2.0399999999999778</v>
      </c>
      <c r="J20" s="77">
        <v>1.8900000000000006</v>
      </c>
      <c r="Q20" s="53"/>
    </row>
    <row r="21" spans="1:53" s="20" customFormat="1" ht="20.100000000000001" customHeight="1">
      <c r="A21" s="2"/>
      <c r="B21" s="201">
        <v>15</v>
      </c>
      <c r="C21" s="208" t="s">
        <v>147</v>
      </c>
      <c r="D21" s="213">
        <v>218945.265304</v>
      </c>
      <c r="E21" s="201">
        <v>6.7299999999999995</v>
      </c>
      <c r="F21" s="201">
        <v>20.87</v>
      </c>
      <c r="G21" s="201">
        <v>57.67</v>
      </c>
      <c r="H21" s="201">
        <v>0</v>
      </c>
      <c r="I21" s="201">
        <v>14.72999999999999</v>
      </c>
      <c r="J21" s="201">
        <v>6.7199999999999989</v>
      </c>
      <c r="K21" s="2"/>
      <c r="L21" s="2"/>
      <c r="M21" s="2"/>
      <c r="N21" s="2"/>
      <c r="O21" s="2"/>
      <c r="P21" s="2"/>
      <c r="Q21" s="53"/>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row>
    <row r="22" spans="1:53" s="2" customFormat="1" ht="20.100000000000001" customHeight="1">
      <c r="B22" s="77">
        <v>16</v>
      </c>
      <c r="C22" s="209" t="s">
        <v>36</v>
      </c>
      <c r="D22" s="212">
        <v>146725.92534300001</v>
      </c>
      <c r="E22" s="77">
        <v>5.99</v>
      </c>
      <c r="F22" s="77">
        <v>57.59</v>
      </c>
      <c r="G22" s="77">
        <v>34.770000000000003</v>
      </c>
      <c r="H22" s="77">
        <v>0.03</v>
      </c>
      <c r="I22" s="77">
        <v>1.6199999999999903</v>
      </c>
      <c r="J22" s="77">
        <v>2.3700000000000045</v>
      </c>
      <c r="Q22" s="53"/>
    </row>
    <row r="23" spans="1:53" s="20" customFormat="1" ht="20.100000000000001" customHeight="1">
      <c r="A23" s="2"/>
      <c r="B23" s="201">
        <v>17</v>
      </c>
      <c r="C23" s="208" t="s">
        <v>40</v>
      </c>
      <c r="D23" s="213">
        <v>617202.54835199995</v>
      </c>
      <c r="E23" s="201">
        <v>5.94</v>
      </c>
      <c r="F23" s="201">
        <v>22.11</v>
      </c>
      <c r="G23" s="201">
        <v>59.56</v>
      </c>
      <c r="H23" s="201">
        <v>0</v>
      </c>
      <c r="I23" s="201">
        <v>12.39</v>
      </c>
      <c r="J23" s="201">
        <v>5.9399999999999977</v>
      </c>
      <c r="K23" s="2"/>
      <c r="L23" s="2"/>
      <c r="M23" s="2"/>
      <c r="N23" s="2"/>
      <c r="O23" s="2"/>
      <c r="P23" s="2"/>
      <c r="Q23" s="53"/>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row>
    <row r="24" spans="1:53" s="2" customFormat="1" ht="20.100000000000001" customHeight="1">
      <c r="B24" s="77">
        <v>18</v>
      </c>
      <c r="C24" s="209" t="s">
        <v>26</v>
      </c>
      <c r="D24" s="212">
        <v>927888.36777500005</v>
      </c>
      <c r="E24" s="77">
        <v>5.0599999999999996</v>
      </c>
      <c r="F24" s="77">
        <v>29.21</v>
      </c>
      <c r="G24" s="77">
        <v>64.75</v>
      </c>
      <c r="H24" s="77">
        <v>0.01</v>
      </c>
      <c r="I24" s="77">
        <v>0.96999999999999886</v>
      </c>
      <c r="J24" s="77">
        <v>1.2800000000000011</v>
      </c>
      <c r="Q24" s="53"/>
    </row>
    <row r="25" spans="1:53" s="20" customFormat="1" ht="20.100000000000001" customHeight="1">
      <c r="A25" s="2"/>
      <c r="B25" s="201">
        <v>19</v>
      </c>
      <c r="C25" s="208" t="s">
        <v>24</v>
      </c>
      <c r="D25" s="213">
        <v>289422.35825400002</v>
      </c>
      <c r="E25" s="201">
        <v>5</v>
      </c>
      <c r="F25" s="201">
        <v>44.05</v>
      </c>
      <c r="G25" s="201">
        <v>49.89</v>
      </c>
      <c r="H25" s="201">
        <v>0</v>
      </c>
      <c r="I25" s="201">
        <v>1.0600000000000023</v>
      </c>
      <c r="J25" s="201">
        <v>54.81</v>
      </c>
      <c r="K25" s="2"/>
      <c r="L25" s="2"/>
      <c r="M25" s="2"/>
      <c r="N25" s="2"/>
      <c r="O25" s="2"/>
      <c r="P25" s="2"/>
      <c r="Q25" s="53"/>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row>
    <row r="26" spans="1:53" s="2" customFormat="1" ht="20.100000000000001" customHeight="1">
      <c r="B26" s="77">
        <v>20</v>
      </c>
      <c r="C26" s="209" t="s">
        <v>426</v>
      </c>
      <c r="D26" s="212">
        <v>862783.18570699997</v>
      </c>
      <c r="E26" s="77">
        <v>3.23</v>
      </c>
      <c r="F26" s="77">
        <v>12.91</v>
      </c>
      <c r="G26" s="77">
        <v>82.04</v>
      </c>
      <c r="H26" s="77">
        <v>0</v>
      </c>
      <c r="I26" s="77">
        <v>1.8199999999999932</v>
      </c>
      <c r="J26" s="77">
        <v>1.9899999999999949</v>
      </c>
      <c r="Q26" s="53"/>
    </row>
    <row r="27" spans="1:53" s="20" customFormat="1" ht="20.100000000000001" customHeight="1">
      <c r="A27" s="2"/>
      <c r="B27" s="201">
        <v>21</v>
      </c>
      <c r="C27" s="208" t="s">
        <v>37</v>
      </c>
      <c r="D27" s="213">
        <v>261921.90663099999</v>
      </c>
      <c r="E27" s="201">
        <v>1.93</v>
      </c>
      <c r="F27" s="201">
        <v>25.66</v>
      </c>
      <c r="G27" s="201">
        <v>70.97</v>
      </c>
      <c r="H27" s="201">
        <v>0.03</v>
      </c>
      <c r="I27" s="201">
        <v>1.4099999999999966</v>
      </c>
      <c r="J27" s="201">
        <v>1.6599999999999966</v>
      </c>
      <c r="K27" s="2"/>
      <c r="L27" s="2"/>
      <c r="M27" s="2"/>
      <c r="N27" s="2"/>
      <c r="O27" s="2"/>
      <c r="P27" s="2"/>
      <c r="Q27" s="53"/>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row>
    <row r="28" spans="1:53" s="2" customFormat="1" ht="20.100000000000001" customHeight="1">
      <c r="B28" s="77">
        <v>22</v>
      </c>
      <c r="C28" s="209" t="s">
        <v>310</v>
      </c>
      <c r="D28" s="212">
        <v>5542.5137629999999</v>
      </c>
      <c r="E28" s="77">
        <v>1.6</v>
      </c>
      <c r="F28" s="77">
        <v>80.16</v>
      </c>
      <c r="G28" s="77">
        <v>17.28</v>
      </c>
      <c r="H28" s="77">
        <v>0.5</v>
      </c>
      <c r="I28" s="77">
        <v>0.46000000000000796</v>
      </c>
      <c r="J28" s="77">
        <v>100</v>
      </c>
      <c r="Q28" s="53"/>
    </row>
    <row r="29" spans="1:53" s="20" customFormat="1" ht="20.100000000000001" customHeight="1">
      <c r="A29" s="2"/>
      <c r="B29" s="201">
        <v>23</v>
      </c>
      <c r="C29" s="208" t="s">
        <v>38</v>
      </c>
      <c r="D29" s="213">
        <v>74643.325465999995</v>
      </c>
      <c r="E29" s="201">
        <v>1.33</v>
      </c>
      <c r="F29" s="201">
        <v>0</v>
      </c>
      <c r="G29" s="201">
        <v>96.64</v>
      </c>
      <c r="H29" s="201">
        <v>0</v>
      </c>
      <c r="I29" s="201">
        <v>2.0300000000000011</v>
      </c>
      <c r="J29" s="201">
        <v>1.9699999999999989</v>
      </c>
      <c r="K29" s="2"/>
      <c r="L29" s="2"/>
      <c r="M29" s="2"/>
      <c r="N29" s="2"/>
      <c r="O29" s="2"/>
      <c r="P29" s="2"/>
      <c r="Q29" s="53"/>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row>
    <row r="30" spans="1:53" s="2" customFormat="1" ht="20.100000000000001" customHeight="1">
      <c r="B30" s="77">
        <v>24</v>
      </c>
      <c r="C30" s="209" t="s">
        <v>35</v>
      </c>
      <c r="D30" s="212">
        <v>41813.061564000003</v>
      </c>
      <c r="E30" s="77">
        <v>0.97</v>
      </c>
      <c r="F30" s="77">
        <v>39.950000000000003</v>
      </c>
      <c r="G30" s="77">
        <v>57.49</v>
      </c>
      <c r="H30" s="77">
        <v>7.0000000000000007E-2</v>
      </c>
      <c r="I30" s="77">
        <v>1.519999999999996</v>
      </c>
      <c r="J30" s="77">
        <v>1.1899999999999977</v>
      </c>
      <c r="Q30" s="53"/>
    </row>
    <row r="31" spans="1:53" s="20" customFormat="1" ht="20.100000000000001" customHeight="1">
      <c r="A31" s="2"/>
      <c r="B31" s="201">
        <v>25</v>
      </c>
      <c r="C31" s="208" t="s">
        <v>27</v>
      </c>
      <c r="D31" s="213">
        <v>145653.63542800001</v>
      </c>
      <c r="E31" s="201">
        <v>0.49</v>
      </c>
      <c r="F31" s="201">
        <v>80.67</v>
      </c>
      <c r="G31" s="201">
        <v>18.149999999999999</v>
      </c>
      <c r="H31" s="201">
        <v>0</v>
      </c>
      <c r="I31" s="201">
        <v>0.69000000000001194</v>
      </c>
      <c r="J31" s="201">
        <v>0.57000000000000739</v>
      </c>
      <c r="K31" s="2"/>
      <c r="L31" s="2"/>
      <c r="M31" s="2"/>
      <c r="N31" s="2"/>
      <c r="O31" s="2"/>
      <c r="P31" s="2"/>
      <c r="Q31" s="53"/>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row>
    <row r="32" spans="1:53" s="2" customFormat="1" ht="20.100000000000001" customHeight="1">
      <c r="B32" s="77">
        <v>26</v>
      </c>
      <c r="C32" s="209" t="s">
        <v>148</v>
      </c>
      <c r="D32" s="212">
        <v>2266274.923378</v>
      </c>
      <c r="E32" s="77">
        <v>0.15</v>
      </c>
      <c r="F32" s="77">
        <v>34.979999999999997</v>
      </c>
      <c r="G32" s="77">
        <v>64.239999999999995</v>
      </c>
      <c r="H32" s="77">
        <v>0.05</v>
      </c>
      <c r="I32" s="77">
        <v>0.58000000000001251</v>
      </c>
      <c r="J32" s="77">
        <v>0.97000000000001307</v>
      </c>
      <c r="Q32" s="53"/>
    </row>
    <row r="33" spans="1:53" s="20" customFormat="1" ht="20.100000000000001" customHeight="1">
      <c r="A33" s="2"/>
      <c r="B33" s="201">
        <v>27</v>
      </c>
      <c r="C33" s="208" t="s">
        <v>18</v>
      </c>
      <c r="D33" s="213">
        <v>2026337.235723</v>
      </c>
      <c r="E33" s="201">
        <v>0</v>
      </c>
      <c r="F33" s="201">
        <v>34.56</v>
      </c>
      <c r="G33" s="201">
        <v>64.87</v>
      </c>
      <c r="H33" s="201">
        <v>0</v>
      </c>
      <c r="I33" s="201">
        <v>0.56999999999999318</v>
      </c>
      <c r="J33" s="201">
        <v>0.65000000000000568</v>
      </c>
      <c r="K33" s="2"/>
      <c r="L33" s="2"/>
      <c r="M33" s="2"/>
      <c r="N33" s="2"/>
      <c r="O33" s="2"/>
      <c r="P33" s="2"/>
      <c r="Q33" s="53"/>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row>
    <row r="34" spans="1:53" s="2" customFormat="1" ht="20.100000000000001" customHeight="1">
      <c r="B34" s="77">
        <v>28</v>
      </c>
      <c r="C34" s="209" t="s">
        <v>30</v>
      </c>
      <c r="D34" s="212">
        <v>1222404.404657</v>
      </c>
      <c r="E34" s="77">
        <v>0</v>
      </c>
      <c r="F34" s="77">
        <v>49.23</v>
      </c>
      <c r="G34" s="77">
        <v>50.51</v>
      </c>
      <c r="H34" s="77">
        <v>0</v>
      </c>
      <c r="I34" s="77">
        <v>0.26000000000000512</v>
      </c>
      <c r="J34" s="77">
        <v>0.50999999999999091</v>
      </c>
      <c r="Q34" s="53"/>
    </row>
    <row r="35" spans="1:53" s="20" customFormat="1" ht="20.100000000000001" customHeight="1">
      <c r="A35" s="2"/>
      <c r="B35" s="201">
        <v>29</v>
      </c>
      <c r="C35" s="208" t="s">
        <v>45</v>
      </c>
      <c r="D35" s="213">
        <v>18481.963370000001</v>
      </c>
      <c r="E35" s="201">
        <v>0</v>
      </c>
      <c r="F35" s="201">
        <v>27.75</v>
      </c>
      <c r="G35" s="201">
        <v>68.77</v>
      </c>
      <c r="H35" s="201">
        <v>0.25</v>
      </c>
      <c r="I35" s="201">
        <v>3.230000000000004</v>
      </c>
      <c r="J35" s="201">
        <v>1.4299999999999926</v>
      </c>
      <c r="K35" s="2"/>
      <c r="L35" s="2"/>
      <c r="M35" s="2"/>
      <c r="N35" s="2"/>
      <c r="O35" s="2"/>
      <c r="P35" s="2"/>
      <c r="Q35" s="53"/>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row>
    <row r="36" spans="1:53" s="2" customFormat="1" ht="20.100000000000001" customHeight="1">
      <c r="B36" s="77">
        <v>30</v>
      </c>
      <c r="C36" s="209" t="s">
        <v>166</v>
      </c>
      <c r="D36" s="212">
        <v>95290.125444999998</v>
      </c>
      <c r="E36" s="77">
        <v>0</v>
      </c>
      <c r="F36" s="77">
        <v>71.39</v>
      </c>
      <c r="G36" s="77">
        <v>26.97</v>
      </c>
      <c r="H36" s="77">
        <v>0</v>
      </c>
      <c r="I36" s="77">
        <v>1.6400000000000006</v>
      </c>
      <c r="J36" s="77">
        <v>1.9699999999999989</v>
      </c>
      <c r="Q36" s="53"/>
    </row>
    <row r="37" spans="1:53" s="2" customFormat="1" ht="20.100000000000001" customHeight="1">
      <c r="B37" s="201">
        <v>31</v>
      </c>
      <c r="C37" s="208" t="s">
        <v>481</v>
      </c>
      <c r="D37" s="213">
        <v>5042</v>
      </c>
      <c r="E37" s="201">
        <v>0</v>
      </c>
      <c r="F37" s="201">
        <v>99.71</v>
      </c>
      <c r="G37" s="201">
        <v>0</v>
      </c>
      <c r="H37" s="201">
        <v>0</v>
      </c>
      <c r="I37" s="201">
        <v>0.29000000000000625</v>
      </c>
      <c r="J37" s="201" t="s">
        <v>49</v>
      </c>
      <c r="Q37" s="53"/>
    </row>
    <row r="38" spans="1:53" ht="30.75" customHeight="1">
      <c r="B38" s="266" t="s">
        <v>211</v>
      </c>
      <c r="C38" s="267"/>
      <c r="D38" s="105">
        <f>SUM(D7:D37)</f>
        <v>26097772.470798992</v>
      </c>
      <c r="E38" s="51">
        <v>6.6461792928340166</v>
      </c>
      <c r="F38" s="51">
        <v>18.700551161813642</v>
      </c>
      <c r="G38" s="51">
        <v>72.207796177011616</v>
      </c>
      <c r="H38" s="51">
        <v>9.5586730789648744E-2</v>
      </c>
      <c r="I38" s="51">
        <v>2.3305669810338854</v>
      </c>
      <c r="J38" s="51"/>
      <c r="K38" s="48"/>
      <c r="L38" s="48"/>
      <c r="M38" s="48"/>
      <c r="N38" s="48"/>
      <c r="O38" s="48"/>
    </row>
    <row r="39" spans="1:53" s="20" customFormat="1" ht="20.100000000000001" customHeight="1">
      <c r="A39" s="2"/>
      <c r="B39" s="202">
        <v>32</v>
      </c>
      <c r="C39" s="210" t="s">
        <v>430</v>
      </c>
      <c r="D39" s="214">
        <v>152561.357601</v>
      </c>
      <c r="E39" s="205">
        <v>66.58</v>
      </c>
      <c r="F39" s="205">
        <v>12.39</v>
      </c>
      <c r="G39" s="205">
        <v>19.8</v>
      </c>
      <c r="H39" s="205">
        <v>0</v>
      </c>
      <c r="I39" s="205">
        <v>1.230000000000004</v>
      </c>
      <c r="J39" s="205">
        <v>3.6400000000000006</v>
      </c>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row>
    <row r="40" spans="1:53" s="2" customFormat="1" ht="20.100000000000001" customHeight="1">
      <c r="B40" s="203">
        <v>33</v>
      </c>
      <c r="C40" s="209" t="s">
        <v>168</v>
      </c>
      <c r="D40" s="212">
        <v>10117.601892999999</v>
      </c>
      <c r="E40" s="77">
        <v>64.5</v>
      </c>
      <c r="F40" s="77">
        <v>3.26</v>
      </c>
      <c r="G40" s="77">
        <v>31.15</v>
      </c>
      <c r="H40" s="77">
        <v>0</v>
      </c>
      <c r="I40" s="77">
        <v>1.0900000000000034</v>
      </c>
      <c r="J40" s="77">
        <v>7.3400000000000034</v>
      </c>
    </row>
    <row r="41" spans="1:53" s="20" customFormat="1" ht="20.100000000000001" customHeight="1">
      <c r="A41" s="2"/>
      <c r="B41" s="204">
        <v>34</v>
      </c>
      <c r="C41" s="208" t="s">
        <v>150</v>
      </c>
      <c r="D41" s="213">
        <v>11172.380751000001</v>
      </c>
      <c r="E41" s="201">
        <v>57.010000000000005</v>
      </c>
      <c r="F41" s="201">
        <v>34.31</v>
      </c>
      <c r="G41" s="201">
        <v>5.84</v>
      </c>
      <c r="H41" s="201">
        <v>0</v>
      </c>
      <c r="I41" s="201">
        <v>2.8399999999999892</v>
      </c>
      <c r="J41" s="201">
        <v>3.1899999999999977</v>
      </c>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row>
    <row r="42" spans="1:53" s="2" customFormat="1" ht="20.100000000000001" customHeight="1">
      <c r="B42" s="203">
        <v>35</v>
      </c>
      <c r="C42" s="209" t="s">
        <v>155</v>
      </c>
      <c r="D42" s="212">
        <v>18397.931625000001</v>
      </c>
      <c r="E42" s="77">
        <v>55.43</v>
      </c>
      <c r="F42" s="77">
        <v>35.67</v>
      </c>
      <c r="G42" s="77">
        <v>6.52</v>
      </c>
      <c r="H42" s="77">
        <v>0</v>
      </c>
      <c r="I42" s="77">
        <v>2.3799999999999955</v>
      </c>
      <c r="J42" s="77">
        <v>2.7700000000000102</v>
      </c>
    </row>
    <row r="43" spans="1:53" s="20" customFormat="1" ht="20.100000000000001" customHeight="1">
      <c r="A43" s="2"/>
      <c r="B43" s="202">
        <v>36</v>
      </c>
      <c r="C43" s="210" t="s">
        <v>158</v>
      </c>
      <c r="D43" s="214">
        <v>6440.7990149999996</v>
      </c>
      <c r="E43" s="205">
        <v>51.59</v>
      </c>
      <c r="F43" s="205">
        <v>40.839999999999996</v>
      </c>
      <c r="G43" s="205">
        <v>4.26</v>
      </c>
      <c r="H43" s="205">
        <v>0</v>
      </c>
      <c r="I43" s="205">
        <v>3.3100000000000023</v>
      </c>
      <c r="J43" s="205">
        <v>3.269999999999996</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row>
    <row r="44" spans="1:53" s="2" customFormat="1" ht="20.100000000000001" customHeight="1">
      <c r="B44" s="203">
        <v>37</v>
      </c>
      <c r="C44" s="209" t="s">
        <v>429</v>
      </c>
      <c r="D44" s="212">
        <v>61809.639195000003</v>
      </c>
      <c r="E44" s="77">
        <v>50.160000000000004</v>
      </c>
      <c r="F44" s="77">
        <v>45.08</v>
      </c>
      <c r="G44" s="77">
        <v>2.9499999999999997</v>
      </c>
      <c r="H44" s="77">
        <v>0</v>
      </c>
      <c r="I44" s="77">
        <v>1.8100000000000023</v>
      </c>
      <c r="J44" s="77">
        <v>1.0999999999999943</v>
      </c>
    </row>
    <row r="45" spans="1:53" s="20" customFormat="1" ht="20.100000000000001" customHeight="1">
      <c r="A45" s="2"/>
      <c r="B45" s="202">
        <v>38</v>
      </c>
      <c r="C45" s="210" t="s">
        <v>55</v>
      </c>
      <c r="D45" s="214">
        <v>9824.0761660000007</v>
      </c>
      <c r="E45" s="205">
        <v>48.95</v>
      </c>
      <c r="F45" s="205">
        <v>38.74</v>
      </c>
      <c r="G45" s="205">
        <v>10.35</v>
      </c>
      <c r="H45" s="205">
        <v>0</v>
      </c>
      <c r="I45" s="205">
        <v>1.9599999999999937</v>
      </c>
      <c r="J45" s="205">
        <v>3.4699999999999847</v>
      </c>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spans="1:53" s="2" customFormat="1" ht="20.100000000000001" customHeight="1">
      <c r="B46" s="203">
        <v>39</v>
      </c>
      <c r="C46" s="209" t="s">
        <v>54</v>
      </c>
      <c r="D46" s="212">
        <v>18994.672795999999</v>
      </c>
      <c r="E46" s="77">
        <v>46.2</v>
      </c>
      <c r="F46" s="77">
        <v>48.4</v>
      </c>
      <c r="G46" s="77">
        <v>2.2799999999999998</v>
      </c>
      <c r="H46" s="77">
        <v>0</v>
      </c>
      <c r="I46" s="77">
        <v>3.1200000000000045</v>
      </c>
      <c r="J46" s="77">
        <v>3.039999999999992</v>
      </c>
    </row>
    <row r="47" spans="1:53" s="20" customFormat="1" ht="20.100000000000001" customHeight="1">
      <c r="A47" s="2"/>
      <c r="B47" s="202">
        <v>40</v>
      </c>
      <c r="C47" s="210" t="s">
        <v>428</v>
      </c>
      <c r="D47" s="214">
        <v>107719.063522</v>
      </c>
      <c r="E47" s="205">
        <v>46.16</v>
      </c>
      <c r="F47" s="205">
        <v>0</v>
      </c>
      <c r="G47" s="205">
        <v>50.39</v>
      </c>
      <c r="H47" s="205">
        <v>0.05</v>
      </c>
      <c r="I47" s="205">
        <v>3.4000000000000057</v>
      </c>
      <c r="J47" s="205">
        <v>9.269999999999996</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spans="1:53" s="2" customFormat="1" ht="20.100000000000001" customHeight="1">
      <c r="B48" s="203">
        <v>41</v>
      </c>
      <c r="C48" s="209" t="s">
        <v>191</v>
      </c>
      <c r="D48" s="212">
        <v>55306.808920000003</v>
      </c>
      <c r="E48" s="77">
        <v>43.45</v>
      </c>
      <c r="F48" s="77">
        <v>0</v>
      </c>
      <c r="G48" s="77">
        <v>53.98</v>
      </c>
      <c r="H48" s="77">
        <v>0</v>
      </c>
      <c r="I48" s="77">
        <v>2.5699999999999932</v>
      </c>
      <c r="J48" s="77">
        <v>5.4000000000000057</v>
      </c>
    </row>
    <row r="49" spans="1:53" ht="20.100000000000001" customHeight="1">
      <c r="B49" s="295" t="s">
        <v>212</v>
      </c>
      <c r="C49" s="296"/>
      <c r="D49" s="105">
        <f>SUM(D39:D48)</f>
        <v>452344.33148399997</v>
      </c>
      <c r="E49" s="52">
        <v>54.45706097698303</v>
      </c>
      <c r="F49" s="52">
        <v>16.164997191784664</v>
      </c>
      <c r="G49" s="52">
        <v>27.167949236873746</v>
      </c>
      <c r="H49" s="52">
        <v>1.1906755100545587E-2</v>
      </c>
      <c r="I49" s="52">
        <v>2.1980858392580309</v>
      </c>
      <c r="J49" s="52"/>
      <c r="K49" s="48"/>
      <c r="L49" s="48"/>
      <c r="M49" s="48"/>
      <c r="N49" s="48"/>
      <c r="O49" s="48"/>
    </row>
    <row r="50" spans="1:53" s="20" customFormat="1" ht="20.100000000000001" customHeight="1">
      <c r="A50" s="2"/>
      <c r="B50" s="203">
        <v>42</v>
      </c>
      <c r="C50" s="209" t="s">
        <v>313</v>
      </c>
      <c r="D50" s="212">
        <v>229889.81886500001</v>
      </c>
      <c r="E50" s="77">
        <v>98.04</v>
      </c>
      <c r="F50" s="77">
        <v>0</v>
      </c>
      <c r="G50" s="77">
        <v>0.26</v>
      </c>
      <c r="H50" s="77">
        <v>0</v>
      </c>
      <c r="I50" s="77">
        <v>1.6999999999999886</v>
      </c>
      <c r="J50" s="77">
        <v>2.2999999999999972</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spans="1:53" s="2" customFormat="1" ht="20.100000000000001" customHeight="1">
      <c r="B51" s="206">
        <v>43</v>
      </c>
      <c r="C51" s="210" t="s">
        <v>307</v>
      </c>
      <c r="D51" s="214">
        <v>62102.275194000002</v>
      </c>
      <c r="E51" s="205">
        <v>98.03</v>
      </c>
      <c r="F51" s="205">
        <v>0</v>
      </c>
      <c r="G51" s="205">
        <v>0</v>
      </c>
      <c r="H51" s="205">
        <v>0.01</v>
      </c>
      <c r="I51" s="205">
        <v>1.9599999999999937</v>
      </c>
      <c r="J51" s="205">
        <v>2.0100000000000051</v>
      </c>
    </row>
    <row r="52" spans="1:53" s="20" customFormat="1" ht="20.100000000000001" customHeight="1">
      <c r="A52" s="2"/>
      <c r="B52" s="203">
        <v>44</v>
      </c>
      <c r="C52" s="209" t="s">
        <v>432</v>
      </c>
      <c r="D52" s="212">
        <v>193956.05179100001</v>
      </c>
      <c r="E52" s="77">
        <v>96.88</v>
      </c>
      <c r="F52" s="77">
        <v>0</v>
      </c>
      <c r="G52" s="77">
        <v>0.26</v>
      </c>
      <c r="H52" s="77">
        <v>0</v>
      </c>
      <c r="I52" s="77">
        <v>2.8599999999999994</v>
      </c>
      <c r="J52" s="77">
        <v>2.5599999999999881</v>
      </c>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spans="1:53" s="2" customFormat="1" ht="20.100000000000001" customHeight="1">
      <c r="B53" s="206">
        <v>45</v>
      </c>
      <c r="C53" s="210" t="s">
        <v>156</v>
      </c>
      <c r="D53" s="214">
        <v>2888754.3600550001</v>
      </c>
      <c r="E53" s="205">
        <v>95</v>
      </c>
      <c r="F53" s="205">
        <v>0</v>
      </c>
      <c r="G53" s="205">
        <v>0</v>
      </c>
      <c r="H53" s="205">
        <v>0</v>
      </c>
      <c r="I53" s="205">
        <v>5</v>
      </c>
      <c r="J53" s="205">
        <v>1.6899999999999977</v>
      </c>
    </row>
    <row r="54" spans="1:53" s="20" customFormat="1" ht="20.100000000000001" customHeight="1">
      <c r="A54" s="2"/>
      <c r="B54" s="203">
        <v>46</v>
      </c>
      <c r="C54" s="209" t="s">
        <v>182</v>
      </c>
      <c r="D54" s="212">
        <v>115592.320303</v>
      </c>
      <c r="E54" s="77">
        <v>93.95</v>
      </c>
      <c r="F54" s="77">
        <v>0</v>
      </c>
      <c r="G54" s="77">
        <v>0.01</v>
      </c>
      <c r="H54" s="77">
        <v>0</v>
      </c>
      <c r="I54" s="77">
        <v>6.039999999999992</v>
      </c>
      <c r="J54" s="77">
        <v>5.789999999999992</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spans="1:53" s="2" customFormat="1" ht="20.100000000000001" customHeight="1">
      <c r="B55" s="206">
        <v>47</v>
      </c>
      <c r="C55" s="210" t="s">
        <v>58</v>
      </c>
      <c r="D55" s="214">
        <v>245269.46086799999</v>
      </c>
      <c r="E55" s="205">
        <v>89.9</v>
      </c>
      <c r="F55" s="205">
        <v>6.12</v>
      </c>
      <c r="G55" s="205">
        <v>0.11</v>
      </c>
      <c r="H55" s="205">
        <v>0.01</v>
      </c>
      <c r="I55" s="205">
        <v>3.8599999999999994</v>
      </c>
      <c r="J55" s="205">
        <v>3.5</v>
      </c>
    </row>
    <row r="56" spans="1:53" s="20" customFormat="1" ht="20.100000000000001" customHeight="1">
      <c r="A56" s="2"/>
      <c r="B56" s="203">
        <v>48</v>
      </c>
      <c r="C56" s="209" t="s">
        <v>433</v>
      </c>
      <c r="D56" s="212">
        <v>93586.682071999996</v>
      </c>
      <c r="E56" s="77">
        <v>88.16</v>
      </c>
      <c r="F56" s="77">
        <v>4.3</v>
      </c>
      <c r="G56" s="77">
        <v>2.66</v>
      </c>
      <c r="H56" s="77">
        <v>0</v>
      </c>
      <c r="I56" s="77">
        <v>4.8800000000000097</v>
      </c>
      <c r="J56" s="77">
        <v>7.4699999999999989</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spans="1:53" s="2" customFormat="1" ht="20.100000000000001" customHeight="1">
      <c r="B57" s="206">
        <v>49</v>
      </c>
      <c r="C57" s="210" t="s">
        <v>60</v>
      </c>
      <c r="D57" s="214">
        <v>214308.78320100001</v>
      </c>
      <c r="E57" s="205">
        <v>85.36</v>
      </c>
      <c r="F57" s="205">
        <v>7.6700000000000008</v>
      </c>
      <c r="G57" s="205">
        <v>0.47000000000000003</v>
      </c>
      <c r="H57" s="205">
        <v>0</v>
      </c>
      <c r="I57" s="205">
        <v>6.5</v>
      </c>
      <c r="J57" s="205">
        <v>5.5600000000000023</v>
      </c>
    </row>
    <row r="58" spans="1:53" s="2" customFormat="1" ht="20.100000000000001" customHeight="1">
      <c r="B58" s="203">
        <v>50</v>
      </c>
      <c r="C58" s="209" t="s">
        <v>431</v>
      </c>
      <c r="D58" s="212">
        <v>248836.75785600001</v>
      </c>
      <c r="E58" s="77">
        <v>80.349999999999994</v>
      </c>
      <c r="F58" s="77">
        <v>11.53</v>
      </c>
      <c r="G58" s="77">
        <v>0.84</v>
      </c>
      <c r="H58" s="77">
        <v>0</v>
      </c>
      <c r="I58" s="77">
        <v>7.2800000000000011</v>
      </c>
      <c r="J58" s="77">
        <v>7.5</v>
      </c>
    </row>
    <row r="59" spans="1:53" ht="20.100000000000001" customHeight="1">
      <c r="B59" s="297" t="s">
        <v>213</v>
      </c>
      <c r="C59" s="298"/>
      <c r="D59" s="105">
        <f>SUM(D50:D58)</f>
        <v>4292296.5102050006</v>
      </c>
      <c r="E59" s="51">
        <v>93.492158701333082</v>
      </c>
      <c r="F59" s="51">
        <v>1.4948426799961836</v>
      </c>
      <c r="G59" s="51">
        <v>0.16238954313312573</v>
      </c>
      <c r="H59" s="51">
        <v>7.1610089221753207E-4</v>
      </c>
      <c r="I59" s="51">
        <v>4.8498929746453854</v>
      </c>
      <c r="J59" s="51"/>
      <c r="K59" s="48"/>
      <c r="L59" s="48"/>
      <c r="M59" s="48"/>
      <c r="N59" s="48"/>
      <c r="O59" s="48"/>
    </row>
    <row r="60" spans="1:53" s="20" customFormat="1" ht="20.100000000000001" customHeight="1">
      <c r="A60" s="2"/>
      <c r="B60" s="11">
        <v>51</v>
      </c>
      <c r="C60" s="211" t="s">
        <v>434</v>
      </c>
      <c r="D60" s="104">
        <v>88822.807637000005</v>
      </c>
      <c r="E60" s="49">
        <v>95.41</v>
      </c>
      <c r="F60" s="49">
        <v>1.7</v>
      </c>
      <c r="G60" s="49">
        <v>0.69</v>
      </c>
      <c r="H60" s="49">
        <v>0</v>
      </c>
      <c r="I60" s="79">
        <v>2.2000000000000028</v>
      </c>
      <c r="J60" s="50">
        <v>2.4299999999999926</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spans="1:53" ht="20.100000000000001" customHeight="1">
      <c r="B61" s="295" t="s">
        <v>214</v>
      </c>
      <c r="C61" s="296"/>
      <c r="D61" s="105">
        <f>SUM(D60:D60)</f>
        <v>88822.807637000005</v>
      </c>
      <c r="E61" s="52">
        <v>95.41</v>
      </c>
      <c r="F61" s="52">
        <v>1.7</v>
      </c>
      <c r="G61" s="52">
        <v>0.69</v>
      </c>
      <c r="H61" s="52">
        <v>0</v>
      </c>
      <c r="I61" s="52">
        <v>2.2000000000000028</v>
      </c>
      <c r="J61" s="52"/>
      <c r="K61" s="48"/>
      <c r="L61" s="48"/>
      <c r="M61" s="48"/>
      <c r="N61" s="48"/>
      <c r="O61" s="48"/>
    </row>
    <row r="62" spans="1:53" s="20" customFormat="1" ht="20.100000000000001" customHeight="1">
      <c r="A62" s="2"/>
      <c r="B62" s="203">
        <v>52</v>
      </c>
      <c r="C62" s="209" t="s">
        <v>135</v>
      </c>
      <c r="D62" s="212">
        <v>129747.03124900001</v>
      </c>
      <c r="E62" s="77">
        <v>98.44</v>
      </c>
      <c r="F62" s="77">
        <v>0</v>
      </c>
      <c r="G62" s="77">
        <v>0</v>
      </c>
      <c r="H62" s="77">
        <v>0</v>
      </c>
      <c r="I62" s="77">
        <v>1.5600000000000023</v>
      </c>
      <c r="J62" s="77">
        <v>2.9500000000000028</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spans="1:53" s="2" customFormat="1" ht="20.100000000000001" customHeight="1">
      <c r="B63" s="204">
        <v>53</v>
      </c>
      <c r="C63" s="208" t="s">
        <v>289</v>
      </c>
      <c r="D63" s="213">
        <v>41845.946113999998</v>
      </c>
      <c r="E63" s="201">
        <v>98.19</v>
      </c>
      <c r="F63" s="201">
        <v>0</v>
      </c>
      <c r="G63" s="201">
        <v>0.24</v>
      </c>
      <c r="H63" s="201">
        <v>0</v>
      </c>
      <c r="I63" s="201">
        <v>1.5700000000000074</v>
      </c>
      <c r="J63" s="201">
        <v>1.4300000000000068</v>
      </c>
    </row>
    <row r="64" spans="1:53" s="20" customFormat="1" ht="20.100000000000001" customHeight="1">
      <c r="A64" s="2"/>
      <c r="B64" s="203">
        <v>54</v>
      </c>
      <c r="C64" s="209" t="s">
        <v>185</v>
      </c>
      <c r="D64" s="212">
        <v>102257.665672</v>
      </c>
      <c r="E64" s="77">
        <v>98.07</v>
      </c>
      <c r="F64" s="77">
        <v>0</v>
      </c>
      <c r="G64" s="77">
        <v>0</v>
      </c>
      <c r="H64" s="77">
        <v>0</v>
      </c>
      <c r="I64" s="77">
        <v>1.9300000000000068</v>
      </c>
      <c r="J64" s="77">
        <v>6.2600000000000051</v>
      </c>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spans="1:53" s="2" customFormat="1" ht="20.100000000000001" customHeight="1">
      <c r="B65" s="204">
        <v>55</v>
      </c>
      <c r="C65" s="208" t="s">
        <v>440</v>
      </c>
      <c r="D65" s="213">
        <v>182454.445699</v>
      </c>
      <c r="E65" s="201">
        <v>97.74</v>
      </c>
      <c r="F65" s="201">
        <v>0</v>
      </c>
      <c r="G65" s="201">
        <v>0</v>
      </c>
      <c r="H65" s="201">
        <v>0</v>
      </c>
      <c r="I65" s="201">
        <v>2.2600000000000051</v>
      </c>
      <c r="J65" s="201">
        <v>4.6899999999999977</v>
      </c>
    </row>
    <row r="66" spans="1:53" s="20" customFormat="1" ht="20.100000000000001" customHeight="1">
      <c r="A66" s="19"/>
      <c r="B66" s="203">
        <v>56</v>
      </c>
      <c r="C66" s="209" t="s">
        <v>443</v>
      </c>
      <c r="D66" s="212">
        <v>34939.693424999998</v>
      </c>
      <c r="E66" s="77">
        <v>97.59</v>
      </c>
      <c r="F66" s="77">
        <v>0</v>
      </c>
      <c r="G66" s="77">
        <v>0.98</v>
      </c>
      <c r="H66" s="77">
        <v>0</v>
      </c>
      <c r="I66" s="77">
        <v>1.4299999999999926</v>
      </c>
      <c r="J66" s="77">
        <v>16.950000000000003</v>
      </c>
      <c r="K66" s="2"/>
      <c r="L66" s="2"/>
      <c r="M66" s="2"/>
      <c r="N66" s="2"/>
      <c r="O66" s="2"/>
      <c r="P66" s="19"/>
      <c r="Q66" s="19"/>
      <c r="R66" s="19"/>
      <c r="S66" s="19"/>
      <c r="T66" s="19"/>
      <c r="U66" s="19"/>
      <c r="V66" s="19"/>
      <c r="W66" s="19"/>
      <c r="X66" s="19"/>
      <c r="Y66" s="19"/>
      <c r="Z66" s="19"/>
      <c r="AA66" s="19"/>
      <c r="AB66" s="19"/>
      <c r="AC66" s="19"/>
      <c r="AD66" s="19"/>
      <c r="AE66" s="19"/>
      <c r="AF66" s="19"/>
      <c r="AG66" s="2"/>
      <c r="AH66" s="2"/>
      <c r="AI66" s="2"/>
      <c r="AJ66" s="2"/>
      <c r="AK66" s="2"/>
      <c r="AL66" s="2"/>
      <c r="AM66" s="2"/>
      <c r="AN66" s="2"/>
      <c r="AO66" s="2"/>
      <c r="AP66" s="2"/>
      <c r="AQ66" s="2"/>
      <c r="AR66" s="2"/>
      <c r="AS66" s="2"/>
      <c r="AT66" s="2"/>
      <c r="AU66" s="2"/>
      <c r="AV66" s="2"/>
      <c r="AW66" s="2"/>
      <c r="AX66" s="2"/>
      <c r="AY66" s="2"/>
      <c r="AZ66" s="2"/>
      <c r="BA66" s="2"/>
    </row>
    <row r="67" spans="1:53" s="2" customFormat="1" ht="20.100000000000001" customHeight="1">
      <c r="B67" s="204">
        <v>57</v>
      </c>
      <c r="C67" s="208" t="s">
        <v>467</v>
      </c>
      <c r="D67" s="213">
        <v>8650.5559979999998</v>
      </c>
      <c r="E67" s="201">
        <v>97.54</v>
      </c>
      <c r="F67" s="201">
        <v>0</v>
      </c>
      <c r="G67" s="201">
        <v>0</v>
      </c>
      <c r="H67" s="201">
        <v>0.01</v>
      </c>
      <c r="I67" s="201">
        <v>2.4499999999999886</v>
      </c>
      <c r="J67" s="201">
        <v>1.5</v>
      </c>
    </row>
    <row r="68" spans="1:53" s="20" customFormat="1" ht="20.100000000000001" customHeight="1">
      <c r="A68" s="2"/>
      <c r="B68" s="203">
        <v>58</v>
      </c>
      <c r="C68" s="209" t="s">
        <v>169</v>
      </c>
      <c r="D68" s="212">
        <v>7590.9255899999998</v>
      </c>
      <c r="E68" s="77">
        <v>97.23</v>
      </c>
      <c r="F68" s="77">
        <v>0</v>
      </c>
      <c r="G68" s="77">
        <v>0.05</v>
      </c>
      <c r="H68" s="77">
        <v>0</v>
      </c>
      <c r="I68" s="77">
        <v>2.7199999999999989</v>
      </c>
      <c r="J68" s="77">
        <v>1.4300000000000068</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spans="1:53" s="2" customFormat="1" ht="20.100000000000001" customHeight="1">
      <c r="B69" s="204">
        <v>59</v>
      </c>
      <c r="C69" s="208" t="s">
        <v>459</v>
      </c>
      <c r="D69" s="213">
        <v>134452.25615100001</v>
      </c>
      <c r="E69" s="201">
        <v>96.85</v>
      </c>
      <c r="F69" s="201">
        <v>0</v>
      </c>
      <c r="G69" s="201">
        <v>0.04</v>
      </c>
      <c r="H69" s="201">
        <v>0</v>
      </c>
      <c r="I69" s="201">
        <v>3.1099999999999994</v>
      </c>
      <c r="J69" s="201">
        <v>2.5699999999999932</v>
      </c>
    </row>
    <row r="70" spans="1:53" s="21" customFormat="1" ht="20.100000000000001" customHeight="1">
      <c r="A70" s="2"/>
      <c r="B70" s="203">
        <v>60</v>
      </c>
      <c r="C70" s="209" t="s">
        <v>468</v>
      </c>
      <c r="D70" s="212">
        <v>18366.083761000002</v>
      </c>
      <c r="E70" s="77">
        <v>96.64</v>
      </c>
      <c r="F70" s="77">
        <v>0</v>
      </c>
      <c r="G70" s="77">
        <v>0</v>
      </c>
      <c r="H70" s="77">
        <v>0.23</v>
      </c>
      <c r="I70" s="77">
        <v>3.1299999999999955</v>
      </c>
      <c r="J70" s="77">
        <v>10.269999999999996</v>
      </c>
      <c r="K70" s="2"/>
      <c r="L70" s="2"/>
      <c r="M70" s="2"/>
      <c r="N70" s="2"/>
      <c r="O70" s="2"/>
      <c r="P70" s="2"/>
      <c r="Q70" s="2"/>
      <c r="R70" s="2"/>
      <c r="S70" s="2"/>
      <c r="T70" s="2"/>
      <c r="U70" s="2"/>
      <c r="V70" s="2"/>
      <c r="W70" s="2"/>
      <c r="X70" s="2"/>
      <c r="Y70" s="2"/>
      <c r="Z70" s="2"/>
      <c r="AA70" s="2"/>
      <c r="AB70" s="2"/>
      <c r="AC70" s="2"/>
      <c r="AD70" s="2"/>
      <c r="AE70" s="2"/>
      <c r="AF70" s="2"/>
      <c r="AG70" s="19"/>
      <c r="AH70" s="19"/>
      <c r="AI70" s="19"/>
      <c r="AJ70" s="19"/>
      <c r="AK70" s="19"/>
      <c r="AL70" s="19"/>
      <c r="AM70" s="19"/>
      <c r="AN70" s="19"/>
      <c r="AO70" s="19"/>
      <c r="AP70" s="19"/>
      <c r="AQ70" s="19"/>
      <c r="AR70" s="19"/>
      <c r="AS70" s="19"/>
      <c r="AT70" s="19"/>
      <c r="AU70" s="19"/>
      <c r="AV70" s="19"/>
      <c r="AW70" s="19"/>
      <c r="AX70" s="19"/>
      <c r="AY70" s="19"/>
      <c r="AZ70" s="19"/>
      <c r="BA70" s="19"/>
    </row>
    <row r="71" spans="1:53" s="2" customFormat="1" ht="20.100000000000001" customHeight="1">
      <c r="B71" s="204">
        <v>61</v>
      </c>
      <c r="C71" s="208" t="s">
        <v>444</v>
      </c>
      <c r="D71" s="213">
        <v>27952.48359</v>
      </c>
      <c r="E71" s="201">
        <v>96.32</v>
      </c>
      <c r="F71" s="201">
        <v>0</v>
      </c>
      <c r="G71" s="201">
        <v>0</v>
      </c>
      <c r="H71" s="201">
        <v>0.03</v>
      </c>
      <c r="I71" s="201">
        <v>3.6500000000000057</v>
      </c>
      <c r="J71" s="201">
        <v>5.2900000000000063</v>
      </c>
    </row>
    <row r="72" spans="1:53" s="20" customFormat="1" ht="20.100000000000001" customHeight="1">
      <c r="A72" s="2"/>
      <c r="B72" s="203">
        <v>62</v>
      </c>
      <c r="C72" s="209" t="s">
        <v>437</v>
      </c>
      <c r="D72" s="212">
        <v>13605.063297000001</v>
      </c>
      <c r="E72" s="77">
        <v>96.22</v>
      </c>
      <c r="F72" s="77">
        <v>0</v>
      </c>
      <c r="G72" s="77">
        <v>0.76</v>
      </c>
      <c r="H72" s="77">
        <v>0</v>
      </c>
      <c r="I72" s="77">
        <v>3.019999999999996</v>
      </c>
      <c r="J72" s="77">
        <v>1.7099999999999937</v>
      </c>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spans="1:53" s="2" customFormat="1" ht="20.100000000000001" customHeight="1">
      <c r="B73" s="204">
        <v>63</v>
      </c>
      <c r="C73" s="208" t="s">
        <v>457</v>
      </c>
      <c r="D73" s="213">
        <v>52497.269855999999</v>
      </c>
      <c r="E73" s="201">
        <v>96.16</v>
      </c>
      <c r="F73" s="201">
        <v>0</v>
      </c>
      <c r="G73" s="201">
        <v>0</v>
      </c>
      <c r="H73" s="201">
        <v>0</v>
      </c>
      <c r="I73" s="201">
        <v>3.8400000000000034</v>
      </c>
      <c r="J73" s="201">
        <v>2.789999999999992</v>
      </c>
    </row>
    <row r="74" spans="1:53" s="20" customFormat="1" ht="20.100000000000001" customHeight="1">
      <c r="A74" s="2"/>
      <c r="B74" s="203">
        <v>64</v>
      </c>
      <c r="C74" s="209" t="s">
        <v>452</v>
      </c>
      <c r="D74" s="212">
        <v>19501.680901</v>
      </c>
      <c r="E74" s="77">
        <v>95.83</v>
      </c>
      <c r="F74" s="77">
        <v>0</v>
      </c>
      <c r="G74" s="77">
        <v>0</v>
      </c>
      <c r="H74" s="77">
        <v>0.06</v>
      </c>
      <c r="I74" s="77">
        <v>4.1099999999999994</v>
      </c>
      <c r="J74" s="77">
        <v>4.0500000000000114</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spans="1:53" s="2" customFormat="1" ht="20.100000000000001" customHeight="1">
      <c r="B75" s="204">
        <v>65</v>
      </c>
      <c r="C75" s="208" t="s">
        <v>460</v>
      </c>
      <c r="D75" s="213">
        <v>10410.265495</v>
      </c>
      <c r="E75" s="201">
        <v>95.81</v>
      </c>
      <c r="F75" s="201">
        <v>0</v>
      </c>
      <c r="G75" s="201">
        <v>0</v>
      </c>
      <c r="H75" s="201">
        <v>0</v>
      </c>
      <c r="I75" s="201">
        <v>4.1899999999999977</v>
      </c>
      <c r="J75" s="201">
        <v>2.9599999999999937</v>
      </c>
    </row>
    <row r="76" spans="1:53" s="20" customFormat="1" ht="20.100000000000001" customHeight="1">
      <c r="A76" s="2"/>
      <c r="B76" s="203">
        <v>66</v>
      </c>
      <c r="C76" s="209" t="s">
        <v>435</v>
      </c>
      <c r="D76" s="212">
        <v>1264189.972237</v>
      </c>
      <c r="E76" s="77">
        <v>95.79</v>
      </c>
      <c r="F76" s="77">
        <v>0</v>
      </c>
      <c r="G76" s="77">
        <v>0</v>
      </c>
      <c r="H76" s="77">
        <v>0.01</v>
      </c>
      <c r="I76" s="77">
        <v>4.1999999999999886</v>
      </c>
      <c r="J76" s="77">
        <v>3.8900000000000006</v>
      </c>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spans="1:53" s="2" customFormat="1" ht="20.100000000000001" customHeight="1">
      <c r="B77" s="204">
        <v>67</v>
      </c>
      <c r="C77" s="208" t="s">
        <v>463</v>
      </c>
      <c r="D77" s="213">
        <v>11288.056408</v>
      </c>
      <c r="E77" s="201">
        <v>95.59</v>
      </c>
      <c r="F77" s="201">
        <v>0</v>
      </c>
      <c r="G77" s="201">
        <v>0</v>
      </c>
      <c r="H77" s="201">
        <v>0.15</v>
      </c>
      <c r="I77" s="201">
        <v>4.2599999999999909</v>
      </c>
      <c r="J77" s="201">
        <v>6.8100000000000023</v>
      </c>
    </row>
    <row r="78" spans="1:53" s="20" customFormat="1" ht="20.100000000000001" customHeight="1">
      <c r="A78" s="2"/>
      <c r="B78" s="203">
        <v>68</v>
      </c>
      <c r="C78" s="209" t="s">
        <v>438</v>
      </c>
      <c r="D78" s="212">
        <v>105156.194494</v>
      </c>
      <c r="E78" s="77">
        <v>94.94</v>
      </c>
      <c r="F78" s="77">
        <v>0</v>
      </c>
      <c r="G78" s="77">
        <v>0</v>
      </c>
      <c r="H78" s="77">
        <v>0</v>
      </c>
      <c r="I78" s="77">
        <v>5.0600000000000023</v>
      </c>
      <c r="J78" s="77">
        <v>3.9899999999999949</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spans="1:53" s="2" customFormat="1" ht="20.100000000000001" customHeight="1">
      <c r="B79" s="204">
        <v>69</v>
      </c>
      <c r="C79" s="208" t="s">
        <v>290</v>
      </c>
      <c r="D79" s="213">
        <v>5085.2561400000004</v>
      </c>
      <c r="E79" s="201">
        <v>94.33</v>
      </c>
      <c r="F79" s="201">
        <v>0</v>
      </c>
      <c r="G79" s="201">
        <v>0.57999999999999996</v>
      </c>
      <c r="H79" s="201">
        <v>0</v>
      </c>
      <c r="I79" s="201">
        <v>5.0900000000000034</v>
      </c>
      <c r="J79" s="201">
        <v>0</v>
      </c>
    </row>
    <row r="80" spans="1:53" s="20" customFormat="1" ht="20.100000000000001" customHeight="1">
      <c r="A80" s="2"/>
      <c r="B80" s="203">
        <v>70</v>
      </c>
      <c r="C80" s="209" t="s">
        <v>152</v>
      </c>
      <c r="D80" s="212">
        <v>145788.97945799999</v>
      </c>
      <c r="E80" s="77">
        <v>94.22</v>
      </c>
      <c r="F80" s="77">
        <v>0.35</v>
      </c>
      <c r="G80" s="77">
        <v>0</v>
      </c>
      <c r="H80" s="77">
        <v>0</v>
      </c>
      <c r="I80" s="77">
        <v>5.4300000000000068</v>
      </c>
      <c r="J80" s="77">
        <v>6.8400000000000034</v>
      </c>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spans="1:53" s="2" customFormat="1" ht="20.100000000000001" customHeight="1">
      <c r="B81" s="204">
        <v>71</v>
      </c>
      <c r="C81" s="208" t="s">
        <v>464</v>
      </c>
      <c r="D81" s="213">
        <v>21473.881755999999</v>
      </c>
      <c r="E81" s="201">
        <v>94.13</v>
      </c>
      <c r="F81" s="201">
        <v>0</v>
      </c>
      <c r="G81" s="201">
        <v>2.34</v>
      </c>
      <c r="H81" s="201">
        <v>0</v>
      </c>
      <c r="I81" s="201">
        <v>3.5300000000000011</v>
      </c>
      <c r="J81" s="201">
        <v>4.0100000000000051</v>
      </c>
    </row>
    <row r="82" spans="1:53" s="20" customFormat="1" ht="20.100000000000001" customHeight="1">
      <c r="A82" s="2"/>
      <c r="B82" s="203">
        <v>72</v>
      </c>
      <c r="C82" s="209" t="s">
        <v>447</v>
      </c>
      <c r="D82" s="212">
        <v>110896.235199</v>
      </c>
      <c r="E82" s="77">
        <v>93.71</v>
      </c>
      <c r="F82" s="77">
        <v>0</v>
      </c>
      <c r="G82" s="77">
        <v>0</v>
      </c>
      <c r="H82" s="77">
        <v>0</v>
      </c>
      <c r="I82" s="77">
        <v>6.2900000000000063</v>
      </c>
      <c r="J82" s="77">
        <v>4.5699999999999932</v>
      </c>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spans="1:53" s="2" customFormat="1" ht="20.100000000000001" customHeight="1">
      <c r="B83" s="204">
        <v>73</v>
      </c>
      <c r="C83" s="208" t="s">
        <v>306</v>
      </c>
      <c r="D83" s="213">
        <v>6066.05321</v>
      </c>
      <c r="E83" s="201">
        <v>93.28</v>
      </c>
      <c r="F83" s="201">
        <v>0</v>
      </c>
      <c r="G83" s="201">
        <v>5.36</v>
      </c>
      <c r="H83" s="201">
        <v>0</v>
      </c>
      <c r="I83" s="201">
        <v>1.3599999999999994</v>
      </c>
      <c r="J83" s="201">
        <v>1.5099999999999909</v>
      </c>
    </row>
    <row r="84" spans="1:53" s="20" customFormat="1" ht="20.100000000000001" customHeight="1">
      <c r="A84" s="2"/>
      <c r="B84" s="203">
        <v>74</v>
      </c>
      <c r="C84" s="209" t="s">
        <v>445</v>
      </c>
      <c r="D84" s="212">
        <v>541875.11386499996</v>
      </c>
      <c r="E84" s="77">
        <v>93.19</v>
      </c>
      <c r="F84" s="77">
        <v>0.1</v>
      </c>
      <c r="G84" s="77">
        <v>0</v>
      </c>
      <c r="H84" s="77">
        <v>0.02</v>
      </c>
      <c r="I84" s="77">
        <v>6.6899999999999977</v>
      </c>
      <c r="J84" s="77">
        <v>7.1200000000000045</v>
      </c>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spans="1:53" s="2" customFormat="1" ht="20.100000000000001" customHeight="1">
      <c r="B85" s="204">
        <v>75</v>
      </c>
      <c r="C85" s="208" t="s">
        <v>122</v>
      </c>
      <c r="D85" s="213">
        <v>12813.237687000001</v>
      </c>
      <c r="E85" s="201">
        <v>92.92</v>
      </c>
      <c r="F85" s="201">
        <v>0</v>
      </c>
      <c r="G85" s="201">
        <v>0</v>
      </c>
      <c r="H85" s="201">
        <v>0.71</v>
      </c>
      <c r="I85" s="201">
        <v>6.3700000000000045</v>
      </c>
      <c r="J85" s="201">
        <v>4.3999999999999915</v>
      </c>
    </row>
    <row r="86" spans="1:53" s="20" customFormat="1" ht="20.100000000000001" customHeight="1">
      <c r="A86" s="2"/>
      <c r="B86" s="203">
        <v>76</v>
      </c>
      <c r="C86" s="209" t="s">
        <v>193</v>
      </c>
      <c r="D86" s="212">
        <v>4057.4099799999999</v>
      </c>
      <c r="E86" s="77">
        <v>92.39</v>
      </c>
      <c r="F86" s="77">
        <v>0</v>
      </c>
      <c r="G86" s="77">
        <v>0.79</v>
      </c>
      <c r="H86" s="77">
        <v>0</v>
      </c>
      <c r="I86" s="77">
        <v>6.8199999999999932</v>
      </c>
      <c r="J86" s="77">
        <v>6.7199999999999989</v>
      </c>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spans="1:53" s="2" customFormat="1" ht="20.100000000000001" customHeight="1">
      <c r="B87" s="204">
        <v>77</v>
      </c>
      <c r="C87" s="208" t="s">
        <v>146</v>
      </c>
      <c r="D87" s="213">
        <v>109144.059284</v>
      </c>
      <c r="E87" s="201">
        <v>92.31</v>
      </c>
      <c r="F87" s="201">
        <v>0</v>
      </c>
      <c r="G87" s="201">
        <v>1.58</v>
      </c>
      <c r="H87" s="201">
        <v>0</v>
      </c>
      <c r="I87" s="201">
        <v>6.1099999999999994</v>
      </c>
      <c r="J87" s="201">
        <v>6.5100000000000051</v>
      </c>
    </row>
    <row r="88" spans="1:53" s="20" customFormat="1" ht="20.100000000000001" customHeight="1">
      <c r="A88" s="2"/>
      <c r="B88" s="203">
        <v>78</v>
      </c>
      <c r="C88" s="209" t="s">
        <v>446</v>
      </c>
      <c r="D88" s="212">
        <v>498206.64667400002</v>
      </c>
      <c r="E88" s="77">
        <v>92.21</v>
      </c>
      <c r="F88" s="77">
        <v>0</v>
      </c>
      <c r="G88" s="77">
        <v>0</v>
      </c>
      <c r="H88" s="77">
        <v>0</v>
      </c>
      <c r="I88" s="77">
        <v>7.7900000000000063</v>
      </c>
      <c r="J88" s="77">
        <v>10.02000000000001</v>
      </c>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spans="1:53" s="2" customFormat="1" ht="20.100000000000001" customHeight="1">
      <c r="B89" s="204">
        <v>79</v>
      </c>
      <c r="C89" s="208" t="s">
        <v>436</v>
      </c>
      <c r="D89" s="213">
        <v>381989.15796600003</v>
      </c>
      <c r="E89" s="201">
        <v>91.83</v>
      </c>
      <c r="F89" s="201">
        <v>0</v>
      </c>
      <c r="G89" s="201">
        <v>0.57999999999999996</v>
      </c>
      <c r="H89" s="201">
        <v>0</v>
      </c>
      <c r="I89" s="201">
        <v>7.5900000000000034</v>
      </c>
      <c r="J89" s="201">
        <v>7.3799999999999955</v>
      </c>
    </row>
    <row r="90" spans="1:53" s="20" customFormat="1" ht="20.100000000000001" customHeight="1">
      <c r="A90" s="2"/>
      <c r="B90" s="203">
        <v>80</v>
      </c>
      <c r="C90" s="209" t="s">
        <v>462</v>
      </c>
      <c r="D90" s="212">
        <v>57689.768111999998</v>
      </c>
      <c r="E90" s="77">
        <v>91.16</v>
      </c>
      <c r="F90" s="77">
        <v>0</v>
      </c>
      <c r="G90" s="77">
        <v>0</v>
      </c>
      <c r="H90" s="77">
        <v>1.93</v>
      </c>
      <c r="I90" s="77">
        <v>6.9099999999999966</v>
      </c>
      <c r="J90" s="77">
        <v>8.4000000000000057</v>
      </c>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spans="1:53" s="2" customFormat="1" ht="20.100000000000001" customHeight="1">
      <c r="B91" s="204">
        <v>81</v>
      </c>
      <c r="C91" s="208" t="s">
        <v>137</v>
      </c>
      <c r="D91" s="213">
        <v>52463.337834999998</v>
      </c>
      <c r="E91" s="201">
        <v>90.73</v>
      </c>
      <c r="F91" s="201">
        <v>6.02</v>
      </c>
      <c r="G91" s="201">
        <v>0</v>
      </c>
      <c r="H91" s="201">
        <v>0.12</v>
      </c>
      <c r="I91" s="201">
        <v>3.1299999999999955</v>
      </c>
      <c r="J91" s="201">
        <v>3.6599999999999966</v>
      </c>
    </row>
    <row r="92" spans="1:53" s="20" customFormat="1" ht="20.100000000000001" customHeight="1">
      <c r="A92" s="2"/>
      <c r="B92" s="203">
        <v>82</v>
      </c>
      <c r="C92" s="209" t="s">
        <v>456</v>
      </c>
      <c r="D92" s="212">
        <v>18586.173127999999</v>
      </c>
      <c r="E92" s="77">
        <v>90.54</v>
      </c>
      <c r="F92" s="77">
        <v>0</v>
      </c>
      <c r="G92" s="77">
        <v>3.27</v>
      </c>
      <c r="H92" s="77">
        <v>0</v>
      </c>
      <c r="I92" s="77">
        <v>6.1899999999999977</v>
      </c>
      <c r="J92" s="77">
        <v>7.7999999999999972</v>
      </c>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spans="1:53" s="2" customFormat="1" ht="20.100000000000001" customHeight="1">
      <c r="B93" s="204">
        <v>83</v>
      </c>
      <c r="C93" s="208" t="s">
        <v>454</v>
      </c>
      <c r="D93" s="213">
        <v>18712.572606000002</v>
      </c>
      <c r="E93" s="201">
        <v>89.45</v>
      </c>
      <c r="F93" s="201">
        <v>0</v>
      </c>
      <c r="G93" s="201">
        <v>2.82</v>
      </c>
      <c r="H93" s="201">
        <v>0</v>
      </c>
      <c r="I93" s="201">
        <v>7.730000000000004</v>
      </c>
      <c r="J93" s="201">
        <v>4.9399999999999835</v>
      </c>
    </row>
    <row r="94" spans="1:53" s="20" customFormat="1" ht="20.100000000000001" customHeight="1">
      <c r="A94" s="2"/>
      <c r="B94" s="203">
        <v>84</v>
      </c>
      <c r="C94" s="209" t="s">
        <v>465</v>
      </c>
      <c r="D94" s="212">
        <v>20565.762070000001</v>
      </c>
      <c r="E94" s="77">
        <v>89.21</v>
      </c>
      <c r="F94" s="77">
        <v>0</v>
      </c>
      <c r="G94" s="77">
        <v>7.64</v>
      </c>
      <c r="H94" s="77">
        <v>0</v>
      </c>
      <c r="I94" s="77">
        <v>3.1500000000000057</v>
      </c>
      <c r="J94" s="77">
        <v>4.0700000000000074</v>
      </c>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spans="1:53" s="2" customFormat="1" ht="20.100000000000001" customHeight="1">
      <c r="B95" s="204">
        <v>85</v>
      </c>
      <c r="C95" s="208" t="s">
        <v>118</v>
      </c>
      <c r="D95" s="213">
        <v>19643.153139999999</v>
      </c>
      <c r="E95" s="201">
        <v>88.72</v>
      </c>
      <c r="F95" s="201">
        <v>1.87</v>
      </c>
      <c r="G95" s="201">
        <v>4.84</v>
      </c>
      <c r="H95" s="201">
        <v>0</v>
      </c>
      <c r="I95" s="201">
        <v>4.5700000000000074</v>
      </c>
      <c r="J95" s="201">
        <v>4.480000000000004</v>
      </c>
    </row>
    <row r="96" spans="1:53" s="20" customFormat="1" ht="20.100000000000001" customHeight="1">
      <c r="A96" s="2"/>
      <c r="B96" s="203">
        <v>86</v>
      </c>
      <c r="C96" s="209" t="s">
        <v>461</v>
      </c>
      <c r="D96" s="212">
        <v>16814.044913000002</v>
      </c>
      <c r="E96" s="77">
        <v>88.6</v>
      </c>
      <c r="F96" s="77">
        <v>8.34</v>
      </c>
      <c r="G96" s="77">
        <v>0</v>
      </c>
      <c r="H96" s="77">
        <v>0.41</v>
      </c>
      <c r="I96" s="77">
        <v>2.6500000000000057</v>
      </c>
      <c r="J96" s="77">
        <v>13.289999999999992</v>
      </c>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spans="1:53" s="2" customFormat="1" ht="20.100000000000001" customHeight="1">
      <c r="B97" s="204">
        <v>87</v>
      </c>
      <c r="C97" s="208" t="s">
        <v>449</v>
      </c>
      <c r="D97" s="213">
        <v>67582.15509</v>
      </c>
      <c r="E97" s="201">
        <v>88.11</v>
      </c>
      <c r="F97" s="201">
        <v>9.94</v>
      </c>
      <c r="G97" s="201">
        <v>0.47</v>
      </c>
      <c r="H97" s="201">
        <v>0</v>
      </c>
      <c r="I97" s="201">
        <v>1.480000000000004</v>
      </c>
      <c r="J97" s="201">
        <v>3.1099999999999994</v>
      </c>
    </row>
    <row r="98" spans="1:53" s="20" customFormat="1" ht="20.100000000000001" customHeight="1">
      <c r="A98" s="2"/>
      <c r="B98" s="203">
        <v>88</v>
      </c>
      <c r="C98" s="209" t="s">
        <v>143</v>
      </c>
      <c r="D98" s="212">
        <v>106157.161116</v>
      </c>
      <c r="E98" s="77">
        <v>88.11</v>
      </c>
      <c r="F98" s="77">
        <v>0</v>
      </c>
      <c r="G98" s="77">
        <v>7.46</v>
      </c>
      <c r="H98" s="77">
        <v>0</v>
      </c>
      <c r="I98" s="77">
        <v>4.4300000000000068</v>
      </c>
      <c r="J98" s="77">
        <v>4.8499999999999943</v>
      </c>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spans="1:53" s="2" customFormat="1" ht="20.100000000000001" customHeight="1">
      <c r="B99" s="204">
        <v>89</v>
      </c>
      <c r="C99" s="208" t="s">
        <v>32</v>
      </c>
      <c r="D99" s="213">
        <v>36999.903560999999</v>
      </c>
      <c r="E99" s="201">
        <v>87.75</v>
      </c>
      <c r="F99" s="201">
        <v>0</v>
      </c>
      <c r="G99" s="201">
        <v>1.4</v>
      </c>
      <c r="H99" s="201">
        <v>0</v>
      </c>
      <c r="I99" s="201">
        <v>10.849999999999994</v>
      </c>
      <c r="J99" s="201">
        <v>3.3900000000000006</v>
      </c>
    </row>
    <row r="100" spans="1:53" s="20" customFormat="1" ht="20.100000000000001" customHeight="1">
      <c r="A100" s="2"/>
      <c r="B100" s="203">
        <v>90</v>
      </c>
      <c r="C100" s="209" t="s">
        <v>451</v>
      </c>
      <c r="D100" s="212">
        <v>74680.062049</v>
      </c>
      <c r="E100" s="77">
        <v>85.17</v>
      </c>
      <c r="F100" s="77">
        <v>0</v>
      </c>
      <c r="G100" s="77">
        <v>1.88</v>
      </c>
      <c r="H100" s="77">
        <v>0.06</v>
      </c>
      <c r="I100" s="77">
        <v>12.89</v>
      </c>
      <c r="J100" s="77">
        <v>9.7999999999999972</v>
      </c>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spans="1:53" s="2" customFormat="1" ht="20.100000000000001" customHeight="1">
      <c r="B101" s="204">
        <v>91</v>
      </c>
      <c r="C101" s="208" t="s">
        <v>442</v>
      </c>
      <c r="D101" s="213">
        <v>31996.157895</v>
      </c>
      <c r="E101" s="201">
        <v>84.49</v>
      </c>
      <c r="F101" s="201">
        <v>0</v>
      </c>
      <c r="G101" s="201">
        <v>13.24</v>
      </c>
      <c r="H101" s="201">
        <v>0</v>
      </c>
      <c r="I101" s="201">
        <v>2.2700000000000102</v>
      </c>
      <c r="J101" s="201">
        <v>9.9899999999999949</v>
      </c>
    </row>
    <row r="102" spans="1:53" s="20" customFormat="1" ht="20.100000000000001" customHeight="1">
      <c r="A102" s="2"/>
      <c r="B102" s="203">
        <v>92</v>
      </c>
      <c r="C102" s="209" t="s">
        <v>455</v>
      </c>
      <c r="D102" s="212">
        <v>20684.662622</v>
      </c>
      <c r="E102" s="77">
        <v>83.87</v>
      </c>
      <c r="F102" s="77">
        <v>0</v>
      </c>
      <c r="G102" s="77">
        <v>3.38</v>
      </c>
      <c r="H102" s="77">
        <v>0.37</v>
      </c>
      <c r="I102" s="77">
        <v>12.379999999999995</v>
      </c>
      <c r="J102" s="77">
        <v>11.449999999999989</v>
      </c>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spans="1:53" s="2" customFormat="1" ht="20.100000000000001" customHeight="1">
      <c r="B103" s="204">
        <v>93</v>
      </c>
      <c r="C103" s="208" t="s">
        <v>157</v>
      </c>
      <c r="D103" s="213">
        <v>164956.45395</v>
      </c>
      <c r="E103" s="201">
        <v>83.81</v>
      </c>
      <c r="F103" s="201">
        <v>11.129999999999999</v>
      </c>
      <c r="G103" s="201">
        <v>0.15</v>
      </c>
      <c r="H103" s="201">
        <v>0</v>
      </c>
      <c r="I103" s="201">
        <v>4.9099999999999966</v>
      </c>
      <c r="J103" s="201">
        <v>7.9399999999999977</v>
      </c>
    </row>
    <row r="104" spans="1:53" s="20" customFormat="1" ht="20.100000000000001" customHeight="1">
      <c r="A104" s="2"/>
      <c r="B104" s="203">
        <v>94</v>
      </c>
      <c r="C104" s="209" t="s">
        <v>441</v>
      </c>
      <c r="D104" s="212">
        <v>47094.277999999998</v>
      </c>
      <c r="E104" s="77">
        <v>82.95</v>
      </c>
      <c r="F104" s="77">
        <v>6.18</v>
      </c>
      <c r="G104" s="77">
        <v>1.7500000000000002</v>
      </c>
      <c r="H104" s="77">
        <v>0</v>
      </c>
      <c r="I104" s="77">
        <v>9.1200000000000045</v>
      </c>
      <c r="J104" s="77">
        <v>2.7800000000000011</v>
      </c>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spans="1:53" s="2" customFormat="1" ht="20.100000000000001" customHeight="1">
      <c r="B105" s="204">
        <v>95</v>
      </c>
      <c r="C105" s="208" t="s">
        <v>450</v>
      </c>
      <c r="D105" s="213">
        <v>12607.466909999999</v>
      </c>
      <c r="E105" s="201">
        <v>82.63</v>
      </c>
      <c r="F105" s="201">
        <v>1.49</v>
      </c>
      <c r="G105" s="201">
        <v>1.32</v>
      </c>
      <c r="H105" s="201">
        <v>0.3</v>
      </c>
      <c r="I105" s="201">
        <v>14.260000000000005</v>
      </c>
      <c r="J105" s="201">
        <v>12.149999999999991</v>
      </c>
    </row>
    <row r="106" spans="1:53" s="20" customFormat="1" ht="20.100000000000001" customHeight="1">
      <c r="A106" s="2"/>
      <c r="B106" s="203">
        <v>96</v>
      </c>
      <c r="C106" s="209" t="s">
        <v>162</v>
      </c>
      <c r="D106" s="212">
        <v>46052.085736000001</v>
      </c>
      <c r="E106" s="77">
        <v>81.66</v>
      </c>
      <c r="F106" s="77">
        <v>12.72</v>
      </c>
      <c r="G106" s="77">
        <v>0</v>
      </c>
      <c r="H106" s="77">
        <v>0.28000000000000003</v>
      </c>
      <c r="I106" s="77">
        <v>5.3400000000000034</v>
      </c>
      <c r="J106" s="77">
        <v>5.4900000000000091</v>
      </c>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spans="1:53" s="2" customFormat="1" ht="20.100000000000001" customHeight="1">
      <c r="B107" s="204">
        <v>97</v>
      </c>
      <c r="C107" s="208" t="s">
        <v>163</v>
      </c>
      <c r="D107" s="213">
        <v>17085.238299000001</v>
      </c>
      <c r="E107" s="201">
        <v>81.37</v>
      </c>
      <c r="F107" s="201">
        <v>7.82</v>
      </c>
      <c r="G107" s="201">
        <v>7.71</v>
      </c>
      <c r="H107" s="201">
        <v>0</v>
      </c>
      <c r="I107" s="201">
        <v>3.0999999999999943</v>
      </c>
      <c r="J107" s="201">
        <v>3.9800000000000182</v>
      </c>
    </row>
    <row r="108" spans="1:53" s="20" customFormat="1" ht="20.100000000000001" customHeight="1">
      <c r="A108" s="2"/>
      <c r="B108" s="203">
        <v>98</v>
      </c>
      <c r="C108" s="209" t="s">
        <v>124</v>
      </c>
      <c r="D108" s="212">
        <v>15278.344568</v>
      </c>
      <c r="E108" s="77">
        <v>81.010000000000005</v>
      </c>
      <c r="F108" s="77">
        <v>14.39</v>
      </c>
      <c r="G108" s="77">
        <v>0.36</v>
      </c>
      <c r="H108" s="77">
        <v>0.21</v>
      </c>
      <c r="I108" s="77">
        <v>4.0300000000000011</v>
      </c>
      <c r="J108" s="77">
        <v>3.730000000000004</v>
      </c>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spans="1:53" s="2" customFormat="1" ht="20.100000000000001" customHeight="1">
      <c r="B109" s="204">
        <v>99</v>
      </c>
      <c r="C109" s="208" t="s">
        <v>439</v>
      </c>
      <c r="D109" s="213">
        <v>7639.5928970000004</v>
      </c>
      <c r="E109" s="201">
        <v>80.41</v>
      </c>
      <c r="F109" s="201">
        <v>9.9499999999999993</v>
      </c>
      <c r="G109" s="201">
        <v>4.6900000000000004</v>
      </c>
      <c r="H109" s="201">
        <v>0</v>
      </c>
      <c r="I109" s="201">
        <v>4.9500000000000028</v>
      </c>
      <c r="J109" s="201">
        <v>4.8299999999999983</v>
      </c>
    </row>
    <row r="110" spans="1:53" s="20" customFormat="1" ht="20.100000000000001" customHeight="1">
      <c r="A110" s="2"/>
      <c r="B110" s="203">
        <v>100</v>
      </c>
      <c r="C110" s="209" t="s">
        <v>425</v>
      </c>
      <c r="D110" s="212">
        <v>21292.376350999999</v>
      </c>
      <c r="E110" s="77">
        <v>80.39</v>
      </c>
      <c r="F110" s="77">
        <v>18.420000000000002</v>
      </c>
      <c r="G110" s="77">
        <v>0.85</v>
      </c>
      <c r="H110" s="77">
        <v>0.23</v>
      </c>
      <c r="I110" s="77">
        <v>0.10999999999999943</v>
      </c>
      <c r="J110" s="77">
        <v>28.950000000000003</v>
      </c>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spans="1:53" s="2" customFormat="1" ht="20.100000000000001" customHeight="1">
      <c r="B111" s="204">
        <v>101</v>
      </c>
      <c r="C111" s="208" t="s">
        <v>139</v>
      </c>
      <c r="D111" s="213">
        <v>21563.6806</v>
      </c>
      <c r="E111" s="201">
        <v>78.77</v>
      </c>
      <c r="F111" s="201">
        <v>14.27</v>
      </c>
      <c r="G111" s="201">
        <v>1.77</v>
      </c>
      <c r="H111" s="201">
        <v>0</v>
      </c>
      <c r="I111" s="201">
        <v>5.1899999999999977</v>
      </c>
      <c r="J111" s="201">
        <v>14.980000000000004</v>
      </c>
    </row>
    <row r="112" spans="1:53" s="20" customFormat="1" ht="20.100000000000001" customHeight="1">
      <c r="A112" s="2"/>
      <c r="B112" s="203">
        <v>102</v>
      </c>
      <c r="C112" s="209" t="s">
        <v>448</v>
      </c>
      <c r="D112" s="212">
        <v>166950.14995799999</v>
      </c>
      <c r="E112" s="77">
        <v>76.87</v>
      </c>
      <c r="F112" s="77">
        <v>0</v>
      </c>
      <c r="G112" s="77">
        <v>18.09</v>
      </c>
      <c r="H112" s="77">
        <v>0.05</v>
      </c>
      <c r="I112" s="77">
        <v>4.9899999999999949</v>
      </c>
      <c r="J112" s="77">
        <v>4.3100000000000023</v>
      </c>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spans="1:53" s="2" customFormat="1" ht="20.100000000000001" customHeight="1">
      <c r="B113" s="204">
        <v>103</v>
      </c>
      <c r="C113" s="208" t="s">
        <v>251</v>
      </c>
      <c r="D113" s="213">
        <v>91859.244026</v>
      </c>
      <c r="E113" s="201">
        <v>76.67</v>
      </c>
      <c r="F113" s="201">
        <v>15.43</v>
      </c>
      <c r="G113" s="201">
        <v>0.62</v>
      </c>
      <c r="H113" s="201">
        <v>0</v>
      </c>
      <c r="I113" s="201">
        <v>7.2800000000000011</v>
      </c>
      <c r="J113" s="201">
        <v>6.2099999999999937</v>
      </c>
    </row>
    <row r="114" spans="1:53" s="20" customFormat="1" ht="20.100000000000001" customHeight="1">
      <c r="A114" s="2"/>
      <c r="B114" s="203">
        <v>104</v>
      </c>
      <c r="C114" s="209" t="s">
        <v>144</v>
      </c>
      <c r="D114" s="212">
        <v>51045.045393</v>
      </c>
      <c r="E114" s="77">
        <v>76.63</v>
      </c>
      <c r="F114" s="77">
        <v>13.52</v>
      </c>
      <c r="G114" s="77">
        <v>3.0300000000000002</v>
      </c>
      <c r="H114" s="77">
        <v>0</v>
      </c>
      <c r="I114" s="77">
        <v>6.8200000000000074</v>
      </c>
      <c r="J114" s="77">
        <v>3.9400000000000119</v>
      </c>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spans="1:53" s="2" customFormat="1" ht="20.100000000000001" customHeight="1">
      <c r="B115" s="204">
        <v>105</v>
      </c>
      <c r="C115" s="208" t="s">
        <v>453</v>
      </c>
      <c r="D115" s="213">
        <v>99109.621226000003</v>
      </c>
      <c r="E115" s="201">
        <v>76.42</v>
      </c>
      <c r="F115" s="201">
        <v>17.510000000000002</v>
      </c>
      <c r="G115" s="201">
        <v>0.92999999999999994</v>
      </c>
      <c r="H115" s="201">
        <v>0.01</v>
      </c>
      <c r="I115" s="201">
        <v>5.1299999999999955</v>
      </c>
      <c r="J115" s="201">
        <v>5.4200000000000159</v>
      </c>
    </row>
    <row r="116" spans="1:53" s="20" customFormat="1" ht="20.100000000000001" customHeight="1">
      <c r="A116" s="2"/>
      <c r="B116" s="203">
        <v>106</v>
      </c>
      <c r="C116" s="209" t="s">
        <v>140</v>
      </c>
      <c r="D116" s="212">
        <v>57125.632665999998</v>
      </c>
      <c r="E116" s="77">
        <v>75.67</v>
      </c>
      <c r="F116" s="77">
        <v>12.280000000000001</v>
      </c>
      <c r="G116" s="77">
        <v>1.72</v>
      </c>
      <c r="H116" s="77">
        <v>0</v>
      </c>
      <c r="I116" s="77">
        <v>10.329999999999998</v>
      </c>
      <c r="J116" s="77">
        <v>10.36</v>
      </c>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spans="1:53" s="2" customFormat="1" ht="20.100000000000001" customHeight="1">
      <c r="B117" s="204">
        <v>107</v>
      </c>
      <c r="C117" s="208" t="s">
        <v>154</v>
      </c>
      <c r="D117" s="213">
        <v>9457.096716</v>
      </c>
      <c r="E117" s="201">
        <v>75.569999999999993</v>
      </c>
      <c r="F117" s="201">
        <v>0</v>
      </c>
      <c r="G117" s="201">
        <v>15</v>
      </c>
      <c r="H117" s="201">
        <v>0.98</v>
      </c>
      <c r="I117" s="201">
        <v>8.4499999999999993</v>
      </c>
      <c r="J117" s="201">
        <v>5.1299999999999955</v>
      </c>
    </row>
    <row r="118" spans="1:53" s="20" customFormat="1" ht="20.100000000000001" customHeight="1">
      <c r="A118" s="2"/>
      <c r="B118" s="203">
        <v>108</v>
      </c>
      <c r="C118" s="209" t="s">
        <v>466</v>
      </c>
      <c r="D118" s="212">
        <v>42988.633547999998</v>
      </c>
      <c r="E118" s="77">
        <v>73.22999999999999</v>
      </c>
      <c r="F118" s="77">
        <v>18.459999999999997</v>
      </c>
      <c r="G118" s="77">
        <v>1.21</v>
      </c>
      <c r="H118" s="77">
        <v>0</v>
      </c>
      <c r="I118" s="77">
        <v>7.1000000000000085</v>
      </c>
      <c r="J118" s="77">
        <v>28.450000000000003</v>
      </c>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spans="1:53" s="2" customFormat="1" ht="20.100000000000001" customHeight="1">
      <c r="B119" s="204">
        <v>109</v>
      </c>
      <c r="C119" s="208" t="s">
        <v>308</v>
      </c>
      <c r="D119" s="213">
        <v>28387</v>
      </c>
      <c r="E119" s="201">
        <v>73.010000000000005</v>
      </c>
      <c r="F119" s="201">
        <v>0</v>
      </c>
      <c r="G119" s="201">
        <v>25</v>
      </c>
      <c r="H119" s="201">
        <v>1.52</v>
      </c>
      <c r="I119" s="201">
        <v>0.46999999999999886</v>
      </c>
      <c r="J119" s="201">
        <v>8.99999999999892E-2</v>
      </c>
    </row>
    <row r="120" spans="1:53" s="2" customFormat="1" ht="20.100000000000001" customHeight="1">
      <c r="B120" s="203">
        <v>110</v>
      </c>
      <c r="C120" s="209" t="s">
        <v>458</v>
      </c>
      <c r="D120" s="212">
        <v>38842.598507000002</v>
      </c>
      <c r="E120" s="77">
        <v>69.510000000000005</v>
      </c>
      <c r="F120" s="77">
        <v>8.4</v>
      </c>
      <c r="G120" s="77">
        <v>17.54</v>
      </c>
      <c r="H120" s="77">
        <v>0.28000000000000003</v>
      </c>
      <c r="I120" s="77">
        <v>4.269999999999996</v>
      </c>
      <c r="J120" s="77">
        <v>15.61</v>
      </c>
    </row>
    <row r="121" spans="1:53" s="2" customFormat="1" ht="20.100000000000001" customHeight="1">
      <c r="B121" s="204">
        <v>111</v>
      </c>
      <c r="C121" s="208" t="s">
        <v>178</v>
      </c>
      <c r="D121" s="213">
        <v>38789.634926999999</v>
      </c>
      <c r="E121" s="201">
        <v>50.88</v>
      </c>
      <c r="F121" s="201">
        <v>0</v>
      </c>
      <c r="G121" s="201">
        <v>42.65</v>
      </c>
      <c r="H121" s="201">
        <v>0</v>
      </c>
      <c r="I121" s="201">
        <v>6.4699999999999989</v>
      </c>
      <c r="J121" s="201">
        <v>12.090000000000003</v>
      </c>
    </row>
    <row r="122" spans="1:53" s="2" customFormat="1" ht="20.100000000000001" customHeight="1">
      <c r="B122" s="203">
        <v>112</v>
      </c>
      <c r="C122" s="209" t="s">
        <v>197</v>
      </c>
      <c r="D122" s="212">
        <v>5113.1540919999998</v>
      </c>
      <c r="E122" s="77">
        <v>49</v>
      </c>
      <c r="F122" s="77">
        <v>25.95</v>
      </c>
      <c r="G122" s="77">
        <v>21.92</v>
      </c>
      <c r="H122" s="77">
        <v>0</v>
      </c>
      <c r="I122" s="77">
        <v>3.1299999999999955</v>
      </c>
      <c r="J122" s="77">
        <v>1.3300000000000125</v>
      </c>
    </row>
    <row r="123" spans="1:53" s="2" customFormat="1" ht="20.100000000000001" customHeight="1">
      <c r="B123" s="204">
        <v>113</v>
      </c>
      <c r="C123" s="208" t="s">
        <v>487</v>
      </c>
      <c r="D123" s="213">
        <v>5103.0889150000003</v>
      </c>
      <c r="E123" s="201">
        <v>35.03</v>
      </c>
      <c r="F123" s="201">
        <v>0</v>
      </c>
      <c r="G123" s="201">
        <v>0</v>
      </c>
      <c r="H123" s="201">
        <v>63</v>
      </c>
      <c r="I123" s="201">
        <v>1.97</v>
      </c>
      <c r="J123" s="201" t="s">
        <v>49</v>
      </c>
    </row>
    <row r="124" spans="1:53" s="2" customFormat="1" ht="20.100000000000001" customHeight="1">
      <c r="B124" s="203">
        <v>114</v>
      </c>
      <c r="C124" s="209" t="s">
        <v>167</v>
      </c>
      <c r="D124" s="212">
        <v>6956.3262420000001</v>
      </c>
      <c r="E124" s="77">
        <v>34.89</v>
      </c>
      <c r="F124" s="77">
        <v>0</v>
      </c>
      <c r="G124" s="77">
        <v>61.16</v>
      </c>
      <c r="H124" s="77">
        <v>0.04</v>
      </c>
      <c r="I124" s="77">
        <v>3.9099999999999966</v>
      </c>
      <c r="J124" s="77">
        <v>5.1500000000000057</v>
      </c>
    </row>
    <row r="125" spans="1:53" s="2" customFormat="1" ht="20.100000000000001" customHeight="1">
      <c r="B125" s="204">
        <v>115</v>
      </c>
      <c r="C125" s="208" t="s">
        <v>311</v>
      </c>
      <c r="D125" s="213">
        <v>17693.480841000001</v>
      </c>
      <c r="E125" s="201">
        <v>15.24</v>
      </c>
      <c r="F125" s="201">
        <v>76.14</v>
      </c>
      <c r="G125" s="201">
        <v>6.69</v>
      </c>
      <c r="H125" s="201">
        <v>0</v>
      </c>
      <c r="I125" s="201">
        <v>1.9300000000000068</v>
      </c>
      <c r="J125" s="201">
        <v>4.4599999999999937</v>
      </c>
    </row>
    <row r="126" spans="1:53" s="2" customFormat="1" ht="20.100000000000001" customHeight="1">
      <c r="B126" s="203">
        <v>116</v>
      </c>
      <c r="C126" s="209" t="s">
        <v>488</v>
      </c>
      <c r="D126" s="212">
        <v>10834</v>
      </c>
      <c r="E126" s="77">
        <v>4.2</v>
      </c>
      <c r="F126" s="77">
        <v>77.680000000000007</v>
      </c>
      <c r="G126" s="77">
        <v>0</v>
      </c>
      <c r="H126" s="77">
        <v>18</v>
      </c>
      <c r="I126" s="77">
        <v>0.11999999999999034</v>
      </c>
      <c r="J126" s="77" t="s">
        <v>49</v>
      </c>
    </row>
    <row r="127" spans="1:53" s="2" customFormat="1" ht="20.100000000000001" customHeight="1">
      <c r="B127" s="204">
        <v>117</v>
      </c>
      <c r="C127" s="208" t="s">
        <v>503</v>
      </c>
      <c r="D127" s="213">
        <v>20759.174258999999</v>
      </c>
      <c r="E127" s="201">
        <v>0.55000000000000004</v>
      </c>
      <c r="F127" s="201">
        <v>95.81</v>
      </c>
      <c r="G127" s="201">
        <v>1.79</v>
      </c>
      <c r="H127" s="201">
        <v>0</v>
      </c>
      <c r="I127" s="201">
        <v>1.8499999999999943</v>
      </c>
      <c r="J127" s="201" t="s">
        <v>49</v>
      </c>
    </row>
    <row r="128" spans="1:53" s="2" customFormat="1" ht="20.100000000000001" customHeight="1">
      <c r="B128" s="203">
        <v>118</v>
      </c>
      <c r="C128" s="209" t="s">
        <v>489</v>
      </c>
      <c r="D128" s="212">
        <v>21379.436446</v>
      </c>
      <c r="E128" s="77">
        <v>0</v>
      </c>
      <c r="F128" s="77">
        <v>0</v>
      </c>
      <c r="G128" s="77">
        <v>99.08</v>
      </c>
      <c r="H128" s="77">
        <v>0</v>
      </c>
      <c r="I128" s="77">
        <v>0.92000000000000171</v>
      </c>
      <c r="J128" s="77" t="s">
        <v>49</v>
      </c>
    </row>
    <row r="129" spans="1:53" ht="20.100000000000001" customHeight="1">
      <c r="B129" s="299" t="s">
        <v>215</v>
      </c>
      <c r="C129" s="300"/>
      <c r="D129" s="106">
        <f>SUM(D62:D128)</f>
        <v>5610839.3703659987</v>
      </c>
      <c r="E129" s="51">
        <v>89.647153869476682</v>
      </c>
      <c r="F129" s="51">
        <v>2.1877096760810506</v>
      </c>
      <c r="G129" s="51">
        <v>1.6213211015013427</v>
      </c>
      <c r="H129" s="51">
        <v>0.18728397651048848</v>
      </c>
      <c r="I129" s="51">
        <v>5.3214687808635057</v>
      </c>
      <c r="J129" s="51"/>
      <c r="K129" s="48"/>
      <c r="L129" s="48"/>
      <c r="M129" s="48"/>
      <c r="N129" s="48"/>
      <c r="O129" s="48"/>
    </row>
    <row r="130" spans="1:53" s="2" customFormat="1" ht="20.100000000000001" customHeight="1">
      <c r="B130" s="203">
        <v>119</v>
      </c>
      <c r="C130" s="209" t="s">
        <v>199</v>
      </c>
      <c r="D130" s="212">
        <v>203823.42387999999</v>
      </c>
      <c r="E130" s="77">
        <v>94.4</v>
      </c>
      <c r="F130" s="77">
        <v>0</v>
      </c>
      <c r="G130" s="77">
        <v>2.59</v>
      </c>
      <c r="H130" s="77">
        <v>0.18</v>
      </c>
      <c r="I130" s="77">
        <v>2.83</v>
      </c>
      <c r="J130" s="77">
        <v>2.269999999999996</v>
      </c>
    </row>
    <row r="131" spans="1:53" s="20" customFormat="1" ht="20.100000000000001" customHeight="1">
      <c r="A131" s="2"/>
      <c r="B131" s="204">
        <v>120</v>
      </c>
      <c r="C131" s="208" t="s">
        <v>187</v>
      </c>
      <c r="D131" s="213">
        <v>238485.63118900001</v>
      </c>
      <c r="E131" s="201">
        <v>89.01</v>
      </c>
      <c r="F131" s="201">
        <v>6.62</v>
      </c>
      <c r="G131" s="201">
        <v>0.75</v>
      </c>
      <c r="H131" s="201">
        <v>0.02</v>
      </c>
      <c r="I131" s="201">
        <v>3.5999999999999943</v>
      </c>
      <c r="J131" s="201">
        <v>8.069999999999979</v>
      </c>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spans="1:53" s="2" customFormat="1" ht="20.100000000000001" customHeight="1">
      <c r="B132" s="203">
        <v>121</v>
      </c>
      <c r="C132" s="209" t="s">
        <v>250</v>
      </c>
      <c r="D132" s="212">
        <v>404508.73623600003</v>
      </c>
      <c r="E132" s="77">
        <v>84.07</v>
      </c>
      <c r="F132" s="77">
        <v>9.91</v>
      </c>
      <c r="G132" s="77">
        <v>2.58</v>
      </c>
      <c r="H132" s="77">
        <v>0</v>
      </c>
      <c r="I132" s="77">
        <v>3.4400000000000119</v>
      </c>
      <c r="J132" s="77">
        <v>5.4000000000000057</v>
      </c>
    </row>
    <row r="133" spans="1:53" s="2" customFormat="1" ht="20.100000000000001" customHeight="1">
      <c r="B133" s="204">
        <v>122</v>
      </c>
      <c r="C133" s="208" t="s">
        <v>180</v>
      </c>
      <c r="D133" s="213">
        <v>235743.49575</v>
      </c>
      <c r="E133" s="201">
        <v>50.85</v>
      </c>
      <c r="F133" s="201">
        <v>27.92</v>
      </c>
      <c r="G133" s="201">
        <v>19.7</v>
      </c>
      <c r="H133" s="201">
        <v>0.1</v>
      </c>
      <c r="I133" s="201">
        <v>1.4300000000000068</v>
      </c>
      <c r="J133" s="201">
        <v>2.5</v>
      </c>
    </row>
    <row r="134" spans="1:53" s="2" customFormat="1" ht="20.100000000000001" customHeight="1">
      <c r="B134" s="207">
        <v>123</v>
      </c>
      <c r="C134" s="209" t="s">
        <v>291</v>
      </c>
      <c r="D134" s="212">
        <v>714633.94892899995</v>
      </c>
      <c r="E134" s="77">
        <v>31.01</v>
      </c>
      <c r="F134" s="77">
        <v>14.6</v>
      </c>
      <c r="G134" s="77">
        <v>52.73</v>
      </c>
      <c r="H134" s="77">
        <v>0.01</v>
      </c>
      <c r="I134" s="77">
        <v>1.6500000000000057</v>
      </c>
      <c r="J134" s="77">
        <v>2.2399999999999949</v>
      </c>
    </row>
    <row r="135" spans="1:53" s="2" customFormat="1" ht="20.100000000000001" customHeight="1">
      <c r="B135" s="258" t="s">
        <v>304</v>
      </c>
      <c r="C135" s="259"/>
      <c r="D135" s="106">
        <f>SUM(D130:D134)</f>
        <v>1797195.2359839999</v>
      </c>
      <c r="E135" s="51">
        <v>60.44081357553091</v>
      </c>
      <c r="F135" s="51">
        <v>12.576858683857857</v>
      </c>
      <c r="G135" s="51">
        <v>24.412134041814024</v>
      </c>
      <c r="H135" s="51">
        <v>0.31235050263813829</v>
      </c>
      <c r="I135" s="51">
        <v>2.2578431961590861</v>
      </c>
      <c r="J135" s="51"/>
      <c r="K135" s="48"/>
      <c r="L135" s="48"/>
      <c r="M135" s="48"/>
      <c r="N135" s="48"/>
      <c r="O135" s="48"/>
    </row>
    <row r="136" spans="1:53" ht="20.100000000000001" customHeight="1">
      <c r="B136" s="258" t="s">
        <v>217</v>
      </c>
      <c r="C136" s="259"/>
      <c r="D136" s="106">
        <f>D38+D49+D59+D61+D129+D135</f>
        <v>38339270.726474985</v>
      </c>
      <c r="E136" s="51">
        <v>31.80744359270253</v>
      </c>
      <c r="F136" s="51">
        <v>14.00131324512695</v>
      </c>
      <c r="G136" s="51">
        <v>50.874221684371847</v>
      </c>
      <c r="H136" s="51">
        <v>0.10733734596607633</v>
      </c>
      <c r="I136" s="51">
        <v>3.045054762457521</v>
      </c>
      <c r="J136" s="51"/>
      <c r="K136" s="48"/>
      <c r="L136" s="48"/>
      <c r="M136" s="48"/>
      <c r="N136" s="48"/>
      <c r="O136" s="48"/>
    </row>
    <row r="137" spans="1:53" s="13" customFormat="1" ht="19.5" customHeight="1">
      <c r="A137" s="26"/>
      <c r="B137" s="14"/>
      <c r="C137" s="260" t="s">
        <v>218</v>
      </c>
      <c r="D137" s="261"/>
      <c r="E137" s="261"/>
      <c r="F137" s="261"/>
      <c r="G137" s="261"/>
      <c r="H137" s="261"/>
      <c r="I137" s="262"/>
      <c r="J137" s="15"/>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row>
    <row r="138" spans="1:53" s="13" customFormat="1" ht="50.25" customHeight="1" thickBot="1">
      <c r="A138" s="26"/>
      <c r="B138" s="16"/>
      <c r="C138" s="271" t="s">
        <v>219</v>
      </c>
      <c r="D138" s="272"/>
      <c r="E138" s="272"/>
      <c r="F138" s="272"/>
      <c r="G138" s="272"/>
      <c r="H138" s="272"/>
      <c r="I138" s="273"/>
      <c r="J138" s="17"/>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row>
  </sheetData>
  <sortState ref="C131:J135">
    <sortCondition descending="1" ref="E131:E135"/>
  </sortState>
  <mergeCells count="19">
    <mergeCell ref="C138:I138"/>
    <mergeCell ref="B2:J2"/>
    <mergeCell ref="H4:H6"/>
    <mergeCell ref="I4:I6"/>
    <mergeCell ref="J3:J6"/>
    <mergeCell ref="F4:F6"/>
    <mergeCell ref="E4:E6"/>
    <mergeCell ref="D3:D5"/>
    <mergeCell ref="C3:C6"/>
    <mergeCell ref="B49:C49"/>
    <mergeCell ref="B59:C59"/>
    <mergeCell ref="B61:C61"/>
    <mergeCell ref="B129:C129"/>
    <mergeCell ref="B136:C136"/>
    <mergeCell ref="C137:I137"/>
    <mergeCell ref="E3:I3"/>
    <mergeCell ref="B135:C135"/>
    <mergeCell ref="B38:C38"/>
    <mergeCell ref="B3:B6"/>
  </mergeCells>
  <printOptions horizontalCentered="1"/>
  <pageMargins left="0" right="0" top="0" bottom="0" header="0" footer="0"/>
  <pageSetup paperSize="9" scale="80"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6"/>
  <sheetViews>
    <sheetView rightToLeft="1" topLeftCell="A7" workbookViewId="0">
      <selection activeCell="C31" sqref="C31"/>
    </sheetView>
  </sheetViews>
  <sheetFormatPr defaultRowHeight="18"/>
  <cols>
    <col min="1" max="1" width="4.140625" style="28" customWidth="1"/>
    <col min="2" max="2" width="4.5703125" style="38" customWidth="1"/>
    <col min="3" max="3" width="26" style="29" customWidth="1"/>
    <col min="4" max="5" width="11.85546875" style="29" bestFit="1" customWidth="1"/>
    <col min="6" max="6" width="10.42578125" style="29" customWidth="1"/>
    <col min="7" max="7" width="11.85546875" style="29" bestFit="1" customWidth="1"/>
    <col min="8" max="8" width="10.5703125" style="29" bestFit="1" customWidth="1"/>
    <col min="9" max="9" width="10.7109375" style="29" bestFit="1" customWidth="1"/>
    <col min="10" max="10" width="11.7109375" style="29" customWidth="1"/>
    <col min="11" max="11" width="10.85546875" style="29" bestFit="1" customWidth="1"/>
    <col min="12" max="13" width="11.85546875" style="29" bestFit="1" customWidth="1"/>
    <col min="14" max="14" width="13" style="29" bestFit="1" customWidth="1"/>
    <col min="15" max="16" width="10.7109375" style="29" bestFit="1" customWidth="1"/>
    <col min="17" max="17" width="13" style="29" bestFit="1" customWidth="1"/>
    <col min="18" max="18" width="9" style="27"/>
    <col min="19" max="50" width="9" style="28"/>
    <col min="51" max="257" width="9" style="29"/>
    <col min="258" max="258" width="4.5703125" style="29" customWidth="1"/>
    <col min="259" max="259" width="27.42578125" style="29" bestFit="1" customWidth="1"/>
    <col min="260" max="260" width="10.28515625" style="29" bestFit="1" customWidth="1"/>
    <col min="261" max="261" width="10.7109375" style="29" customWidth="1"/>
    <col min="262" max="262" width="11.7109375" style="29" customWidth="1"/>
    <col min="263" max="263" width="10" style="29" bestFit="1" customWidth="1"/>
    <col min="264" max="264" width="9" style="29" customWidth="1"/>
    <col min="265" max="265" width="9.28515625" style="29" customWidth="1"/>
    <col min="266" max="266" width="11.7109375" style="29" customWidth="1"/>
    <col min="267" max="267" width="10.85546875" style="29" bestFit="1" customWidth="1"/>
    <col min="268" max="269" width="10.42578125" style="29" bestFit="1" customWidth="1"/>
    <col min="270" max="270" width="11.7109375" style="29" customWidth="1"/>
    <col min="271" max="271" width="10.42578125" style="29" bestFit="1" customWidth="1"/>
    <col min="272" max="272" width="10.28515625" style="29" bestFit="1" customWidth="1"/>
    <col min="273" max="273" width="11.7109375" style="29" customWidth="1"/>
    <col min="274" max="513" width="9" style="29"/>
    <col min="514" max="514" width="4.5703125" style="29" customWidth="1"/>
    <col min="515" max="515" width="27.42578125" style="29" bestFit="1" customWidth="1"/>
    <col min="516" max="516" width="10.28515625" style="29" bestFit="1" customWidth="1"/>
    <col min="517" max="517" width="10.7109375" style="29" customWidth="1"/>
    <col min="518" max="518" width="11.7109375" style="29" customWidth="1"/>
    <col min="519" max="519" width="10" style="29" bestFit="1" customWidth="1"/>
    <col min="520" max="520" width="9" style="29" customWidth="1"/>
    <col min="521" max="521" width="9.28515625" style="29" customWidth="1"/>
    <col min="522" max="522" width="11.7109375" style="29" customWidth="1"/>
    <col min="523" max="523" width="10.85546875" style="29" bestFit="1" customWidth="1"/>
    <col min="524" max="525" width="10.42578125" style="29" bestFit="1" customWidth="1"/>
    <col min="526" max="526" width="11.7109375" style="29" customWidth="1"/>
    <col min="527" max="527" width="10.42578125" style="29" bestFit="1" customWidth="1"/>
    <col min="528" max="528" width="10.28515625" style="29" bestFit="1" customWidth="1"/>
    <col min="529" max="529" width="11.7109375" style="29" customWidth="1"/>
    <col min="530" max="769" width="9" style="29"/>
    <col min="770" max="770" width="4.5703125" style="29" customWidth="1"/>
    <col min="771" max="771" width="27.42578125" style="29" bestFit="1" customWidth="1"/>
    <col min="772" max="772" width="10.28515625" style="29" bestFit="1" customWidth="1"/>
    <col min="773" max="773" width="10.7109375" style="29" customWidth="1"/>
    <col min="774" max="774" width="11.7109375" style="29" customWidth="1"/>
    <col min="775" max="775" width="10" style="29" bestFit="1" customWidth="1"/>
    <col min="776" max="776" width="9" style="29" customWidth="1"/>
    <col min="777" max="777" width="9.28515625" style="29" customWidth="1"/>
    <col min="778" max="778" width="11.7109375" style="29" customWidth="1"/>
    <col min="779" max="779" width="10.85546875" style="29" bestFit="1" customWidth="1"/>
    <col min="780" max="781" width="10.42578125" style="29" bestFit="1" customWidth="1"/>
    <col min="782" max="782" width="11.7109375" style="29" customWidth="1"/>
    <col min="783" max="783" width="10.42578125" style="29" bestFit="1" customWidth="1"/>
    <col min="784" max="784" width="10.28515625" style="29" bestFit="1" customWidth="1"/>
    <col min="785" max="785" width="11.7109375" style="29" customWidth="1"/>
    <col min="786" max="1025" width="9" style="29"/>
    <col min="1026" max="1026" width="4.5703125" style="29" customWidth="1"/>
    <col min="1027" max="1027" width="27.42578125" style="29" bestFit="1" customWidth="1"/>
    <col min="1028" max="1028" width="10.28515625" style="29" bestFit="1" customWidth="1"/>
    <col min="1029" max="1029" width="10.7109375" style="29" customWidth="1"/>
    <col min="1030" max="1030" width="11.7109375" style="29" customWidth="1"/>
    <col min="1031" max="1031" width="10" style="29" bestFit="1" customWidth="1"/>
    <col min="1032" max="1032" width="9" style="29" customWidth="1"/>
    <col min="1033" max="1033" width="9.28515625" style="29" customWidth="1"/>
    <col min="1034" max="1034" width="11.7109375" style="29" customWidth="1"/>
    <col min="1035" max="1035" width="10.85546875" style="29" bestFit="1" customWidth="1"/>
    <col min="1036" max="1037" width="10.42578125" style="29" bestFit="1" customWidth="1"/>
    <col min="1038" max="1038" width="11.7109375" style="29" customWidth="1"/>
    <col min="1039" max="1039" width="10.42578125" style="29" bestFit="1" customWidth="1"/>
    <col min="1040" max="1040" width="10.28515625" style="29" bestFit="1" customWidth="1"/>
    <col min="1041" max="1041" width="11.7109375" style="29" customWidth="1"/>
    <col min="1042" max="1281" width="9" style="29"/>
    <col min="1282" max="1282" width="4.5703125" style="29" customWidth="1"/>
    <col min="1283" max="1283" width="27.42578125" style="29" bestFit="1" customWidth="1"/>
    <col min="1284" max="1284" width="10.28515625" style="29" bestFit="1" customWidth="1"/>
    <col min="1285" max="1285" width="10.7109375" style="29" customWidth="1"/>
    <col min="1286" max="1286" width="11.7109375" style="29" customWidth="1"/>
    <col min="1287" max="1287" width="10" style="29" bestFit="1" customWidth="1"/>
    <col min="1288" max="1288" width="9" style="29" customWidth="1"/>
    <col min="1289" max="1289" width="9.28515625" style="29" customWidth="1"/>
    <col min="1290" max="1290" width="11.7109375" style="29" customWidth="1"/>
    <col min="1291" max="1291" width="10.85546875" style="29" bestFit="1" customWidth="1"/>
    <col min="1292" max="1293" width="10.42578125" style="29" bestFit="1" customWidth="1"/>
    <col min="1294" max="1294" width="11.7109375" style="29" customWidth="1"/>
    <col min="1295" max="1295" width="10.42578125" style="29" bestFit="1" customWidth="1"/>
    <col min="1296" max="1296" width="10.28515625" style="29" bestFit="1" customWidth="1"/>
    <col min="1297" max="1297" width="11.7109375" style="29" customWidth="1"/>
    <col min="1298" max="1537" width="9" style="29"/>
    <col min="1538" max="1538" width="4.5703125" style="29" customWidth="1"/>
    <col min="1539" max="1539" width="27.42578125" style="29" bestFit="1" customWidth="1"/>
    <col min="1540" max="1540" width="10.28515625" style="29" bestFit="1" customWidth="1"/>
    <col min="1541" max="1541" width="10.7109375" style="29" customWidth="1"/>
    <col min="1542" max="1542" width="11.7109375" style="29" customWidth="1"/>
    <col min="1543" max="1543" width="10" style="29" bestFit="1" customWidth="1"/>
    <col min="1544" max="1544" width="9" style="29" customWidth="1"/>
    <col min="1545" max="1545" width="9.28515625" style="29" customWidth="1"/>
    <col min="1546" max="1546" width="11.7109375" style="29" customWidth="1"/>
    <col min="1547" max="1547" width="10.85546875" style="29" bestFit="1" customWidth="1"/>
    <col min="1548" max="1549" width="10.42578125" style="29" bestFit="1" customWidth="1"/>
    <col min="1550" max="1550" width="11.7109375" style="29" customWidth="1"/>
    <col min="1551" max="1551" width="10.42578125" style="29" bestFit="1" customWidth="1"/>
    <col min="1552" max="1552" width="10.28515625" style="29" bestFit="1" customWidth="1"/>
    <col min="1553" max="1553" width="11.7109375" style="29" customWidth="1"/>
    <col min="1554" max="1793" width="9" style="29"/>
    <col min="1794" max="1794" width="4.5703125" style="29" customWidth="1"/>
    <col min="1795" max="1795" width="27.42578125" style="29" bestFit="1" customWidth="1"/>
    <col min="1796" max="1796" width="10.28515625" style="29" bestFit="1" customWidth="1"/>
    <col min="1797" max="1797" width="10.7109375" style="29" customWidth="1"/>
    <col min="1798" max="1798" width="11.7109375" style="29" customWidth="1"/>
    <col min="1799" max="1799" width="10" style="29" bestFit="1" customWidth="1"/>
    <col min="1800" max="1800" width="9" style="29" customWidth="1"/>
    <col min="1801" max="1801" width="9.28515625" style="29" customWidth="1"/>
    <col min="1802" max="1802" width="11.7109375" style="29" customWidth="1"/>
    <col min="1803" max="1803" width="10.85546875" style="29" bestFit="1" customWidth="1"/>
    <col min="1804" max="1805" width="10.42578125" style="29" bestFit="1" customWidth="1"/>
    <col min="1806" max="1806" width="11.7109375" style="29" customWidth="1"/>
    <col min="1807" max="1807" width="10.42578125" style="29" bestFit="1" customWidth="1"/>
    <col min="1808" max="1808" width="10.28515625" style="29" bestFit="1" customWidth="1"/>
    <col min="1809" max="1809" width="11.7109375" style="29" customWidth="1"/>
    <col min="1810" max="2049" width="9" style="29"/>
    <col min="2050" max="2050" width="4.5703125" style="29" customWidth="1"/>
    <col min="2051" max="2051" width="27.42578125" style="29" bestFit="1" customWidth="1"/>
    <col min="2052" max="2052" width="10.28515625" style="29" bestFit="1" customWidth="1"/>
    <col min="2053" max="2053" width="10.7109375" style="29" customWidth="1"/>
    <col min="2054" max="2054" width="11.7109375" style="29" customWidth="1"/>
    <col min="2055" max="2055" width="10" style="29" bestFit="1" customWidth="1"/>
    <col min="2056" max="2056" width="9" style="29" customWidth="1"/>
    <col min="2057" max="2057" width="9.28515625" style="29" customWidth="1"/>
    <col min="2058" max="2058" width="11.7109375" style="29" customWidth="1"/>
    <col min="2059" max="2059" width="10.85546875" style="29" bestFit="1" customWidth="1"/>
    <col min="2060" max="2061" width="10.42578125" style="29" bestFit="1" customWidth="1"/>
    <col min="2062" max="2062" width="11.7109375" style="29" customWidth="1"/>
    <col min="2063" max="2063" width="10.42578125" style="29" bestFit="1" customWidth="1"/>
    <col min="2064" max="2064" width="10.28515625" style="29" bestFit="1" customWidth="1"/>
    <col min="2065" max="2065" width="11.7109375" style="29" customWidth="1"/>
    <col min="2066" max="2305" width="9" style="29"/>
    <col min="2306" max="2306" width="4.5703125" style="29" customWidth="1"/>
    <col min="2307" max="2307" width="27.42578125" style="29" bestFit="1" customWidth="1"/>
    <col min="2308" max="2308" width="10.28515625" style="29" bestFit="1" customWidth="1"/>
    <col min="2309" max="2309" width="10.7109375" style="29" customWidth="1"/>
    <col min="2310" max="2310" width="11.7109375" style="29" customWidth="1"/>
    <col min="2311" max="2311" width="10" style="29" bestFit="1" customWidth="1"/>
    <col min="2312" max="2312" width="9" style="29" customWidth="1"/>
    <col min="2313" max="2313" width="9.28515625" style="29" customWidth="1"/>
    <col min="2314" max="2314" width="11.7109375" style="29" customWidth="1"/>
    <col min="2315" max="2315" width="10.85546875" style="29" bestFit="1" customWidth="1"/>
    <col min="2316" max="2317" width="10.42578125" style="29" bestFit="1" customWidth="1"/>
    <col min="2318" max="2318" width="11.7109375" style="29" customWidth="1"/>
    <col min="2319" max="2319" width="10.42578125" style="29" bestFit="1" customWidth="1"/>
    <col min="2320" max="2320" width="10.28515625" style="29" bestFit="1" customWidth="1"/>
    <col min="2321" max="2321" width="11.7109375" style="29" customWidth="1"/>
    <col min="2322" max="2561" width="9" style="29"/>
    <col min="2562" max="2562" width="4.5703125" style="29" customWidth="1"/>
    <col min="2563" max="2563" width="27.42578125" style="29" bestFit="1" customWidth="1"/>
    <col min="2564" max="2564" width="10.28515625" style="29" bestFit="1" customWidth="1"/>
    <col min="2565" max="2565" width="10.7109375" style="29" customWidth="1"/>
    <col min="2566" max="2566" width="11.7109375" style="29" customWidth="1"/>
    <col min="2567" max="2567" width="10" style="29" bestFit="1" customWidth="1"/>
    <col min="2568" max="2568" width="9" style="29" customWidth="1"/>
    <col min="2569" max="2569" width="9.28515625" style="29" customWidth="1"/>
    <col min="2570" max="2570" width="11.7109375" style="29" customWidth="1"/>
    <col min="2571" max="2571" width="10.85546875" style="29" bestFit="1" customWidth="1"/>
    <col min="2572" max="2573" width="10.42578125" style="29" bestFit="1" customWidth="1"/>
    <col min="2574" max="2574" width="11.7109375" style="29" customWidth="1"/>
    <col min="2575" max="2575" width="10.42578125" style="29" bestFit="1" customWidth="1"/>
    <col min="2576" max="2576" width="10.28515625" style="29" bestFit="1" customWidth="1"/>
    <col min="2577" max="2577" width="11.7109375" style="29" customWidth="1"/>
    <col min="2578" max="2817" width="9" style="29"/>
    <col min="2818" max="2818" width="4.5703125" style="29" customWidth="1"/>
    <col min="2819" max="2819" width="27.42578125" style="29" bestFit="1" customWidth="1"/>
    <col min="2820" max="2820" width="10.28515625" style="29" bestFit="1" customWidth="1"/>
    <col min="2821" max="2821" width="10.7109375" style="29" customWidth="1"/>
    <col min="2822" max="2822" width="11.7109375" style="29" customWidth="1"/>
    <col min="2823" max="2823" width="10" style="29" bestFit="1" customWidth="1"/>
    <col min="2824" max="2824" width="9" style="29" customWidth="1"/>
    <col min="2825" max="2825" width="9.28515625" style="29" customWidth="1"/>
    <col min="2826" max="2826" width="11.7109375" style="29" customWidth="1"/>
    <col min="2827" max="2827" width="10.85546875" style="29" bestFit="1" customWidth="1"/>
    <col min="2828" max="2829" width="10.42578125" style="29" bestFit="1" customWidth="1"/>
    <col min="2830" max="2830" width="11.7109375" style="29" customWidth="1"/>
    <col min="2831" max="2831" width="10.42578125" style="29" bestFit="1" customWidth="1"/>
    <col min="2832" max="2832" width="10.28515625" style="29" bestFit="1" customWidth="1"/>
    <col min="2833" max="2833" width="11.7109375" style="29" customWidth="1"/>
    <col min="2834" max="3073" width="9" style="29"/>
    <col min="3074" max="3074" width="4.5703125" style="29" customWidth="1"/>
    <col min="3075" max="3075" width="27.42578125" style="29" bestFit="1" customWidth="1"/>
    <col min="3076" max="3076" width="10.28515625" style="29" bestFit="1" customWidth="1"/>
    <col min="3077" max="3077" width="10.7109375" style="29" customWidth="1"/>
    <col min="3078" max="3078" width="11.7109375" style="29" customWidth="1"/>
    <col min="3079" max="3079" width="10" style="29" bestFit="1" customWidth="1"/>
    <col min="3080" max="3080" width="9" style="29" customWidth="1"/>
    <col min="3081" max="3081" width="9.28515625" style="29" customWidth="1"/>
    <col min="3082" max="3082" width="11.7109375" style="29" customWidth="1"/>
    <col min="3083" max="3083" width="10.85546875" style="29" bestFit="1" customWidth="1"/>
    <col min="3084" max="3085" width="10.42578125" style="29" bestFit="1" customWidth="1"/>
    <col min="3086" max="3086" width="11.7109375" style="29" customWidth="1"/>
    <col min="3087" max="3087" width="10.42578125" style="29" bestFit="1" customWidth="1"/>
    <col min="3088" max="3088" width="10.28515625" style="29" bestFit="1" customWidth="1"/>
    <col min="3089" max="3089" width="11.7109375" style="29" customWidth="1"/>
    <col min="3090" max="3329" width="9" style="29"/>
    <col min="3330" max="3330" width="4.5703125" style="29" customWidth="1"/>
    <col min="3331" max="3331" width="27.42578125" style="29" bestFit="1" customWidth="1"/>
    <col min="3332" max="3332" width="10.28515625" style="29" bestFit="1" customWidth="1"/>
    <col min="3333" max="3333" width="10.7109375" style="29" customWidth="1"/>
    <col min="3334" max="3334" width="11.7109375" style="29" customWidth="1"/>
    <col min="3335" max="3335" width="10" style="29" bestFit="1" customWidth="1"/>
    <col min="3336" max="3336" width="9" style="29" customWidth="1"/>
    <col min="3337" max="3337" width="9.28515625" style="29" customWidth="1"/>
    <col min="3338" max="3338" width="11.7109375" style="29" customWidth="1"/>
    <col min="3339" max="3339" width="10.85546875" style="29" bestFit="1" customWidth="1"/>
    <col min="3340" max="3341" width="10.42578125" style="29" bestFit="1" customWidth="1"/>
    <col min="3342" max="3342" width="11.7109375" style="29" customWidth="1"/>
    <col min="3343" max="3343" width="10.42578125" style="29" bestFit="1" customWidth="1"/>
    <col min="3344" max="3344" width="10.28515625" style="29" bestFit="1" customWidth="1"/>
    <col min="3345" max="3345" width="11.7109375" style="29" customWidth="1"/>
    <col min="3346" max="3585" width="9" style="29"/>
    <col min="3586" max="3586" width="4.5703125" style="29" customWidth="1"/>
    <col min="3587" max="3587" width="27.42578125" style="29" bestFit="1" customWidth="1"/>
    <col min="3588" max="3588" width="10.28515625" style="29" bestFit="1" customWidth="1"/>
    <col min="3589" max="3589" width="10.7109375" style="29" customWidth="1"/>
    <col min="3590" max="3590" width="11.7109375" style="29" customWidth="1"/>
    <col min="3591" max="3591" width="10" style="29" bestFit="1" customWidth="1"/>
    <col min="3592" max="3592" width="9" style="29" customWidth="1"/>
    <col min="3593" max="3593" width="9.28515625" style="29" customWidth="1"/>
    <col min="3594" max="3594" width="11.7109375" style="29" customWidth="1"/>
    <col min="3595" max="3595" width="10.85546875" style="29" bestFit="1" customWidth="1"/>
    <col min="3596" max="3597" width="10.42578125" style="29" bestFit="1" customWidth="1"/>
    <col min="3598" max="3598" width="11.7109375" style="29" customWidth="1"/>
    <col min="3599" max="3599" width="10.42578125" style="29" bestFit="1" customWidth="1"/>
    <col min="3600" max="3600" width="10.28515625" style="29" bestFit="1" customWidth="1"/>
    <col min="3601" max="3601" width="11.7109375" style="29" customWidth="1"/>
    <col min="3602" max="3841" width="9" style="29"/>
    <col min="3842" max="3842" width="4.5703125" style="29" customWidth="1"/>
    <col min="3843" max="3843" width="27.42578125" style="29" bestFit="1" customWidth="1"/>
    <col min="3844" max="3844" width="10.28515625" style="29" bestFit="1" customWidth="1"/>
    <col min="3845" max="3845" width="10.7109375" style="29" customWidth="1"/>
    <col min="3846" max="3846" width="11.7109375" style="29" customWidth="1"/>
    <col min="3847" max="3847" width="10" style="29" bestFit="1" customWidth="1"/>
    <col min="3848" max="3848" width="9" style="29" customWidth="1"/>
    <col min="3849" max="3849" width="9.28515625" style="29" customWidth="1"/>
    <col min="3850" max="3850" width="11.7109375" style="29" customWidth="1"/>
    <col min="3851" max="3851" width="10.85546875" style="29" bestFit="1" customWidth="1"/>
    <col min="3852" max="3853" width="10.42578125" style="29" bestFit="1" customWidth="1"/>
    <col min="3854" max="3854" width="11.7109375" style="29" customWidth="1"/>
    <col min="3855" max="3855" width="10.42578125" style="29" bestFit="1" customWidth="1"/>
    <col min="3856" max="3856" width="10.28515625" style="29" bestFit="1" customWidth="1"/>
    <col min="3857" max="3857" width="11.7109375" style="29" customWidth="1"/>
    <col min="3858" max="4097" width="9" style="29"/>
    <col min="4098" max="4098" width="4.5703125" style="29" customWidth="1"/>
    <col min="4099" max="4099" width="27.42578125" style="29" bestFit="1" customWidth="1"/>
    <col min="4100" max="4100" width="10.28515625" style="29" bestFit="1" customWidth="1"/>
    <col min="4101" max="4101" width="10.7109375" style="29" customWidth="1"/>
    <col min="4102" max="4102" width="11.7109375" style="29" customWidth="1"/>
    <col min="4103" max="4103" width="10" style="29" bestFit="1" customWidth="1"/>
    <col min="4104" max="4104" width="9" style="29" customWidth="1"/>
    <col min="4105" max="4105" width="9.28515625" style="29" customWidth="1"/>
    <col min="4106" max="4106" width="11.7109375" style="29" customWidth="1"/>
    <col min="4107" max="4107" width="10.85546875" style="29" bestFit="1" customWidth="1"/>
    <col min="4108" max="4109" width="10.42578125" style="29" bestFit="1" customWidth="1"/>
    <col min="4110" max="4110" width="11.7109375" style="29" customWidth="1"/>
    <col min="4111" max="4111" width="10.42578125" style="29" bestFit="1" customWidth="1"/>
    <col min="4112" max="4112" width="10.28515625" style="29" bestFit="1" customWidth="1"/>
    <col min="4113" max="4113" width="11.7109375" style="29" customWidth="1"/>
    <col min="4114" max="4353" width="9" style="29"/>
    <col min="4354" max="4354" width="4.5703125" style="29" customWidth="1"/>
    <col min="4355" max="4355" width="27.42578125" style="29" bestFit="1" customWidth="1"/>
    <col min="4356" max="4356" width="10.28515625" style="29" bestFit="1" customWidth="1"/>
    <col min="4357" max="4357" width="10.7109375" style="29" customWidth="1"/>
    <col min="4358" max="4358" width="11.7109375" style="29" customWidth="1"/>
    <col min="4359" max="4359" width="10" style="29" bestFit="1" customWidth="1"/>
    <col min="4360" max="4360" width="9" style="29" customWidth="1"/>
    <col min="4361" max="4361" width="9.28515625" style="29" customWidth="1"/>
    <col min="4362" max="4362" width="11.7109375" style="29" customWidth="1"/>
    <col min="4363" max="4363" width="10.85546875" style="29" bestFit="1" customWidth="1"/>
    <col min="4364" max="4365" width="10.42578125" style="29" bestFit="1" customWidth="1"/>
    <col min="4366" max="4366" width="11.7109375" style="29" customWidth="1"/>
    <col min="4367" max="4367" width="10.42578125" style="29" bestFit="1" customWidth="1"/>
    <col min="4368" max="4368" width="10.28515625" style="29" bestFit="1" customWidth="1"/>
    <col min="4369" max="4369" width="11.7109375" style="29" customWidth="1"/>
    <col min="4370" max="4609" width="9" style="29"/>
    <col min="4610" max="4610" width="4.5703125" style="29" customWidth="1"/>
    <col min="4611" max="4611" width="27.42578125" style="29" bestFit="1" customWidth="1"/>
    <col min="4612" max="4612" width="10.28515625" style="29" bestFit="1" customWidth="1"/>
    <col min="4613" max="4613" width="10.7109375" style="29" customWidth="1"/>
    <col min="4614" max="4614" width="11.7109375" style="29" customWidth="1"/>
    <col min="4615" max="4615" width="10" style="29" bestFit="1" customWidth="1"/>
    <col min="4616" max="4616" width="9" style="29" customWidth="1"/>
    <col min="4617" max="4617" width="9.28515625" style="29" customWidth="1"/>
    <col min="4618" max="4618" width="11.7109375" style="29" customWidth="1"/>
    <col min="4619" max="4619" width="10.85546875" style="29" bestFit="1" customWidth="1"/>
    <col min="4620" max="4621" width="10.42578125" style="29" bestFit="1" customWidth="1"/>
    <col min="4622" max="4622" width="11.7109375" style="29" customWidth="1"/>
    <col min="4623" max="4623" width="10.42578125" style="29" bestFit="1" customWidth="1"/>
    <col min="4624" max="4624" width="10.28515625" style="29" bestFit="1" customWidth="1"/>
    <col min="4625" max="4625" width="11.7109375" style="29" customWidth="1"/>
    <col min="4626" max="4865" width="9" style="29"/>
    <col min="4866" max="4866" width="4.5703125" style="29" customWidth="1"/>
    <col min="4867" max="4867" width="27.42578125" style="29" bestFit="1" customWidth="1"/>
    <col min="4868" max="4868" width="10.28515625" style="29" bestFit="1" customWidth="1"/>
    <col min="4869" max="4869" width="10.7109375" style="29" customWidth="1"/>
    <col min="4870" max="4870" width="11.7109375" style="29" customWidth="1"/>
    <col min="4871" max="4871" width="10" style="29" bestFit="1" customWidth="1"/>
    <col min="4872" max="4872" width="9" style="29" customWidth="1"/>
    <col min="4873" max="4873" width="9.28515625" style="29" customWidth="1"/>
    <col min="4874" max="4874" width="11.7109375" style="29" customWidth="1"/>
    <col min="4875" max="4875" width="10.85546875" style="29" bestFit="1" customWidth="1"/>
    <col min="4876" max="4877" width="10.42578125" style="29" bestFit="1" customWidth="1"/>
    <col min="4878" max="4878" width="11.7109375" style="29" customWidth="1"/>
    <col min="4879" max="4879" width="10.42578125" style="29" bestFit="1" customWidth="1"/>
    <col min="4880" max="4880" width="10.28515625" style="29" bestFit="1" customWidth="1"/>
    <col min="4881" max="4881" width="11.7109375" style="29" customWidth="1"/>
    <col min="4882" max="5121" width="9" style="29"/>
    <col min="5122" max="5122" width="4.5703125" style="29" customWidth="1"/>
    <col min="5123" max="5123" width="27.42578125" style="29" bestFit="1" customWidth="1"/>
    <col min="5124" max="5124" width="10.28515625" style="29" bestFit="1" customWidth="1"/>
    <col min="5125" max="5125" width="10.7109375" style="29" customWidth="1"/>
    <col min="5126" max="5126" width="11.7109375" style="29" customWidth="1"/>
    <col min="5127" max="5127" width="10" style="29" bestFit="1" customWidth="1"/>
    <col min="5128" max="5128" width="9" style="29" customWidth="1"/>
    <col min="5129" max="5129" width="9.28515625" style="29" customWidth="1"/>
    <col min="5130" max="5130" width="11.7109375" style="29" customWidth="1"/>
    <col min="5131" max="5131" width="10.85546875" style="29" bestFit="1" customWidth="1"/>
    <col min="5132" max="5133" width="10.42578125" style="29" bestFit="1" customWidth="1"/>
    <col min="5134" max="5134" width="11.7109375" style="29" customWidth="1"/>
    <col min="5135" max="5135" width="10.42578125" style="29" bestFit="1" customWidth="1"/>
    <col min="5136" max="5136" width="10.28515625" style="29" bestFit="1" customWidth="1"/>
    <col min="5137" max="5137" width="11.7109375" style="29" customWidth="1"/>
    <col min="5138" max="5377" width="9" style="29"/>
    <col min="5378" max="5378" width="4.5703125" style="29" customWidth="1"/>
    <col min="5379" max="5379" width="27.42578125" style="29" bestFit="1" customWidth="1"/>
    <col min="5380" max="5380" width="10.28515625" style="29" bestFit="1" customWidth="1"/>
    <col min="5381" max="5381" width="10.7109375" style="29" customWidth="1"/>
    <col min="5382" max="5382" width="11.7109375" style="29" customWidth="1"/>
    <col min="5383" max="5383" width="10" style="29" bestFit="1" customWidth="1"/>
    <col min="5384" max="5384" width="9" style="29" customWidth="1"/>
    <col min="5385" max="5385" width="9.28515625" style="29" customWidth="1"/>
    <col min="5386" max="5386" width="11.7109375" style="29" customWidth="1"/>
    <col min="5387" max="5387" width="10.85546875" style="29" bestFit="1" customWidth="1"/>
    <col min="5388" max="5389" width="10.42578125" style="29" bestFit="1" customWidth="1"/>
    <col min="5390" max="5390" width="11.7109375" style="29" customWidth="1"/>
    <col min="5391" max="5391" width="10.42578125" style="29" bestFit="1" customWidth="1"/>
    <col min="5392" max="5392" width="10.28515625" style="29" bestFit="1" customWidth="1"/>
    <col min="5393" max="5393" width="11.7109375" style="29" customWidth="1"/>
    <col min="5394" max="5633" width="9" style="29"/>
    <col min="5634" max="5634" width="4.5703125" style="29" customWidth="1"/>
    <col min="5635" max="5635" width="27.42578125" style="29" bestFit="1" customWidth="1"/>
    <col min="5636" max="5636" width="10.28515625" style="29" bestFit="1" customWidth="1"/>
    <col min="5637" max="5637" width="10.7109375" style="29" customWidth="1"/>
    <col min="5638" max="5638" width="11.7109375" style="29" customWidth="1"/>
    <col min="5639" max="5639" width="10" style="29" bestFit="1" customWidth="1"/>
    <col min="5640" max="5640" width="9" style="29" customWidth="1"/>
    <col min="5641" max="5641" width="9.28515625" style="29" customWidth="1"/>
    <col min="5642" max="5642" width="11.7109375" style="29" customWidth="1"/>
    <col min="5643" max="5643" width="10.85546875" style="29" bestFit="1" customWidth="1"/>
    <col min="5644" max="5645" width="10.42578125" style="29" bestFit="1" customWidth="1"/>
    <col min="5646" max="5646" width="11.7109375" style="29" customWidth="1"/>
    <col min="5647" max="5647" width="10.42578125" style="29" bestFit="1" customWidth="1"/>
    <col min="5648" max="5648" width="10.28515625" style="29" bestFit="1" customWidth="1"/>
    <col min="5649" max="5649" width="11.7109375" style="29" customWidth="1"/>
    <col min="5650" max="5889" width="9" style="29"/>
    <col min="5890" max="5890" width="4.5703125" style="29" customWidth="1"/>
    <col min="5891" max="5891" width="27.42578125" style="29" bestFit="1" customWidth="1"/>
    <col min="5892" max="5892" width="10.28515625" style="29" bestFit="1" customWidth="1"/>
    <col min="5893" max="5893" width="10.7109375" style="29" customWidth="1"/>
    <col min="5894" max="5894" width="11.7109375" style="29" customWidth="1"/>
    <col min="5895" max="5895" width="10" style="29" bestFit="1" customWidth="1"/>
    <col min="5896" max="5896" width="9" style="29" customWidth="1"/>
    <col min="5897" max="5897" width="9.28515625" style="29" customWidth="1"/>
    <col min="5898" max="5898" width="11.7109375" style="29" customWidth="1"/>
    <col min="5899" max="5899" width="10.85546875" style="29" bestFit="1" customWidth="1"/>
    <col min="5900" max="5901" width="10.42578125" style="29" bestFit="1" customWidth="1"/>
    <col min="5902" max="5902" width="11.7109375" style="29" customWidth="1"/>
    <col min="5903" max="5903" width="10.42578125" style="29" bestFit="1" customWidth="1"/>
    <col min="5904" max="5904" width="10.28515625" style="29" bestFit="1" customWidth="1"/>
    <col min="5905" max="5905" width="11.7109375" style="29" customWidth="1"/>
    <col min="5906" max="6145" width="9" style="29"/>
    <col min="6146" max="6146" width="4.5703125" style="29" customWidth="1"/>
    <col min="6147" max="6147" width="27.42578125" style="29" bestFit="1" customWidth="1"/>
    <col min="6148" max="6148" width="10.28515625" style="29" bestFit="1" customWidth="1"/>
    <col min="6149" max="6149" width="10.7109375" style="29" customWidth="1"/>
    <col min="6150" max="6150" width="11.7109375" style="29" customWidth="1"/>
    <col min="6151" max="6151" width="10" style="29" bestFit="1" customWidth="1"/>
    <col min="6152" max="6152" width="9" style="29" customWidth="1"/>
    <col min="6153" max="6153" width="9.28515625" style="29" customWidth="1"/>
    <col min="6154" max="6154" width="11.7109375" style="29" customWidth="1"/>
    <col min="6155" max="6155" width="10.85546875" style="29" bestFit="1" customWidth="1"/>
    <col min="6156" max="6157" width="10.42578125" style="29" bestFit="1" customWidth="1"/>
    <col min="6158" max="6158" width="11.7109375" style="29" customWidth="1"/>
    <col min="6159" max="6159" width="10.42578125" style="29" bestFit="1" customWidth="1"/>
    <col min="6160" max="6160" width="10.28515625" style="29" bestFit="1" customWidth="1"/>
    <col min="6161" max="6161" width="11.7109375" style="29" customWidth="1"/>
    <col min="6162" max="6401" width="9" style="29"/>
    <col min="6402" max="6402" width="4.5703125" style="29" customWidth="1"/>
    <col min="6403" max="6403" width="27.42578125" style="29" bestFit="1" customWidth="1"/>
    <col min="6404" max="6404" width="10.28515625" style="29" bestFit="1" customWidth="1"/>
    <col min="6405" max="6405" width="10.7109375" style="29" customWidth="1"/>
    <col min="6406" max="6406" width="11.7109375" style="29" customWidth="1"/>
    <col min="6407" max="6407" width="10" style="29" bestFit="1" customWidth="1"/>
    <col min="6408" max="6408" width="9" style="29" customWidth="1"/>
    <col min="6409" max="6409" width="9.28515625" style="29" customWidth="1"/>
    <col min="6410" max="6410" width="11.7109375" style="29" customWidth="1"/>
    <col min="6411" max="6411" width="10.85546875" style="29" bestFit="1" customWidth="1"/>
    <col min="6412" max="6413" width="10.42578125" style="29" bestFit="1" customWidth="1"/>
    <col min="6414" max="6414" width="11.7109375" style="29" customWidth="1"/>
    <col min="6415" max="6415" width="10.42578125" style="29" bestFit="1" customWidth="1"/>
    <col min="6416" max="6416" width="10.28515625" style="29" bestFit="1" customWidth="1"/>
    <col min="6417" max="6417" width="11.7109375" style="29" customWidth="1"/>
    <col min="6418" max="6657" width="9" style="29"/>
    <col min="6658" max="6658" width="4.5703125" style="29" customWidth="1"/>
    <col min="6659" max="6659" width="27.42578125" style="29" bestFit="1" customWidth="1"/>
    <col min="6660" max="6660" width="10.28515625" style="29" bestFit="1" customWidth="1"/>
    <col min="6661" max="6661" width="10.7109375" style="29" customWidth="1"/>
    <col min="6662" max="6662" width="11.7109375" style="29" customWidth="1"/>
    <col min="6663" max="6663" width="10" style="29" bestFit="1" customWidth="1"/>
    <col min="6664" max="6664" width="9" style="29" customWidth="1"/>
    <col min="6665" max="6665" width="9.28515625" style="29" customWidth="1"/>
    <col min="6666" max="6666" width="11.7109375" style="29" customWidth="1"/>
    <col min="6667" max="6667" width="10.85546875" style="29" bestFit="1" customWidth="1"/>
    <col min="6668" max="6669" width="10.42578125" style="29" bestFit="1" customWidth="1"/>
    <col min="6670" max="6670" width="11.7109375" style="29" customWidth="1"/>
    <col min="6671" max="6671" width="10.42578125" style="29" bestFit="1" customWidth="1"/>
    <col min="6672" max="6672" width="10.28515625" style="29" bestFit="1" customWidth="1"/>
    <col min="6673" max="6673" width="11.7109375" style="29" customWidth="1"/>
    <col min="6674" max="6913" width="9" style="29"/>
    <col min="6914" max="6914" width="4.5703125" style="29" customWidth="1"/>
    <col min="6915" max="6915" width="27.42578125" style="29" bestFit="1" customWidth="1"/>
    <col min="6916" max="6916" width="10.28515625" style="29" bestFit="1" customWidth="1"/>
    <col min="6917" max="6917" width="10.7109375" style="29" customWidth="1"/>
    <col min="6918" max="6918" width="11.7109375" style="29" customWidth="1"/>
    <col min="6919" max="6919" width="10" style="29" bestFit="1" customWidth="1"/>
    <col min="6920" max="6920" width="9" style="29" customWidth="1"/>
    <col min="6921" max="6921" width="9.28515625" style="29" customWidth="1"/>
    <col min="6922" max="6922" width="11.7109375" style="29" customWidth="1"/>
    <col min="6923" max="6923" width="10.85546875" style="29" bestFit="1" customWidth="1"/>
    <col min="6924" max="6925" width="10.42578125" style="29" bestFit="1" customWidth="1"/>
    <col min="6926" max="6926" width="11.7109375" style="29" customWidth="1"/>
    <col min="6927" max="6927" width="10.42578125" style="29" bestFit="1" customWidth="1"/>
    <col min="6928" max="6928" width="10.28515625" style="29" bestFit="1" customWidth="1"/>
    <col min="6929" max="6929" width="11.7109375" style="29" customWidth="1"/>
    <col min="6930" max="7169" width="9" style="29"/>
    <col min="7170" max="7170" width="4.5703125" style="29" customWidth="1"/>
    <col min="7171" max="7171" width="27.42578125" style="29" bestFit="1" customWidth="1"/>
    <col min="7172" max="7172" width="10.28515625" style="29" bestFit="1" customWidth="1"/>
    <col min="7173" max="7173" width="10.7109375" style="29" customWidth="1"/>
    <col min="7174" max="7174" width="11.7109375" style="29" customWidth="1"/>
    <col min="7175" max="7175" width="10" style="29" bestFit="1" customWidth="1"/>
    <col min="7176" max="7176" width="9" style="29" customWidth="1"/>
    <col min="7177" max="7177" width="9.28515625" style="29" customWidth="1"/>
    <col min="7178" max="7178" width="11.7109375" style="29" customWidth="1"/>
    <col min="7179" max="7179" width="10.85546875" style="29" bestFit="1" customWidth="1"/>
    <col min="7180" max="7181" width="10.42578125" style="29" bestFit="1" customWidth="1"/>
    <col min="7182" max="7182" width="11.7109375" style="29" customWidth="1"/>
    <col min="7183" max="7183" width="10.42578125" style="29" bestFit="1" customWidth="1"/>
    <col min="7184" max="7184" width="10.28515625" style="29" bestFit="1" customWidth="1"/>
    <col min="7185" max="7185" width="11.7109375" style="29" customWidth="1"/>
    <col min="7186" max="7425" width="9" style="29"/>
    <col min="7426" max="7426" width="4.5703125" style="29" customWidth="1"/>
    <col min="7427" max="7427" width="27.42578125" style="29" bestFit="1" customWidth="1"/>
    <col min="7428" max="7428" width="10.28515625" style="29" bestFit="1" customWidth="1"/>
    <col min="7429" max="7429" width="10.7109375" style="29" customWidth="1"/>
    <col min="7430" max="7430" width="11.7109375" style="29" customWidth="1"/>
    <col min="7431" max="7431" width="10" style="29" bestFit="1" customWidth="1"/>
    <col min="7432" max="7432" width="9" style="29" customWidth="1"/>
    <col min="7433" max="7433" width="9.28515625" style="29" customWidth="1"/>
    <col min="7434" max="7434" width="11.7109375" style="29" customWidth="1"/>
    <col min="7435" max="7435" width="10.85546875" style="29" bestFit="1" customWidth="1"/>
    <col min="7436" max="7437" width="10.42578125" style="29" bestFit="1" customWidth="1"/>
    <col min="7438" max="7438" width="11.7109375" style="29" customWidth="1"/>
    <col min="7439" max="7439" width="10.42578125" style="29" bestFit="1" customWidth="1"/>
    <col min="7440" max="7440" width="10.28515625" style="29" bestFit="1" customWidth="1"/>
    <col min="7441" max="7441" width="11.7109375" style="29" customWidth="1"/>
    <col min="7442" max="7681" width="9" style="29"/>
    <col min="7682" max="7682" width="4.5703125" style="29" customWidth="1"/>
    <col min="7683" max="7683" width="27.42578125" style="29" bestFit="1" customWidth="1"/>
    <col min="7684" max="7684" width="10.28515625" style="29" bestFit="1" customWidth="1"/>
    <col min="7685" max="7685" width="10.7109375" style="29" customWidth="1"/>
    <col min="7686" max="7686" width="11.7109375" style="29" customWidth="1"/>
    <col min="7687" max="7687" width="10" style="29" bestFit="1" customWidth="1"/>
    <col min="7688" max="7688" width="9" style="29" customWidth="1"/>
    <col min="7689" max="7689" width="9.28515625" style="29" customWidth="1"/>
    <col min="7690" max="7690" width="11.7109375" style="29" customWidth="1"/>
    <col min="7691" max="7691" width="10.85546875" style="29" bestFit="1" customWidth="1"/>
    <col min="7692" max="7693" width="10.42578125" style="29" bestFit="1" customWidth="1"/>
    <col min="7694" max="7694" width="11.7109375" style="29" customWidth="1"/>
    <col min="7695" max="7695" width="10.42578125" style="29" bestFit="1" customWidth="1"/>
    <col min="7696" max="7696" width="10.28515625" style="29" bestFit="1" customWidth="1"/>
    <col min="7697" max="7697" width="11.7109375" style="29" customWidth="1"/>
    <col min="7698" max="7937" width="9" style="29"/>
    <col min="7938" max="7938" width="4.5703125" style="29" customWidth="1"/>
    <col min="7939" max="7939" width="27.42578125" style="29" bestFit="1" customWidth="1"/>
    <col min="7940" max="7940" width="10.28515625" style="29" bestFit="1" customWidth="1"/>
    <col min="7941" max="7941" width="10.7109375" style="29" customWidth="1"/>
    <col min="7942" max="7942" width="11.7109375" style="29" customWidth="1"/>
    <col min="7943" max="7943" width="10" style="29" bestFit="1" customWidth="1"/>
    <col min="7944" max="7944" width="9" style="29" customWidth="1"/>
    <col min="7945" max="7945" width="9.28515625" style="29" customWidth="1"/>
    <col min="7946" max="7946" width="11.7109375" style="29" customWidth="1"/>
    <col min="7947" max="7947" width="10.85546875" style="29" bestFit="1" customWidth="1"/>
    <col min="7948" max="7949" width="10.42578125" style="29" bestFit="1" customWidth="1"/>
    <col min="7950" max="7950" width="11.7109375" style="29" customWidth="1"/>
    <col min="7951" max="7951" width="10.42578125" style="29" bestFit="1" customWidth="1"/>
    <col min="7952" max="7952" width="10.28515625" style="29" bestFit="1" customWidth="1"/>
    <col min="7953" max="7953" width="11.7109375" style="29" customWidth="1"/>
    <col min="7954" max="8193" width="9" style="29"/>
    <col min="8194" max="8194" width="4.5703125" style="29" customWidth="1"/>
    <col min="8195" max="8195" width="27.42578125" style="29" bestFit="1" customWidth="1"/>
    <col min="8196" max="8196" width="10.28515625" style="29" bestFit="1" customWidth="1"/>
    <col min="8197" max="8197" width="10.7109375" style="29" customWidth="1"/>
    <col min="8198" max="8198" width="11.7109375" style="29" customWidth="1"/>
    <col min="8199" max="8199" width="10" style="29" bestFit="1" customWidth="1"/>
    <col min="8200" max="8200" width="9" style="29" customWidth="1"/>
    <col min="8201" max="8201" width="9.28515625" style="29" customWidth="1"/>
    <col min="8202" max="8202" width="11.7109375" style="29" customWidth="1"/>
    <col min="8203" max="8203" width="10.85546875" style="29" bestFit="1" customWidth="1"/>
    <col min="8204" max="8205" width="10.42578125" style="29" bestFit="1" customWidth="1"/>
    <col min="8206" max="8206" width="11.7109375" style="29" customWidth="1"/>
    <col min="8207" max="8207" width="10.42578125" style="29" bestFit="1" customWidth="1"/>
    <col min="8208" max="8208" width="10.28515625" style="29" bestFit="1" customWidth="1"/>
    <col min="8209" max="8209" width="11.7109375" style="29" customWidth="1"/>
    <col min="8210" max="8449" width="9" style="29"/>
    <col min="8450" max="8450" width="4.5703125" style="29" customWidth="1"/>
    <col min="8451" max="8451" width="27.42578125" style="29" bestFit="1" customWidth="1"/>
    <col min="8452" max="8452" width="10.28515625" style="29" bestFit="1" customWidth="1"/>
    <col min="8453" max="8453" width="10.7109375" style="29" customWidth="1"/>
    <col min="8454" max="8454" width="11.7109375" style="29" customWidth="1"/>
    <col min="8455" max="8455" width="10" style="29" bestFit="1" customWidth="1"/>
    <col min="8456" max="8456" width="9" style="29" customWidth="1"/>
    <col min="8457" max="8457" width="9.28515625" style="29" customWidth="1"/>
    <col min="8458" max="8458" width="11.7109375" style="29" customWidth="1"/>
    <col min="8459" max="8459" width="10.85546875" style="29" bestFit="1" customWidth="1"/>
    <col min="8460" max="8461" width="10.42578125" style="29" bestFit="1" customWidth="1"/>
    <col min="8462" max="8462" width="11.7109375" style="29" customWidth="1"/>
    <col min="8463" max="8463" width="10.42578125" style="29" bestFit="1" customWidth="1"/>
    <col min="8464" max="8464" width="10.28515625" style="29" bestFit="1" customWidth="1"/>
    <col min="8465" max="8465" width="11.7109375" style="29" customWidth="1"/>
    <col min="8466" max="8705" width="9" style="29"/>
    <col min="8706" max="8706" width="4.5703125" style="29" customWidth="1"/>
    <col min="8707" max="8707" width="27.42578125" style="29" bestFit="1" customWidth="1"/>
    <col min="8708" max="8708" width="10.28515625" style="29" bestFit="1" customWidth="1"/>
    <col min="8709" max="8709" width="10.7109375" style="29" customWidth="1"/>
    <col min="8710" max="8710" width="11.7109375" style="29" customWidth="1"/>
    <col min="8711" max="8711" width="10" style="29" bestFit="1" customWidth="1"/>
    <col min="8712" max="8712" width="9" style="29" customWidth="1"/>
    <col min="8713" max="8713" width="9.28515625" style="29" customWidth="1"/>
    <col min="8714" max="8714" width="11.7109375" style="29" customWidth="1"/>
    <col min="8715" max="8715" width="10.85546875" style="29" bestFit="1" customWidth="1"/>
    <col min="8716" max="8717" width="10.42578125" style="29" bestFit="1" customWidth="1"/>
    <col min="8718" max="8718" width="11.7109375" style="29" customWidth="1"/>
    <col min="8719" max="8719" width="10.42578125" style="29" bestFit="1" customWidth="1"/>
    <col min="8720" max="8720" width="10.28515625" style="29" bestFit="1" customWidth="1"/>
    <col min="8721" max="8721" width="11.7109375" style="29" customWidth="1"/>
    <col min="8722" max="8961" width="9" style="29"/>
    <col min="8962" max="8962" width="4.5703125" style="29" customWidth="1"/>
    <col min="8963" max="8963" width="27.42578125" style="29" bestFit="1" customWidth="1"/>
    <col min="8964" max="8964" width="10.28515625" style="29" bestFit="1" customWidth="1"/>
    <col min="8965" max="8965" width="10.7109375" style="29" customWidth="1"/>
    <col min="8966" max="8966" width="11.7109375" style="29" customWidth="1"/>
    <col min="8967" max="8967" width="10" style="29" bestFit="1" customWidth="1"/>
    <col min="8968" max="8968" width="9" style="29" customWidth="1"/>
    <col min="8969" max="8969" width="9.28515625" style="29" customWidth="1"/>
    <col min="8970" max="8970" width="11.7109375" style="29" customWidth="1"/>
    <col min="8971" max="8971" width="10.85546875" style="29" bestFit="1" customWidth="1"/>
    <col min="8972" max="8973" width="10.42578125" style="29" bestFit="1" customWidth="1"/>
    <col min="8974" max="8974" width="11.7109375" style="29" customWidth="1"/>
    <col min="8975" max="8975" width="10.42578125" style="29" bestFit="1" customWidth="1"/>
    <col min="8976" max="8976" width="10.28515625" style="29" bestFit="1" customWidth="1"/>
    <col min="8977" max="8977" width="11.7109375" style="29" customWidth="1"/>
    <col min="8978" max="9217" width="9" style="29"/>
    <col min="9218" max="9218" width="4.5703125" style="29" customWidth="1"/>
    <col min="9219" max="9219" width="27.42578125" style="29" bestFit="1" customWidth="1"/>
    <col min="9220" max="9220" width="10.28515625" style="29" bestFit="1" customWidth="1"/>
    <col min="9221" max="9221" width="10.7109375" style="29" customWidth="1"/>
    <col min="9222" max="9222" width="11.7109375" style="29" customWidth="1"/>
    <col min="9223" max="9223" width="10" style="29" bestFit="1" customWidth="1"/>
    <col min="9224" max="9224" width="9" style="29" customWidth="1"/>
    <col min="9225" max="9225" width="9.28515625" style="29" customWidth="1"/>
    <col min="9226" max="9226" width="11.7109375" style="29" customWidth="1"/>
    <col min="9227" max="9227" width="10.85546875" style="29" bestFit="1" customWidth="1"/>
    <col min="9228" max="9229" width="10.42578125" style="29" bestFit="1" customWidth="1"/>
    <col min="9230" max="9230" width="11.7109375" style="29" customWidth="1"/>
    <col min="9231" max="9231" width="10.42578125" style="29" bestFit="1" customWidth="1"/>
    <col min="9232" max="9232" width="10.28515625" style="29" bestFit="1" customWidth="1"/>
    <col min="9233" max="9233" width="11.7109375" style="29" customWidth="1"/>
    <col min="9234" max="9473" width="9" style="29"/>
    <col min="9474" max="9474" width="4.5703125" style="29" customWidth="1"/>
    <col min="9475" max="9475" width="27.42578125" style="29" bestFit="1" customWidth="1"/>
    <col min="9476" max="9476" width="10.28515625" style="29" bestFit="1" customWidth="1"/>
    <col min="9477" max="9477" width="10.7109375" style="29" customWidth="1"/>
    <col min="9478" max="9478" width="11.7109375" style="29" customWidth="1"/>
    <col min="9479" max="9479" width="10" style="29" bestFit="1" customWidth="1"/>
    <col min="9480" max="9480" width="9" style="29" customWidth="1"/>
    <col min="9481" max="9481" width="9.28515625" style="29" customWidth="1"/>
    <col min="9482" max="9482" width="11.7109375" style="29" customWidth="1"/>
    <col min="9483" max="9483" width="10.85546875" style="29" bestFit="1" customWidth="1"/>
    <col min="9484" max="9485" width="10.42578125" style="29" bestFit="1" customWidth="1"/>
    <col min="9486" max="9486" width="11.7109375" style="29" customWidth="1"/>
    <col min="9487" max="9487" width="10.42578125" style="29" bestFit="1" customWidth="1"/>
    <col min="9488" max="9488" width="10.28515625" style="29" bestFit="1" customWidth="1"/>
    <col min="9489" max="9489" width="11.7109375" style="29" customWidth="1"/>
    <col min="9490" max="9729" width="9" style="29"/>
    <col min="9730" max="9730" width="4.5703125" style="29" customWidth="1"/>
    <col min="9731" max="9731" width="27.42578125" style="29" bestFit="1" customWidth="1"/>
    <col min="9732" max="9732" width="10.28515625" style="29" bestFit="1" customWidth="1"/>
    <col min="9733" max="9733" width="10.7109375" style="29" customWidth="1"/>
    <col min="9734" max="9734" width="11.7109375" style="29" customWidth="1"/>
    <col min="9735" max="9735" width="10" style="29" bestFit="1" customWidth="1"/>
    <col min="9736" max="9736" width="9" style="29" customWidth="1"/>
    <col min="9737" max="9737" width="9.28515625" style="29" customWidth="1"/>
    <col min="9738" max="9738" width="11.7109375" style="29" customWidth="1"/>
    <col min="9739" max="9739" width="10.85546875" style="29" bestFit="1" customWidth="1"/>
    <col min="9740" max="9741" width="10.42578125" style="29" bestFit="1" customWidth="1"/>
    <col min="9742" max="9742" width="11.7109375" style="29" customWidth="1"/>
    <col min="9743" max="9743" width="10.42578125" style="29" bestFit="1" customWidth="1"/>
    <col min="9744" max="9744" width="10.28515625" style="29" bestFit="1" customWidth="1"/>
    <col min="9745" max="9745" width="11.7109375" style="29" customWidth="1"/>
    <col min="9746" max="9985" width="9" style="29"/>
    <col min="9986" max="9986" width="4.5703125" style="29" customWidth="1"/>
    <col min="9987" max="9987" width="27.42578125" style="29" bestFit="1" customWidth="1"/>
    <col min="9988" max="9988" width="10.28515625" style="29" bestFit="1" customWidth="1"/>
    <col min="9989" max="9989" width="10.7109375" style="29" customWidth="1"/>
    <col min="9990" max="9990" width="11.7109375" style="29" customWidth="1"/>
    <col min="9991" max="9991" width="10" style="29" bestFit="1" customWidth="1"/>
    <col min="9992" max="9992" width="9" style="29" customWidth="1"/>
    <col min="9993" max="9993" width="9.28515625" style="29" customWidth="1"/>
    <col min="9994" max="9994" width="11.7109375" style="29" customWidth="1"/>
    <col min="9995" max="9995" width="10.85546875" style="29" bestFit="1" customWidth="1"/>
    <col min="9996" max="9997" width="10.42578125" style="29" bestFit="1" customWidth="1"/>
    <col min="9998" max="9998" width="11.7109375" style="29" customWidth="1"/>
    <col min="9999" max="9999" width="10.42578125" style="29" bestFit="1" customWidth="1"/>
    <col min="10000" max="10000" width="10.28515625" style="29" bestFit="1" customWidth="1"/>
    <col min="10001" max="10001" width="11.7109375" style="29" customWidth="1"/>
    <col min="10002" max="10241" width="9" style="29"/>
    <col min="10242" max="10242" width="4.5703125" style="29" customWidth="1"/>
    <col min="10243" max="10243" width="27.42578125" style="29" bestFit="1" customWidth="1"/>
    <col min="10244" max="10244" width="10.28515625" style="29" bestFit="1" customWidth="1"/>
    <col min="10245" max="10245" width="10.7109375" style="29" customWidth="1"/>
    <col min="10246" max="10246" width="11.7109375" style="29" customWidth="1"/>
    <col min="10247" max="10247" width="10" style="29" bestFit="1" customWidth="1"/>
    <col min="10248" max="10248" width="9" style="29" customWidth="1"/>
    <col min="10249" max="10249" width="9.28515625" style="29" customWidth="1"/>
    <col min="10250" max="10250" width="11.7109375" style="29" customWidth="1"/>
    <col min="10251" max="10251" width="10.85546875" style="29" bestFit="1" customWidth="1"/>
    <col min="10252" max="10253" width="10.42578125" style="29" bestFit="1" customWidth="1"/>
    <col min="10254" max="10254" width="11.7109375" style="29" customWidth="1"/>
    <col min="10255" max="10255" width="10.42578125" style="29" bestFit="1" customWidth="1"/>
    <col min="10256" max="10256" width="10.28515625" style="29" bestFit="1" customWidth="1"/>
    <col min="10257" max="10257" width="11.7109375" style="29" customWidth="1"/>
    <col min="10258" max="10497" width="9" style="29"/>
    <col min="10498" max="10498" width="4.5703125" style="29" customWidth="1"/>
    <col min="10499" max="10499" width="27.42578125" style="29" bestFit="1" customWidth="1"/>
    <col min="10500" max="10500" width="10.28515625" style="29" bestFit="1" customWidth="1"/>
    <col min="10501" max="10501" width="10.7109375" style="29" customWidth="1"/>
    <col min="10502" max="10502" width="11.7109375" style="29" customWidth="1"/>
    <col min="10503" max="10503" width="10" style="29" bestFit="1" customWidth="1"/>
    <col min="10504" max="10504" width="9" style="29" customWidth="1"/>
    <col min="10505" max="10505" width="9.28515625" style="29" customWidth="1"/>
    <col min="10506" max="10506" width="11.7109375" style="29" customWidth="1"/>
    <col min="10507" max="10507" width="10.85546875" style="29" bestFit="1" customWidth="1"/>
    <col min="10508" max="10509" width="10.42578125" style="29" bestFit="1" customWidth="1"/>
    <col min="10510" max="10510" width="11.7109375" style="29" customWidth="1"/>
    <col min="10511" max="10511" width="10.42578125" style="29" bestFit="1" customWidth="1"/>
    <col min="10512" max="10512" width="10.28515625" style="29" bestFit="1" customWidth="1"/>
    <col min="10513" max="10513" width="11.7109375" style="29" customWidth="1"/>
    <col min="10514" max="10753" width="9" style="29"/>
    <col min="10754" max="10754" width="4.5703125" style="29" customWidth="1"/>
    <col min="10755" max="10755" width="27.42578125" style="29" bestFit="1" customWidth="1"/>
    <col min="10756" max="10756" width="10.28515625" style="29" bestFit="1" customWidth="1"/>
    <col min="10757" max="10757" width="10.7109375" style="29" customWidth="1"/>
    <col min="10758" max="10758" width="11.7109375" style="29" customWidth="1"/>
    <col min="10759" max="10759" width="10" style="29" bestFit="1" customWidth="1"/>
    <col min="10760" max="10760" width="9" style="29" customWidth="1"/>
    <col min="10761" max="10761" width="9.28515625" style="29" customWidth="1"/>
    <col min="10762" max="10762" width="11.7109375" style="29" customWidth="1"/>
    <col min="10763" max="10763" width="10.85546875" style="29" bestFit="1" customWidth="1"/>
    <col min="10764" max="10765" width="10.42578125" style="29" bestFit="1" customWidth="1"/>
    <col min="10766" max="10766" width="11.7109375" style="29" customWidth="1"/>
    <col min="10767" max="10767" width="10.42578125" style="29" bestFit="1" customWidth="1"/>
    <col min="10768" max="10768" width="10.28515625" style="29" bestFit="1" customWidth="1"/>
    <col min="10769" max="10769" width="11.7109375" style="29" customWidth="1"/>
    <col min="10770" max="11009" width="9" style="29"/>
    <col min="11010" max="11010" width="4.5703125" style="29" customWidth="1"/>
    <col min="11011" max="11011" width="27.42578125" style="29" bestFit="1" customWidth="1"/>
    <col min="11012" max="11012" width="10.28515625" style="29" bestFit="1" customWidth="1"/>
    <col min="11013" max="11013" width="10.7109375" style="29" customWidth="1"/>
    <col min="11014" max="11014" width="11.7109375" style="29" customWidth="1"/>
    <col min="11015" max="11015" width="10" style="29" bestFit="1" customWidth="1"/>
    <col min="11016" max="11016" width="9" style="29" customWidth="1"/>
    <col min="11017" max="11017" width="9.28515625" style="29" customWidth="1"/>
    <col min="11018" max="11018" width="11.7109375" style="29" customWidth="1"/>
    <col min="11019" max="11019" width="10.85546875" style="29" bestFit="1" customWidth="1"/>
    <col min="11020" max="11021" width="10.42578125" style="29" bestFit="1" customWidth="1"/>
    <col min="11022" max="11022" width="11.7109375" style="29" customWidth="1"/>
    <col min="11023" max="11023" width="10.42578125" style="29" bestFit="1" customWidth="1"/>
    <col min="11024" max="11024" width="10.28515625" style="29" bestFit="1" customWidth="1"/>
    <col min="11025" max="11025" width="11.7109375" style="29" customWidth="1"/>
    <col min="11026" max="11265" width="9" style="29"/>
    <col min="11266" max="11266" width="4.5703125" style="29" customWidth="1"/>
    <col min="11267" max="11267" width="27.42578125" style="29" bestFit="1" customWidth="1"/>
    <col min="11268" max="11268" width="10.28515625" style="29" bestFit="1" customWidth="1"/>
    <col min="11269" max="11269" width="10.7109375" style="29" customWidth="1"/>
    <col min="11270" max="11270" width="11.7109375" style="29" customWidth="1"/>
    <col min="11271" max="11271" width="10" style="29" bestFit="1" customWidth="1"/>
    <col min="11272" max="11272" width="9" style="29" customWidth="1"/>
    <col min="11273" max="11273" width="9.28515625" style="29" customWidth="1"/>
    <col min="11274" max="11274" width="11.7109375" style="29" customWidth="1"/>
    <col min="11275" max="11275" width="10.85546875" style="29" bestFit="1" customWidth="1"/>
    <col min="11276" max="11277" width="10.42578125" style="29" bestFit="1" customWidth="1"/>
    <col min="11278" max="11278" width="11.7109375" style="29" customWidth="1"/>
    <col min="11279" max="11279" width="10.42578125" style="29" bestFit="1" customWidth="1"/>
    <col min="11280" max="11280" width="10.28515625" style="29" bestFit="1" customWidth="1"/>
    <col min="11281" max="11281" width="11.7109375" style="29" customWidth="1"/>
    <col min="11282" max="11521" width="9" style="29"/>
    <col min="11522" max="11522" width="4.5703125" style="29" customWidth="1"/>
    <col min="11523" max="11523" width="27.42578125" style="29" bestFit="1" customWidth="1"/>
    <col min="11524" max="11524" width="10.28515625" style="29" bestFit="1" customWidth="1"/>
    <col min="11525" max="11525" width="10.7109375" style="29" customWidth="1"/>
    <col min="11526" max="11526" width="11.7109375" style="29" customWidth="1"/>
    <col min="11527" max="11527" width="10" style="29" bestFit="1" customWidth="1"/>
    <col min="11528" max="11528" width="9" style="29" customWidth="1"/>
    <col min="11529" max="11529" width="9.28515625" style="29" customWidth="1"/>
    <col min="11530" max="11530" width="11.7109375" style="29" customWidth="1"/>
    <col min="11531" max="11531" width="10.85546875" style="29" bestFit="1" customWidth="1"/>
    <col min="11532" max="11533" width="10.42578125" style="29" bestFit="1" customWidth="1"/>
    <col min="11534" max="11534" width="11.7109375" style="29" customWidth="1"/>
    <col min="11535" max="11535" width="10.42578125" style="29" bestFit="1" customWidth="1"/>
    <col min="11536" max="11536" width="10.28515625" style="29" bestFit="1" customWidth="1"/>
    <col min="11537" max="11537" width="11.7109375" style="29" customWidth="1"/>
    <col min="11538" max="11777" width="9" style="29"/>
    <col min="11778" max="11778" width="4.5703125" style="29" customWidth="1"/>
    <col min="11779" max="11779" width="27.42578125" style="29" bestFit="1" customWidth="1"/>
    <col min="11780" max="11780" width="10.28515625" style="29" bestFit="1" customWidth="1"/>
    <col min="11781" max="11781" width="10.7109375" style="29" customWidth="1"/>
    <col min="11782" max="11782" width="11.7109375" style="29" customWidth="1"/>
    <col min="11783" max="11783" width="10" style="29" bestFit="1" customWidth="1"/>
    <col min="11784" max="11784" width="9" style="29" customWidth="1"/>
    <col min="11785" max="11785" width="9.28515625" style="29" customWidth="1"/>
    <col min="11786" max="11786" width="11.7109375" style="29" customWidth="1"/>
    <col min="11787" max="11787" width="10.85546875" style="29" bestFit="1" customWidth="1"/>
    <col min="11788" max="11789" width="10.42578125" style="29" bestFit="1" customWidth="1"/>
    <col min="11790" max="11790" width="11.7109375" style="29" customWidth="1"/>
    <col min="11791" max="11791" width="10.42578125" style="29" bestFit="1" customWidth="1"/>
    <col min="11792" max="11792" width="10.28515625" style="29" bestFit="1" customWidth="1"/>
    <col min="11793" max="11793" width="11.7109375" style="29" customWidth="1"/>
    <col min="11794" max="12033" width="9" style="29"/>
    <col min="12034" max="12034" width="4.5703125" style="29" customWidth="1"/>
    <col min="12035" max="12035" width="27.42578125" style="29" bestFit="1" customWidth="1"/>
    <col min="12036" max="12036" width="10.28515625" style="29" bestFit="1" customWidth="1"/>
    <col min="12037" max="12037" width="10.7109375" style="29" customWidth="1"/>
    <col min="12038" max="12038" width="11.7109375" style="29" customWidth="1"/>
    <col min="12039" max="12039" width="10" style="29" bestFit="1" customWidth="1"/>
    <col min="12040" max="12040" width="9" style="29" customWidth="1"/>
    <col min="12041" max="12041" width="9.28515625" style="29" customWidth="1"/>
    <col min="12042" max="12042" width="11.7109375" style="29" customWidth="1"/>
    <col min="12043" max="12043" width="10.85546875" style="29" bestFit="1" customWidth="1"/>
    <col min="12044" max="12045" width="10.42578125" style="29" bestFit="1" customWidth="1"/>
    <col min="12046" max="12046" width="11.7109375" style="29" customWidth="1"/>
    <col min="12047" max="12047" width="10.42578125" style="29" bestFit="1" customWidth="1"/>
    <col min="12048" max="12048" width="10.28515625" style="29" bestFit="1" customWidth="1"/>
    <col min="12049" max="12049" width="11.7109375" style="29" customWidth="1"/>
    <col min="12050" max="12289" width="9" style="29"/>
    <col min="12290" max="12290" width="4.5703125" style="29" customWidth="1"/>
    <col min="12291" max="12291" width="27.42578125" style="29" bestFit="1" customWidth="1"/>
    <col min="12292" max="12292" width="10.28515625" style="29" bestFit="1" customWidth="1"/>
    <col min="12293" max="12293" width="10.7109375" style="29" customWidth="1"/>
    <col min="12294" max="12294" width="11.7109375" style="29" customWidth="1"/>
    <col min="12295" max="12295" width="10" style="29" bestFit="1" customWidth="1"/>
    <col min="12296" max="12296" width="9" style="29" customWidth="1"/>
    <col min="12297" max="12297" width="9.28515625" style="29" customWidth="1"/>
    <col min="12298" max="12298" width="11.7109375" style="29" customWidth="1"/>
    <col min="12299" max="12299" width="10.85546875" style="29" bestFit="1" customWidth="1"/>
    <col min="12300" max="12301" width="10.42578125" style="29" bestFit="1" customWidth="1"/>
    <col min="12302" max="12302" width="11.7109375" style="29" customWidth="1"/>
    <col min="12303" max="12303" width="10.42578125" style="29" bestFit="1" customWidth="1"/>
    <col min="12304" max="12304" width="10.28515625" style="29" bestFit="1" customWidth="1"/>
    <col min="12305" max="12305" width="11.7109375" style="29" customWidth="1"/>
    <col min="12306" max="12545" width="9" style="29"/>
    <col min="12546" max="12546" width="4.5703125" style="29" customWidth="1"/>
    <col min="12547" max="12547" width="27.42578125" style="29" bestFit="1" customWidth="1"/>
    <col min="12548" max="12548" width="10.28515625" style="29" bestFit="1" customWidth="1"/>
    <col min="12549" max="12549" width="10.7109375" style="29" customWidth="1"/>
    <col min="12550" max="12550" width="11.7109375" style="29" customWidth="1"/>
    <col min="12551" max="12551" width="10" style="29" bestFit="1" customWidth="1"/>
    <col min="12552" max="12552" width="9" style="29" customWidth="1"/>
    <col min="12553" max="12553" width="9.28515625" style="29" customWidth="1"/>
    <col min="12554" max="12554" width="11.7109375" style="29" customWidth="1"/>
    <col min="12555" max="12555" width="10.85546875" style="29" bestFit="1" customWidth="1"/>
    <col min="12556" max="12557" width="10.42578125" style="29" bestFit="1" customWidth="1"/>
    <col min="12558" max="12558" width="11.7109375" style="29" customWidth="1"/>
    <col min="12559" max="12559" width="10.42578125" style="29" bestFit="1" customWidth="1"/>
    <col min="12560" max="12560" width="10.28515625" style="29" bestFit="1" customWidth="1"/>
    <col min="12561" max="12561" width="11.7109375" style="29" customWidth="1"/>
    <col min="12562" max="12801" width="9" style="29"/>
    <col min="12802" max="12802" width="4.5703125" style="29" customWidth="1"/>
    <col min="12803" max="12803" width="27.42578125" style="29" bestFit="1" customWidth="1"/>
    <col min="12804" max="12804" width="10.28515625" style="29" bestFit="1" customWidth="1"/>
    <col min="12805" max="12805" width="10.7109375" style="29" customWidth="1"/>
    <col min="12806" max="12806" width="11.7109375" style="29" customWidth="1"/>
    <col min="12807" max="12807" width="10" style="29" bestFit="1" customWidth="1"/>
    <col min="12808" max="12808" width="9" style="29" customWidth="1"/>
    <col min="12809" max="12809" width="9.28515625" style="29" customWidth="1"/>
    <col min="12810" max="12810" width="11.7109375" style="29" customWidth="1"/>
    <col min="12811" max="12811" width="10.85546875" style="29" bestFit="1" customWidth="1"/>
    <col min="12812" max="12813" width="10.42578125" style="29" bestFit="1" customWidth="1"/>
    <col min="12814" max="12814" width="11.7109375" style="29" customWidth="1"/>
    <col min="12815" max="12815" width="10.42578125" style="29" bestFit="1" customWidth="1"/>
    <col min="12816" max="12816" width="10.28515625" style="29" bestFit="1" customWidth="1"/>
    <col min="12817" max="12817" width="11.7109375" style="29" customWidth="1"/>
    <col min="12818" max="13057" width="9" style="29"/>
    <col min="13058" max="13058" width="4.5703125" style="29" customWidth="1"/>
    <col min="13059" max="13059" width="27.42578125" style="29" bestFit="1" customWidth="1"/>
    <col min="13060" max="13060" width="10.28515625" style="29" bestFit="1" customWidth="1"/>
    <col min="13061" max="13061" width="10.7109375" style="29" customWidth="1"/>
    <col min="13062" max="13062" width="11.7109375" style="29" customWidth="1"/>
    <col min="13063" max="13063" width="10" style="29" bestFit="1" customWidth="1"/>
    <col min="13064" max="13064" width="9" style="29" customWidth="1"/>
    <col min="13065" max="13065" width="9.28515625" style="29" customWidth="1"/>
    <col min="13066" max="13066" width="11.7109375" style="29" customWidth="1"/>
    <col min="13067" max="13067" width="10.85546875" style="29" bestFit="1" customWidth="1"/>
    <col min="13068" max="13069" width="10.42578125" style="29" bestFit="1" customWidth="1"/>
    <col min="13070" max="13070" width="11.7109375" style="29" customWidth="1"/>
    <col min="13071" max="13071" width="10.42578125" style="29" bestFit="1" customWidth="1"/>
    <col min="13072" max="13072" width="10.28515625" style="29" bestFit="1" customWidth="1"/>
    <col min="13073" max="13073" width="11.7109375" style="29" customWidth="1"/>
    <col min="13074" max="13313" width="9" style="29"/>
    <col min="13314" max="13314" width="4.5703125" style="29" customWidth="1"/>
    <col min="13315" max="13315" width="27.42578125" style="29" bestFit="1" customWidth="1"/>
    <col min="13316" max="13316" width="10.28515625" style="29" bestFit="1" customWidth="1"/>
    <col min="13317" max="13317" width="10.7109375" style="29" customWidth="1"/>
    <col min="13318" max="13318" width="11.7109375" style="29" customWidth="1"/>
    <col min="13319" max="13319" width="10" style="29" bestFit="1" customWidth="1"/>
    <col min="13320" max="13320" width="9" style="29" customWidth="1"/>
    <col min="13321" max="13321" width="9.28515625" style="29" customWidth="1"/>
    <col min="13322" max="13322" width="11.7109375" style="29" customWidth="1"/>
    <col min="13323" max="13323" width="10.85546875" style="29" bestFit="1" customWidth="1"/>
    <col min="13324" max="13325" width="10.42578125" style="29" bestFit="1" customWidth="1"/>
    <col min="13326" max="13326" width="11.7109375" style="29" customWidth="1"/>
    <col min="13327" max="13327" width="10.42578125" style="29" bestFit="1" customWidth="1"/>
    <col min="13328" max="13328" width="10.28515625" style="29" bestFit="1" customWidth="1"/>
    <col min="13329" max="13329" width="11.7109375" style="29" customWidth="1"/>
    <col min="13330" max="13569" width="9" style="29"/>
    <col min="13570" max="13570" width="4.5703125" style="29" customWidth="1"/>
    <col min="13571" max="13571" width="27.42578125" style="29" bestFit="1" customWidth="1"/>
    <col min="13572" max="13572" width="10.28515625" style="29" bestFit="1" customWidth="1"/>
    <col min="13573" max="13573" width="10.7109375" style="29" customWidth="1"/>
    <col min="13574" max="13574" width="11.7109375" style="29" customWidth="1"/>
    <col min="13575" max="13575" width="10" style="29" bestFit="1" customWidth="1"/>
    <col min="13576" max="13576" width="9" style="29" customWidth="1"/>
    <col min="13577" max="13577" width="9.28515625" style="29" customWidth="1"/>
    <col min="13578" max="13578" width="11.7109375" style="29" customWidth="1"/>
    <col min="13579" max="13579" width="10.85546875" style="29" bestFit="1" customWidth="1"/>
    <col min="13580" max="13581" width="10.42578125" style="29" bestFit="1" customWidth="1"/>
    <col min="13582" max="13582" width="11.7109375" style="29" customWidth="1"/>
    <col min="13583" max="13583" width="10.42578125" style="29" bestFit="1" customWidth="1"/>
    <col min="13584" max="13584" width="10.28515625" style="29" bestFit="1" customWidth="1"/>
    <col min="13585" max="13585" width="11.7109375" style="29" customWidth="1"/>
    <col min="13586" max="13825" width="9" style="29"/>
    <col min="13826" max="13826" width="4.5703125" style="29" customWidth="1"/>
    <col min="13827" max="13827" width="27.42578125" style="29" bestFit="1" customWidth="1"/>
    <col min="13828" max="13828" width="10.28515625" style="29" bestFit="1" customWidth="1"/>
    <col min="13829" max="13829" width="10.7109375" style="29" customWidth="1"/>
    <col min="13830" max="13830" width="11.7109375" style="29" customWidth="1"/>
    <col min="13831" max="13831" width="10" style="29" bestFit="1" customWidth="1"/>
    <col min="13832" max="13832" width="9" style="29" customWidth="1"/>
    <col min="13833" max="13833" width="9.28515625" style="29" customWidth="1"/>
    <col min="13834" max="13834" width="11.7109375" style="29" customWidth="1"/>
    <col min="13835" max="13835" width="10.85546875" style="29" bestFit="1" customWidth="1"/>
    <col min="13836" max="13837" width="10.42578125" style="29" bestFit="1" customWidth="1"/>
    <col min="13838" max="13838" width="11.7109375" style="29" customWidth="1"/>
    <col min="13839" max="13839" width="10.42578125" style="29" bestFit="1" customWidth="1"/>
    <col min="13840" max="13840" width="10.28515625" style="29" bestFit="1" customWidth="1"/>
    <col min="13841" max="13841" width="11.7109375" style="29" customWidth="1"/>
    <col min="13842" max="14081" width="9" style="29"/>
    <col min="14082" max="14082" width="4.5703125" style="29" customWidth="1"/>
    <col min="14083" max="14083" width="27.42578125" style="29" bestFit="1" customWidth="1"/>
    <col min="14084" max="14084" width="10.28515625" style="29" bestFit="1" customWidth="1"/>
    <col min="14085" max="14085" width="10.7109375" style="29" customWidth="1"/>
    <col min="14086" max="14086" width="11.7109375" style="29" customWidth="1"/>
    <col min="14087" max="14087" width="10" style="29" bestFit="1" customWidth="1"/>
    <col min="14088" max="14088" width="9" style="29" customWidth="1"/>
    <col min="14089" max="14089" width="9.28515625" style="29" customWidth="1"/>
    <col min="14090" max="14090" width="11.7109375" style="29" customWidth="1"/>
    <col min="14091" max="14091" width="10.85546875" style="29" bestFit="1" customWidth="1"/>
    <col min="14092" max="14093" width="10.42578125" style="29" bestFit="1" customWidth="1"/>
    <col min="14094" max="14094" width="11.7109375" style="29" customWidth="1"/>
    <col min="14095" max="14095" width="10.42578125" style="29" bestFit="1" customWidth="1"/>
    <col min="14096" max="14096" width="10.28515625" style="29" bestFit="1" customWidth="1"/>
    <col min="14097" max="14097" width="11.7109375" style="29" customWidth="1"/>
    <col min="14098" max="14337" width="9" style="29"/>
    <col min="14338" max="14338" width="4.5703125" style="29" customWidth="1"/>
    <col min="14339" max="14339" width="27.42578125" style="29" bestFit="1" customWidth="1"/>
    <col min="14340" max="14340" width="10.28515625" style="29" bestFit="1" customWidth="1"/>
    <col min="14341" max="14341" width="10.7109375" style="29" customWidth="1"/>
    <col min="14342" max="14342" width="11.7109375" style="29" customWidth="1"/>
    <col min="14343" max="14343" width="10" style="29" bestFit="1" customWidth="1"/>
    <col min="14344" max="14344" width="9" style="29" customWidth="1"/>
    <col min="14345" max="14345" width="9.28515625" style="29" customWidth="1"/>
    <col min="14346" max="14346" width="11.7109375" style="29" customWidth="1"/>
    <col min="14347" max="14347" width="10.85546875" style="29" bestFit="1" customWidth="1"/>
    <col min="14348" max="14349" width="10.42578125" style="29" bestFit="1" customWidth="1"/>
    <col min="14350" max="14350" width="11.7109375" style="29" customWidth="1"/>
    <col min="14351" max="14351" width="10.42578125" style="29" bestFit="1" customWidth="1"/>
    <col min="14352" max="14352" width="10.28515625" style="29" bestFit="1" customWidth="1"/>
    <col min="14353" max="14353" width="11.7109375" style="29" customWidth="1"/>
    <col min="14354" max="14593" width="9" style="29"/>
    <col min="14594" max="14594" width="4.5703125" style="29" customWidth="1"/>
    <col min="14595" max="14595" width="27.42578125" style="29" bestFit="1" customWidth="1"/>
    <col min="14596" max="14596" width="10.28515625" style="29" bestFit="1" customWidth="1"/>
    <col min="14597" max="14597" width="10.7109375" style="29" customWidth="1"/>
    <col min="14598" max="14598" width="11.7109375" style="29" customWidth="1"/>
    <col min="14599" max="14599" width="10" style="29" bestFit="1" customWidth="1"/>
    <col min="14600" max="14600" width="9" style="29" customWidth="1"/>
    <col min="14601" max="14601" width="9.28515625" style="29" customWidth="1"/>
    <col min="14602" max="14602" width="11.7109375" style="29" customWidth="1"/>
    <col min="14603" max="14603" width="10.85546875" style="29" bestFit="1" customWidth="1"/>
    <col min="14604" max="14605" width="10.42578125" style="29" bestFit="1" customWidth="1"/>
    <col min="14606" max="14606" width="11.7109375" style="29" customWidth="1"/>
    <col min="14607" max="14607" width="10.42578125" style="29" bestFit="1" customWidth="1"/>
    <col min="14608" max="14608" width="10.28515625" style="29" bestFit="1" customWidth="1"/>
    <col min="14609" max="14609" width="11.7109375" style="29" customWidth="1"/>
    <col min="14610" max="14849" width="9" style="29"/>
    <col min="14850" max="14850" width="4.5703125" style="29" customWidth="1"/>
    <col min="14851" max="14851" width="27.42578125" style="29" bestFit="1" customWidth="1"/>
    <col min="14852" max="14852" width="10.28515625" style="29" bestFit="1" customWidth="1"/>
    <col min="14853" max="14853" width="10.7109375" style="29" customWidth="1"/>
    <col min="14854" max="14854" width="11.7109375" style="29" customWidth="1"/>
    <col min="14855" max="14855" width="10" style="29" bestFit="1" customWidth="1"/>
    <col min="14856" max="14856" width="9" style="29" customWidth="1"/>
    <col min="14857" max="14857" width="9.28515625" style="29" customWidth="1"/>
    <col min="14858" max="14858" width="11.7109375" style="29" customWidth="1"/>
    <col min="14859" max="14859" width="10.85546875" style="29" bestFit="1" customWidth="1"/>
    <col min="14860" max="14861" width="10.42578125" style="29" bestFit="1" customWidth="1"/>
    <col min="14862" max="14862" width="11.7109375" style="29" customWidth="1"/>
    <col min="14863" max="14863" width="10.42578125" style="29" bestFit="1" customWidth="1"/>
    <col min="14864" max="14864" width="10.28515625" style="29" bestFit="1" customWidth="1"/>
    <col min="14865" max="14865" width="11.7109375" style="29" customWidth="1"/>
    <col min="14866" max="15105" width="9" style="29"/>
    <col min="15106" max="15106" width="4.5703125" style="29" customWidth="1"/>
    <col min="15107" max="15107" width="27.42578125" style="29" bestFit="1" customWidth="1"/>
    <col min="15108" max="15108" width="10.28515625" style="29" bestFit="1" customWidth="1"/>
    <col min="15109" max="15109" width="10.7109375" style="29" customWidth="1"/>
    <col min="15110" max="15110" width="11.7109375" style="29" customWidth="1"/>
    <col min="15111" max="15111" width="10" style="29" bestFit="1" customWidth="1"/>
    <col min="15112" max="15112" width="9" style="29" customWidth="1"/>
    <col min="15113" max="15113" width="9.28515625" style="29" customWidth="1"/>
    <col min="15114" max="15114" width="11.7109375" style="29" customWidth="1"/>
    <col min="15115" max="15115" width="10.85546875" style="29" bestFit="1" customWidth="1"/>
    <col min="15116" max="15117" width="10.42578125" style="29" bestFit="1" customWidth="1"/>
    <col min="15118" max="15118" width="11.7109375" style="29" customWidth="1"/>
    <col min="15119" max="15119" width="10.42578125" style="29" bestFit="1" customWidth="1"/>
    <col min="15120" max="15120" width="10.28515625" style="29" bestFit="1" customWidth="1"/>
    <col min="15121" max="15121" width="11.7109375" style="29" customWidth="1"/>
    <col min="15122" max="15361" width="9" style="29"/>
    <col min="15362" max="15362" width="4.5703125" style="29" customWidth="1"/>
    <col min="15363" max="15363" width="27.42578125" style="29" bestFit="1" customWidth="1"/>
    <col min="15364" max="15364" width="10.28515625" style="29" bestFit="1" customWidth="1"/>
    <col min="15365" max="15365" width="10.7109375" style="29" customWidth="1"/>
    <col min="15366" max="15366" width="11.7109375" style="29" customWidth="1"/>
    <col min="15367" max="15367" width="10" style="29" bestFit="1" customWidth="1"/>
    <col min="15368" max="15368" width="9" style="29" customWidth="1"/>
    <col min="15369" max="15369" width="9.28515625" style="29" customWidth="1"/>
    <col min="15370" max="15370" width="11.7109375" style="29" customWidth="1"/>
    <col min="15371" max="15371" width="10.85546875" style="29" bestFit="1" customWidth="1"/>
    <col min="15372" max="15373" width="10.42578125" style="29" bestFit="1" customWidth="1"/>
    <col min="15374" max="15374" width="11.7109375" style="29" customWidth="1"/>
    <col min="15375" max="15375" width="10.42578125" style="29" bestFit="1" customWidth="1"/>
    <col min="15376" max="15376" width="10.28515625" style="29" bestFit="1" customWidth="1"/>
    <col min="15377" max="15377" width="11.7109375" style="29" customWidth="1"/>
    <col min="15378" max="15617" width="9" style="29"/>
    <col min="15618" max="15618" width="4.5703125" style="29" customWidth="1"/>
    <col min="15619" max="15619" width="27.42578125" style="29" bestFit="1" customWidth="1"/>
    <col min="15620" max="15620" width="10.28515625" style="29" bestFit="1" customWidth="1"/>
    <col min="15621" max="15621" width="10.7109375" style="29" customWidth="1"/>
    <col min="15622" max="15622" width="11.7109375" style="29" customWidth="1"/>
    <col min="15623" max="15623" width="10" style="29" bestFit="1" customWidth="1"/>
    <col min="15624" max="15624" width="9" style="29" customWidth="1"/>
    <col min="15625" max="15625" width="9.28515625" style="29" customWidth="1"/>
    <col min="15626" max="15626" width="11.7109375" style="29" customWidth="1"/>
    <col min="15627" max="15627" width="10.85546875" style="29" bestFit="1" customWidth="1"/>
    <col min="15628" max="15629" width="10.42578125" style="29" bestFit="1" customWidth="1"/>
    <col min="15630" max="15630" width="11.7109375" style="29" customWidth="1"/>
    <col min="15631" max="15631" width="10.42578125" style="29" bestFit="1" customWidth="1"/>
    <col min="15632" max="15632" width="10.28515625" style="29" bestFit="1" customWidth="1"/>
    <col min="15633" max="15633" width="11.7109375" style="29" customWidth="1"/>
    <col min="15634" max="15873" width="9" style="29"/>
    <col min="15874" max="15874" width="4.5703125" style="29" customWidth="1"/>
    <col min="15875" max="15875" width="27.42578125" style="29" bestFit="1" customWidth="1"/>
    <col min="15876" max="15876" width="10.28515625" style="29" bestFit="1" customWidth="1"/>
    <col min="15877" max="15877" width="10.7109375" style="29" customWidth="1"/>
    <col min="15878" max="15878" width="11.7109375" style="29" customWidth="1"/>
    <col min="15879" max="15879" width="10" style="29" bestFit="1" customWidth="1"/>
    <col min="15880" max="15880" width="9" style="29" customWidth="1"/>
    <col min="15881" max="15881" width="9.28515625" style="29" customWidth="1"/>
    <col min="15882" max="15882" width="11.7109375" style="29" customWidth="1"/>
    <col min="15883" max="15883" width="10.85546875" style="29" bestFit="1" customWidth="1"/>
    <col min="15884" max="15885" width="10.42578125" style="29" bestFit="1" customWidth="1"/>
    <col min="15886" max="15886" width="11.7109375" style="29" customWidth="1"/>
    <col min="15887" max="15887" width="10.42578125" style="29" bestFit="1" customWidth="1"/>
    <col min="15888" max="15888" width="10.28515625" style="29" bestFit="1" customWidth="1"/>
    <col min="15889" max="15889" width="11.7109375" style="29" customWidth="1"/>
    <col min="15890" max="16129" width="9" style="29"/>
    <col min="16130" max="16130" width="4.5703125" style="29" customWidth="1"/>
    <col min="16131" max="16131" width="27.42578125" style="29" bestFit="1" customWidth="1"/>
    <col min="16132" max="16132" width="10.28515625" style="29" bestFit="1" customWidth="1"/>
    <col min="16133" max="16133" width="10.7109375" style="29" customWidth="1"/>
    <col min="16134" max="16134" width="11.7109375" style="29" customWidth="1"/>
    <col min="16135" max="16135" width="10" style="29" bestFit="1" customWidth="1"/>
    <col min="16136" max="16136" width="9" style="29" customWidth="1"/>
    <col min="16137" max="16137" width="9.28515625" style="29" customWidth="1"/>
    <col min="16138" max="16138" width="11.7109375" style="29" customWidth="1"/>
    <col min="16139" max="16139" width="10.85546875" style="29" bestFit="1" customWidth="1"/>
    <col min="16140" max="16141" width="10.42578125" style="29" bestFit="1" customWidth="1"/>
    <col min="16142" max="16142" width="11.7109375" style="29" customWidth="1"/>
    <col min="16143" max="16143" width="10.42578125" style="29" bestFit="1" customWidth="1"/>
    <col min="16144" max="16144" width="10.28515625" style="29" bestFit="1" customWidth="1"/>
    <col min="16145" max="16145" width="11.7109375" style="29" customWidth="1"/>
    <col min="16146" max="16384" width="9" style="29"/>
  </cols>
  <sheetData>
    <row r="1" spans="1:50" ht="18.75" thickBot="1"/>
    <row r="2" spans="1:50" ht="34.5" customHeight="1" thickBot="1">
      <c r="B2" s="311" t="s">
        <v>497</v>
      </c>
      <c r="C2" s="312"/>
      <c r="D2" s="312"/>
      <c r="E2" s="312"/>
      <c r="F2" s="312"/>
      <c r="G2" s="312"/>
      <c r="H2" s="312"/>
      <c r="I2" s="312"/>
      <c r="J2" s="312"/>
      <c r="K2" s="312"/>
      <c r="L2" s="312"/>
      <c r="M2" s="312"/>
      <c r="N2" s="312"/>
      <c r="O2" s="312"/>
      <c r="P2" s="312"/>
      <c r="Q2" s="313"/>
      <c r="R2" s="41"/>
    </row>
    <row r="3" spans="1:50" ht="21" customHeight="1">
      <c r="B3" s="316" t="s">
        <v>200</v>
      </c>
      <c r="C3" s="318" t="s">
        <v>222</v>
      </c>
      <c r="D3" s="320" t="s">
        <v>223</v>
      </c>
      <c r="E3" s="321"/>
      <c r="F3" s="321"/>
      <c r="G3" s="321"/>
      <c r="H3" s="321"/>
      <c r="I3" s="321"/>
      <c r="J3" s="321"/>
      <c r="K3" s="322"/>
      <c r="L3" s="320" t="s">
        <v>224</v>
      </c>
      <c r="M3" s="321"/>
      <c r="N3" s="321"/>
      <c r="O3" s="321"/>
      <c r="P3" s="321"/>
      <c r="Q3" s="323"/>
      <c r="R3" s="41"/>
    </row>
    <row r="4" spans="1:50" ht="21" customHeight="1">
      <c r="B4" s="317"/>
      <c r="C4" s="319"/>
      <c r="D4" s="324" t="s">
        <v>498</v>
      </c>
      <c r="E4" s="324"/>
      <c r="F4" s="324"/>
      <c r="G4" s="324"/>
      <c r="H4" s="324" t="s">
        <v>499</v>
      </c>
      <c r="I4" s="324"/>
      <c r="J4" s="324"/>
      <c r="K4" s="324"/>
      <c r="L4" s="325" t="s">
        <v>498</v>
      </c>
      <c r="M4" s="326"/>
      <c r="N4" s="327"/>
      <c r="O4" s="325" t="s">
        <v>499</v>
      </c>
      <c r="P4" s="326"/>
      <c r="Q4" s="328"/>
      <c r="R4" s="41"/>
    </row>
    <row r="5" spans="1:50" ht="42" customHeight="1">
      <c r="B5" s="317"/>
      <c r="C5" s="319"/>
      <c r="D5" s="30" t="s">
        <v>225</v>
      </c>
      <c r="E5" s="30" t="s">
        <v>226</v>
      </c>
      <c r="F5" s="31" t="s">
        <v>227</v>
      </c>
      <c r="G5" s="30" t="s">
        <v>228</v>
      </c>
      <c r="H5" s="32" t="s">
        <v>229</v>
      </c>
      <c r="I5" s="32" t="s">
        <v>226</v>
      </c>
      <c r="J5" s="31" t="s">
        <v>227</v>
      </c>
      <c r="K5" s="32" t="s">
        <v>228</v>
      </c>
      <c r="L5" s="30" t="s">
        <v>230</v>
      </c>
      <c r="M5" s="30" t="s">
        <v>231</v>
      </c>
      <c r="N5" s="31" t="s">
        <v>227</v>
      </c>
      <c r="O5" s="30" t="s">
        <v>230</v>
      </c>
      <c r="P5" s="30" t="s">
        <v>231</v>
      </c>
      <c r="Q5" s="33" t="s">
        <v>227</v>
      </c>
      <c r="R5" s="41"/>
    </row>
    <row r="6" spans="1:50" ht="21.75" customHeight="1">
      <c r="B6" s="113">
        <v>1</v>
      </c>
      <c r="C6" s="113" t="s">
        <v>469</v>
      </c>
      <c r="D6" s="114">
        <v>1981146.2079380001</v>
      </c>
      <c r="E6" s="114">
        <v>1854957.306846</v>
      </c>
      <c r="F6" s="114">
        <f t="shared" ref="F6:F36" si="0">D6-E6</f>
        <v>126188.90109200007</v>
      </c>
      <c r="G6" s="114">
        <f t="shared" ref="G6:G36" si="1">E6+D6</f>
        <v>3836103.5147839999</v>
      </c>
      <c r="H6" s="114">
        <v>118993.615206</v>
      </c>
      <c r="I6" s="114">
        <v>1113.4534739999999</v>
      </c>
      <c r="J6" s="114">
        <f t="shared" ref="J6:J36" si="2">H6-I6</f>
        <v>117880.16173200001</v>
      </c>
      <c r="K6" s="114">
        <f t="shared" ref="K6:K36" si="3">H6+I6</f>
        <v>120107.06868</v>
      </c>
      <c r="L6" s="114">
        <v>17147245</v>
      </c>
      <c r="M6" s="114">
        <v>14507170</v>
      </c>
      <c r="N6" s="114">
        <f t="shared" ref="N6:N36" si="4">L6-M6</f>
        <v>2640075</v>
      </c>
      <c r="O6" s="114">
        <v>663359</v>
      </c>
      <c r="P6" s="114">
        <v>1186183</v>
      </c>
      <c r="Q6" s="115">
        <f t="shared" ref="Q6:Q36" si="5">O6-P6</f>
        <v>-522824</v>
      </c>
      <c r="R6" s="41"/>
    </row>
    <row r="7" spans="1:50" ht="21" customHeight="1">
      <c r="B7" s="36">
        <v>2</v>
      </c>
      <c r="C7" s="36" t="s">
        <v>65</v>
      </c>
      <c r="D7" s="107">
        <v>1420040.8931470001</v>
      </c>
      <c r="E7" s="107">
        <v>1514999.143903</v>
      </c>
      <c r="F7" s="107">
        <f t="shared" si="0"/>
        <v>-94958.250755999936</v>
      </c>
      <c r="G7" s="107">
        <f t="shared" si="1"/>
        <v>2935040.0370500004</v>
      </c>
      <c r="H7" s="107">
        <v>19824.268748999999</v>
      </c>
      <c r="I7" s="107">
        <v>31142.919467</v>
      </c>
      <c r="J7" s="107">
        <f t="shared" si="2"/>
        <v>-11318.650718000001</v>
      </c>
      <c r="K7" s="107">
        <f t="shared" si="3"/>
        <v>50967.188215999995</v>
      </c>
      <c r="L7" s="107">
        <v>55407.440036</v>
      </c>
      <c r="M7" s="107">
        <v>21630.865855</v>
      </c>
      <c r="N7" s="107">
        <f t="shared" si="4"/>
        <v>33776.574181000004</v>
      </c>
      <c r="O7" s="107">
        <v>0</v>
      </c>
      <c r="P7" s="107">
        <v>126.582686</v>
      </c>
      <c r="Q7" s="108">
        <f t="shared" si="5"/>
        <v>-126.582686</v>
      </c>
      <c r="R7" s="41"/>
    </row>
    <row r="8" spans="1:50" ht="23.25" customHeight="1">
      <c r="B8" s="113">
        <v>3</v>
      </c>
      <c r="C8" s="113" t="s">
        <v>43</v>
      </c>
      <c r="D8" s="114">
        <v>1146393.811435</v>
      </c>
      <c r="E8" s="114">
        <v>1115071.006141</v>
      </c>
      <c r="F8" s="114">
        <f t="shared" si="0"/>
        <v>31322.805294000078</v>
      </c>
      <c r="G8" s="114">
        <f t="shared" si="1"/>
        <v>2261464.817576</v>
      </c>
      <c r="H8" s="114">
        <v>28556.859193</v>
      </c>
      <c r="I8" s="114">
        <v>52993.393499999998</v>
      </c>
      <c r="J8" s="114">
        <f t="shared" si="2"/>
        <v>-24436.534306999998</v>
      </c>
      <c r="K8" s="114">
        <f t="shared" si="3"/>
        <v>81550.252693000002</v>
      </c>
      <c r="L8" s="114">
        <v>360235.01756000001</v>
      </c>
      <c r="M8" s="114">
        <v>209098.37265100001</v>
      </c>
      <c r="N8" s="114">
        <f t="shared" si="4"/>
        <v>151136.644909</v>
      </c>
      <c r="O8" s="114">
        <v>574.76398200000006</v>
      </c>
      <c r="P8" s="114">
        <v>4921.0494429999999</v>
      </c>
      <c r="Q8" s="115">
        <f t="shared" si="5"/>
        <v>-4346.2854609999995</v>
      </c>
      <c r="R8" s="41"/>
    </row>
    <row r="9" spans="1:50" ht="22.5" customHeight="1">
      <c r="B9" s="36">
        <v>4</v>
      </c>
      <c r="C9" s="36" t="s">
        <v>40</v>
      </c>
      <c r="D9" s="107">
        <v>489033.84564199997</v>
      </c>
      <c r="E9" s="107">
        <v>461157.81855299999</v>
      </c>
      <c r="F9" s="107">
        <f t="shared" si="0"/>
        <v>27876.027088999981</v>
      </c>
      <c r="G9" s="107">
        <f t="shared" si="1"/>
        <v>950191.66419499996</v>
      </c>
      <c r="H9" s="107">
        <v>416.69633399999998</v>
      </c>
      <c r="I9" s="107">
        <v>59872.479621999999</v>
      </c>
      <c r="J9" s="107">
        <f t="shared" si="2"/>
        <v>-59455.783287999999</v>
      </c>
      <c r="K9" s="107">
        <f t="shared" si="3"/>
        <v>60289.175955999999</v>
      </c>
      <c r="L9" s="107">
        <v>396012</v>
      </c>
      <c r="M9" s="107">
        <v>628934</v>
      </c>
      <c r="N9" s="107">
        <f t="shared" si="4"/>
        <v>-232922</v>
      </c>
      <c r="O9" s="107">
        <v>6078</v>
      </c>
      <c r="P9" s="107">
        <v>37437</v>
      </c>
      <c r="Q9" s="108">
        <f t="shared" si="5"/>
        <v>-31359</v>
      </c>
      <c r="R9" s="41"/>
    </row>
    <row r="10" spans="1:50" ht="22.5" customHeight="1">
      <c r="B10" s="113">
        <v>5</v>
      </c>
      <c r="C10" s="113" t="s">
        <v>147</v>
      </c>
      <c r="D10" s="114">
        <v>407948.77154699998</v>
      </c>
      <c r="E10" s="114">
        <v>396731.49995099998</v>
      </c>
      <c r="F10" s="114">
        <f t="shared" si="0"/>
        <v>11217.271596000006</v>
      </c>
      <c r="G10" s="114">
        <f t="shared" si="1"/>
        <v>804680.27149800002</v>
      </c>
      <c r="H10" s="114">
        <v>105.5103</v>
      </c>
      <c r="I10" s="114">
        <v>1102.0661680000001</v>
      </c>
      <c r="J10" s="114">
        <f t="shared" si="2"/>
        <v>-996.55586800000003</v>
      </c>
      <c r="K10" s="114">
        <f t="shared" si="3"/>
        <v>1207.576468</v>
      </c>
      <c r="L10" s="114">
        <v>8242.0498449999996</v>
      </c>
      <c r="M10" s="114">
        <v>1770.3455670000001</v>
      </c>
      <c r="N10" s="114">
        <f t="shared" si="4"/>
        <v>6471.7042779999992</v>
      </c>
      <c r="O10" s="114">
        <v>0</v>
      </c>
      <c r="P10" s="114">
        <v>61.867080000000001</v>
      </c>
      <c r="Q10" s="115">
        <f t="shared" si="5"/>
        <v>-61.867080000000001</v>
      </c>
      <c r="R10" s="41"/>
    </row>
    <row r="11" spans="1:50" ht="20.25" customHeight="1">
      <c r="B11" s="36">
        <v>6</v>
      </c>
      <c r="C11" s="36" t="s">
        <v>427</v>
      </c>
      <c r="D11" s="107">
        <v>405547.34687000001</v>
      </c>
      <c r="E11" s="107">
        <v>411894.47798299999</v>
      </c>
      <c r="F11" s="107">
        <f t="shared" si="0"/>
        <v>-6347.1311129999813</v>
      </c>
      <c r="G11" s="107">
        <f t="shared" si="1"/>
        <v>817441.824853</v>
      </c>
      <c r="H11" s="107">
        <v>8411.8518989999993</v>
      </c>
      <c r="I11" s="107">
        <v>18490.431283000002</v>
      </c>
      <c r="J11" s="107">
        <f t="shared" si="2"/>
        <v>-10078.579384000002</v>
      </c>
      <c r="K11" s="107">
        <f t="shared" si="3"/>
        <v>26902.283181999999</v>
      </c>
      <c r="L11" s="107">
        <v>12027.975947000001</v>
      </c>
      <c r="M11" s="107">
        <v>17442.327809999999</v>
      </c>
      <c r="N11" s="107">
        <f t="shared" si="4"/>
        <v>-5414.351862999998</v>
      </c>
      <c r="O11" s="107">
        <v>0</v>
      </c>
      <c r="P11" s="107">
        <v>5176.7393039999997</v>
      </c>
      <c r="Q11" s="108">
        <f t="shared" si="5"/>
        <v>-5176.7393039999997</v>
      </c>
      <c r="R11" s="41"/>
    </row>
    <row r="12" spans="1:50" ht="18.75">
      <c r="B12" s="113">
        <v>7</v>
      </c>
      <c r="C12" s="113" t="s">
        <v>31</v>
      </c>
      <c r="D12" s="114">
        <v>246639.529637</v>
      </c>
      <c r="E12" s="114">
        <v>291166.82419800002</v>
      </c>
      <c r="F12" s="114">
        <f t="shared" si="0"/>
        <v>-44527.294561000017</v>
      </c>
      <c r="G12" s="114">
        <f t="shared" si="1"/>
        <v>537806.35383499996</v>
      </c>
      <c r="H12" s="114">
        <v>11715.132756999999</v>
      </c>
      <c r="I12" s="114">
        <v>466.44573100000002</v>
      </c>
      <c r="J12" s="114">
        <f t="shared" si="2"/>
        <v>11248.687026</v>
      </c>
      <c r="K12" s="114">
        <f t="shared" si="3"/>
        <v>12181.578487999999</v>
      </c>
      <c r="L12" s="114">
        <v>1292278</v>
      </c>
      <c r="M12" s="114">
        <v>728638</v>
      </c>
      <c r="N12" s="114">
        <f t="shared" si="4"/>
        <v>563640</v>
      </c>
      <c r="O12" s="114">
        <v>61684</v>
      </c>
      <c r="P12" s="114">
        <v>47245</v>
      </c>
      <c r="Q12" s="115">
        <f t="shared" si="5"/>
        <v>14439</v>
      </c>
      <c r="R12" s="41"/>
    </row>
    <row r="13" spans="1:50" s="43" customFormat="1" ht="18.75">
      <c r="A13" s="28"/>
      <c r="B13" s="36">
        <v>8</v>
      </c>
      <c r="C13" s="36" t="s">
        <v>26</v>
      </c>
      <c r="D13" s="107">
        <v>241842.89812500001</v>
      </c>
      <c r="E13" s="107">
        <v>237091.83360300001</v>
      </c>
      <c r="F13" s="107">
        <f t="shared" si="0"/>
        <v>4751.0645220000006</v>
      </c>
      <c r="G13" s="107">
        <f t="shared" si="1"/>
        <v>478934.73172799998</v>
      </c>
      <c r="H13" s="107">
        <v>20912.783747000001</v>
      </c>
      <c r="I13" s="107">
        <v>3966.843871</v>
      </c>
      <c r="J13" s="107">
        <f t="shared" si="2"/>
        <v>16945.939876</v>
      </c>
      <c r="K13" s="107">
        <f t="shared" si="3"/>
        <v>24879.627618000002</v>
      </c>
      <c r="L13" s="107">
        <v>960101</v>
      </c>
      <c r="M13" s="107">
        <v>627145</v>
      </c>
      <c r="N13" s="107">
        <f t="shared" si="4"/>
        <v>332956</v>
      </c>
      <c r="O13" s="107">
        <v>12710</v>
      </c>
      <c r="P13" s="107">
        <v>70543</v>
      </c>
      <c r="Q13" s="108">
        <f t="shared" si="5"/>
        <v>-57833</v>
      </c>
      <c r="R13" s="42"/>
      <c r="S13" s="34"/>
      <c r="T13" s="34"/>
      <c r="U13" s="34"/>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s="35" customFormat="1" ht="18.75">
      <c r="A14" s="28"/>
      <c r="B14" s="113">
        <v>9</v>
      </c>
      <c r="C14" s="113" t="s">
        <v>176</v>
      </c>
      <c r="D14" s="114">
        <v>143020.25065100001</v>
      </c>
      <c r="E14" s="114">
        <v>92141.766944999996</v>
      </c>
      <c r="F14" s="114">
        <f t="shared" si="0"/>
        <v>50878.483706000014</v>
      </c>
      <c r="G14" s="114">
        <f t="shared" si="1"/>
        <v>235162.01759599999</v>
      </c>
      <c r="H14" s="114">
        <v>7201.5673139999999</v>
      </c>
      <c r="I14" s="114">
        <v>1858.3025130000001</v>
      </c>
      <c r="J14" s="114">
        <f t="shared" si="2"/>
        <v>5343.2648009999994</v>
      </c>
      <c r="K14" s="114">
        <f t="shared" si="3"/>
        <v>9059.8698270000004</v>
      </c>
      <c r="L14" s="114">
        <v>200785</v>
      </c>
      <c r="M14" s="114">
        <v>8363</v>
      </c>
      <c r="N14" s="114">
        <f t="shared" si="4"/>
        <v>192422</v>
      </c>
      <c r="O14" s="114">
        <v>2575</v>
      </c>
      <c r="P14" s="114">
        <v>876</v>
      </c>
      <c r="Q14" s="115">
        <f t="shared" si="5"/>
        <v>1699</v>
      </c>
      <c r="R14" s="42"/>
      <c r="S14" s="34"/>
      <c r="T14" s="34"/>
      <c r="U14" s="34"/>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spans="1:50" s="43" customFormat="1" ht="18.75">
      <c r="A15" s="28"/>
      <c r="B15" s="36">
        <v>10</v>
      </c>
      <c r="C15" s="36" t="s">
        <v>38</v>
      </c>
      <c r="D15" s="107">
        <v>121165.191435</v>
      </c>
      <c r="E15" s="107">
        <v>123092.480065</v>
      </c>
      <c r="F15" s="107">
        <f t="shared" si="0"/>
        <v>-1927.2886299999955</v>
      </c>
      <c r="G15" s="107">
        <f t="shared" si="1"/>
        <v>244257.6715</v>
      </c>
      <c r="H15" s="107">
        <v>110.785815</v>
      </c>
      <c r="I15" s="107">
        <v>116.86499999999999</v>
      </c>
      <c r="J15" s="107">
        <f t="shared" si="2"/>
        <v>-6.0791849999999954</v>
      </c>
      <c r="K15" s="107">
        <f t="shared" si="3"/>
        <v>227.65081499999999</v>
      </c>
      <c r="L15" s="107">
        <v>8688</v>
      </c>
      <c r="M15" s="107">
        <v>115097</v>
      </c>
      <c r="N15" s="107">
        <f t="shared" si="4"/>
        <v>-106409</v>
      </c>
      <c r="O15" s="107">
        <v>102</v>
      </c>
      <c r="P15" s="107">
        <v>1852</v>
      </c>
      <c r="Q15" s="108">
        <f t="shared" si="5"/>
        <v>-1750</v>
      </c>
      <c r="R15" s="42"/>
      <c r="S15" s="34"/>
      <c r="T15" s="34"/>
      <c r="U15" s="34"/>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s="28" customFormat="1" ht="18.75">
      <c r="B16" s="113">
        <v>11</v>
      </c>
      <c r="C16" s="113" t="s">
        <v>166</v>
      </c>
      <c r="D16" s="114">
        <v>95560.474405999994</v>
      </c>
      <c r="E16" s="114">
        <v>99884.95091</v>
      </c>
      <c r="F16" s="114">
        <f t="shared" si="0"/>
        <v>-4324.4765040000057</v>
      </c>
      <c r="G16" s="114">
        <f t="shared" si="1"/>
        <v>195445.42531600001</v>
      </c>
      <c r="H16" s="114">
        <v>110.785815</v>
      </c>
      <c r="I16" s="114">
        <v>10423.911644</v>
      </c>
      <c r="J16" s="114">
        <f t="shared" si="2"/>
        <v>-10313.125829000001</v>
      </c>
      <c r="K16" s="114">
        <f t="shared" si="3"/>
        <v>10534.697458999999</v>
      </c>
      <c r="L16" s="114">
        <v>165188.824521</v>
      </c>
      <c r="M16" s="114">
        <v>66366.975439999995</v>
      </c>
      <c r="N16" s="114">
        <f t="shared" si="4"/>
        <v>98821.849081000008</v>
      </c>
      <c r="O16" s="114">
        <v>462.85080199999999</v>
      </c>
      <c r="P16" s="114">
        <v>1003.46423</v>
      </c>
      <c r="Q16" s="115">
        <f t="shared" si="5"/>
        <v>-540.61342800000011</v>
      </c>
      <c r="R16" s="41"/>
    </row>
    <row r="17" spans="1:50" s="43" customFormat="1" ht="18.75">
      <c r="A17" s="28"/>
      <c r="B17" s="36">
        <v>12</v>
      </c>
      <c r="C17" s="36" t="s">
        <v>27</v>
      </c>
      <c r="D17" s="107">
        <v>91686.241370000003</v>
      </c>
      <c r="E17" s="107">
        <v>100630.259007</v>
      </c>
      <c r="F17" s="107">
        <f t="shared" si="0"/>
        <v>-8944.0176369999972</v>
      </c>
      <c r="G17" s="107">
        <f t="shared" si="1"/>
        <v>192316.50037700002</v>
      </c>
      <c r="H17" s="107">
        <v>221.57163</v>
      </c>
      <c r="I17" s="107">
        <v>4522.3869619999996</v>
      </c>
      <c r="J17" s="107">
        <f t="shared" si="2"/>
        <v>-4300.8153319999992</v>
      </c>
      <c r="K17" s="107">
        <f t="shared" si="3"/>
        <v>4743.958592</v>
      </c>
      <c r="L17" s="107">
        <v>33925.503509000002</v>
      </c>
      <c r="M17" s="107">
        <v>60895.301156000001</v>
      </c>
      <c r="N17" s="107">
        <f t="shared" si="4"/>
        <v>-26969.797646999999</v>
      </c>
      <c r="O17" s="107">
        <v>103.11474200000001</v>
      </c>
      <c r="P17" s="107">
        <v>3806.9565480000001</v>
      </c>
      <c r="Q17" s="108">
        <f t="shared" si="5"/>
        <v>-3703.8418059999999</v>
      </c>
      <c r="R17" s="42"/>
      <c r="S17" s="34"/>
      <c r="T17" s="34"/>
      <c r="U17" s="34"/>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row>
    <row r="18" spans="1:50" s="28" customFormat="1" ht="18.75">
      <c r="B18" s="113">
        <v>13</v>
      </c>
      <c r="C18" s="113" t="s">
        <v>470</v>
      </c>
      <c r="D18" s="114">
        <v>82056.355605999997</v>
      </c>
      <c r="E18" s="114">
        <v>93683.423215000003</v>
      </c>
      <c r="F18" s="114">
        <f t="shared" si="0"/>
        <v>-11627.067609000005</v>
      </c>
      <c r="G18" s="114">
        <f t="shared" si="1"/>
        <v>175739.77882100001</v>
      </c>
      <c r="H18" s="114">
        <v>12.209467</v>
      </c>
      <c r="I18" s="114">
        <v>30.718399999999999</v>
      </c>
      <c r="J18" s="114">
        <f t="shared" si="2"/>
        <v>-18.508932999999999</v>
      </c>
      <c r="K18" s="114">
        <f t="shared" si="3"/>
        <v>42.927866999999999</v>
      </c>
      <c r="L18" s="114">
        <v>46684</v>
      </c>
      <c r="M18" s="114">
        <v>31892</v>
      </c>
      <c r="N18" s="114">
        <f t="shared" si="4"/>
        <v>14792</v>
      </c>
      <c r="O18" s="114">
        <v>0</v>
      </c>
      <c r="P18" s="114">
        <v>137</v>
      </c>
      <c r="Q18" s="115">
        <f t="shared" si="5"/>
        <v>-137</v>
      </c>
      <c r="R18" s="42"/>
      <c r="S18" s="34"/>
      <c r="T18" s="34"/>
      <c r="U18" s="34"/>
    </row>
    <row r="19" spans="1:50" s="43" customFormat="1" ht="18.75">
      <c r="A19" s="28"/>
      <c r="B19" s="36">
        <v>14</v>
      </c>
      <c r="C19" s="36" t="s">
        <v>161</v>
      </c>
      <c r="D19" s="107">
        <v>67165.262531</v>
      </c>
      <c r="E19" s="107">
        <v>77667.680095999996</v>
      </c>
      <c r="F19" s="107">
        <f t="shared" si="0"/>
        <v>-10502.417564999996</v>
      </c>
      <c r="G19" s="107">
        <f t="shared" si="1"/>
        <v>144832.94262699998</v>
      </c>
      <c r="H19" s="107">
        <v>0</v>
      </c>
      <c r="I19" s="107">
        <v>7.9099880000000002</v>
      </c>
      <c r="J19" s="107">
        <f t="shared" si="2"/>
        <v>-7.9099880000000002</v>
      </c>
      <c r="K19" s="107">
        <f t="shared" si="3"/>
        <v>7.9099880000000002</v>
      </c>
      <c r="L19" s="107">
        <v>3955</v>
      </c>
      <c r="M19" s="107">
        <v>5837</v>
      </c>
      <c r="N19" s="107">
        <f t="shared" si="4"/>
        <v>-1882</v>
      </c>
      <c r="O19" s="107">
        <v>0</v>
      </c>
      <c r="P19" s="107">
        <v>0</v>
      </c>
      <c r="Q19" s="108">
        <f t="shared" si="5"/>
        <v>0</v>
      </c>
      <c r="R19" s="42"/>
      <c r="S19" s="34"/>
      <c r="T19" s="34"/>
      <c r="U19" s="34"/>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s="28" customFormat="1" ht="18.75">
      <c r="B20" s="113">
        <v>15</v>
      </c>
      <c r="C20" s="113" t="s">
        <v>148</v>
      </c>
      <c r="D20" s="114">
        <v>66315.292996999997</v>
      </c>
      <c r="E20" s="114">
        <v>58871.768338000002</v>
      </c>
      <c r="F20" s="114">
        <f t="shared" si="0"/>
        <v>7443.5246589999952</v>
      </c>
      <c r="G20" s="114">
        <f t="shared" si="1"/>
        <v>125187.06133500001</v>
      </c>
      <c r="H20" s="114">
        <v>0</v>
      </c>
      <c r="I20" s="114">
        <v>424.21768200000002</v>
      </c>
      <c r="J20" s="114">
        <f t="shared" si="2"/>
        <v>-424.21768200000002</v>
      </c>
      <c r="K20" s="114">
        <f t="shared" si="3"/>
        <v>424.21768200000002</v>
      </c>
      <c r="L20" s="114">
        <v>3943703</v>
      </c>
      <c r="M20" s="114">
        <v>3558489</v>
      </c>
      <c r="N20" s="114">
        <f t="shared" si="4"/>
        <v>385214</v>
      </c>
      <c r="O20" s="114">
        <v>512915</v>
      </c>
      <c r="P20" s="114">
        <v>420379</v>
      </c>
      <c r="Q20" s="115">
        <f t="shared" si="5"/>
        <v>92536</v>
      </c>
      <c r="R20" s="41"/>
    </row>
    <row r="21" spans="1:50" s="43" customFormat="1" ht="18.75">
      <c r="A21" s="28"/>
      <c r="B21" s="36">
        <v>16</v>
      </c>
      <c r="C21" s="36" t="s">
        <v>159</v>
      </c>
      <c r="D21" s="107">
        <v>57299.275871999998</v>
      </c>
      <c r="E21" s="107">
        <v>28756.179220000002</v>
      </c>
      <c r="F21" s="107">
        <f t="shared" si="0"/>
        <v>28543.096651999997</v>
      </c>
      <c r="G21" s="107">
        <f t="shared" si="1"/>
        <v>86055.455092000004</v>
      </c>
      <c r="H21" s="107">
        <v>16992.726578000002</v>
      </c>
      <c r="I21" s="107">
        <v>466.47651999999999</v>
      </c>
      <c r="J21" s="107">
        <f t="shared" si="2"/>
        <v>16526.250058000001</v>
      </c>
      <c r="K21" s="107">
        <f t="shared" si="3"/>
        <v>17459.203098000002</v>
      </c>
      <c r="L21" s="107">
        <v>12558</v>
      </c>
      <c r="M21" s="107">
        <v>66074</v>
      </c>
      <c r="N21" s="107">
        <f t="shared" si="4"/>
        <v>-53516</v>
      </c>
      <c r="O21" s="107">
        <v>44</v>
      </c>
      <c r="P21" s="107">
        <v>1026</v>
      </c>
      <c r="Q21" s="108">
        <f t="shared" si="5"/>
        <v>-982</v>
      </c>
      <c r="R21" s="42"/>
      <c r="S21" s="34"/>
      <c r="T21" s="34"/>
      <c r="U21" s="34"/>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s="28" customFormat="1" ht="18.75">
      <c r="B22" s="113">
        <v>17</v>
      </c>
      <c r="C22" s="113" t="s">
        <v>35</v>
      </c>
      <c r="D22" s="114">
        <v>50310.474048999997</v>
      </c>
      <c r="E22" s="114">
        <v>54008.627523000003</v>
      </c>
      <c r="F22" s="114">
        <f t="shared" si="0"/>
        <v>-3698.1534740000061</v>
      </c>
      <c r="G22" s="114">
        <f t="shared" si="1"/>
        <v>104319.101572</v>
      </c>
      <c r="H22" s="114">
        <v>110.785815</v>
      </c>
      <c r="I22" s="114">
        <v>2754.52225</v>
      </c>
      <c r="J22" s="114">
        <f t="shared" si="2"/>
        <v>-2643.7364349999998</v>
      </c>
      <c r="K22" s="114">
        <f t="shared" si="3"/>
        <v>2865.3080650000002</v>
      </c>
      <c r="L22" s="114">
        <v>1333</v>
      </c>
      <c r="M22" s="114">
        <v>16252</v>
      </c>
      <c r="N22" s="114">
        <f t="shared" si="4"/>
        <v>-14919</v>
      </c>
      <c r="O22" s="114">
        <v>49</v>
      </c>
      <c r="P22" s="114">
        <v>16</v>
      </c>
      <c r="Q22" s="115">
        <f t="shared" si="5"/>
        <v>33</v>
      </c>
      <c r="R22" s="42"/>
      <c r="S22" s="34"/>
      <c r="T22" s="34"/>
      <c r="U22" s="34"/>
    </row>
    <row r="23" spans="1:50" s="43" customFormat="1" ht="18.75">
      <c r="A23" s="28"/>
      <c r="B23" s="36">
        <v>18</v>
      </c>
      <c r="C23" s="36" t="s">
        <v>36</v>
      </c>
      <c r="D23" s="107">
        <v>48371.915882000001</v>
      </c>
      <c r="E23" s="107">
        <v>41436.984256999996</v>
      </c>
      <c r="F23" s="107">
        <f t="shared" si="0"/>
        <v>6934.9316250000047</v>
      </c>
      <c r="G23" s="107">
        <f t="shared" si="1"/>
        <v>89808.900139000005</v>
      </c>
      <c r="H23" s="107">
        <v>4394.6029699999999</v>
      </c>
      <c r="I23" s="107">
        <v>178.50474199999999</v>
      </c>
      <c r="J23" s="107">
        <f t="shared" si="2"/>
        <v>4216.0982279999998</v>
      </c>
      <c r="K23" s="107">
        <f t="shared" si="3"/>
        <v>4573.107712</v>
      </c>
      <c r="L23" s="107">
        <v>108</v>
      </c>
      <c r="M23" s="107">
        <v>92801</v>
      </c>
      <c r="N23" s="107">
        <f t="shared" si="4"/>
        <v>-92693</v>
      </c>
      <c r="O23" s="107">
        <v>0</v>
      </c>
      <c r="P23" s="107">
        <v>1345</v>
      </c>
      <c r="Q23" s="108">
        <f t="shared" si="5"/>
        <v>-1345</v>
      </c>
      <c r="R23" s="42"/>
      <c r="S23" s="34"/>
      <c r="T23" s="34"/>
      <c r="U23" s="34"/>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s="28" customFormat="1" ht="18.75">
      <c r="A24" s="35"/>
      <c r="B24" s="113">
        <v>19</v>
      </c>
      <c r="C24" s="113" t="s">
        <v>24</v>
      </c>
      <c r="D24" s="114">
        <v>46585.412453999998</v>
      </c>
      <c r="E24" s="114">
        <v>34265.857429000003</v>
      </c>
      <c r="F24" s="114">
        <f t="shared" si="0"/>
        <v>12319.555024999994</v>
      </c>
      <c r="G24" s="114">
        <f t="shared" si="1"/>
        <v>80851.269883000001</v>
      </c>
      <c r="H24" s="114">
        <v>8487.2603120000003</v>
      </c>
      <c r="I24" s="114">
        <v>119.00700000000001</v>
      </c>
      <c r="J24" s="114">
        <f t="shared" si="2"/>
        <v>8368.2533120000007</v>
      </c>
      <c r="K24" s="114">
        <f t="shared" si="3"/>
        <v>8606.2673119999999</v>
      </c>
      <c r="L24" s="114">
        <v>27155</v>
      </c>
      <c r="M24" s="114">
        <v>263046</v>
      </c>
      <c r="N24" s="114">
        <f t="shared" si="4"/>
        <v>-235891</v>
      </c>
      <c r="O24" s="114">
        <v>616</v>
      </c>
      <c r="P24" s="114">
        <v>6856</v>
      </c>
      <c r="Q24" s="115">
        <f t="shared" si="5"/>
        <v>-6240</v>
      </c>
      <c r="R24" s="42"/>
      <c r="S24" s="34"/>
      <c r="T24" s="34"/>
      <c r="U24" s="34"/>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row>
    <row r="25" spans="1:50" s="43" customFormat="1" ht="18.75">
      <c r="A25" s="28"/>
      <c r="B25" s="36">
        <v>20</v>
      </c>
      <c r="C25" s="36" t="s">
        <v>37</v>
      </c>
      <c r="D25" s="107">
        <v>43191.209243999998</v>
      </c>
      <c r="E25" s="107">
        <v>42023.589939999998</v>
      </c>
      <c r="F25" s="107">
        <f t="shared" si="0"/>
        <v>1167.6193039999998</v>
      </c>
      <c r="G25" s="107">
        <f t="shared" si="1"/>
        <v>85214.799184000003</v>
      </c>
      <c r="H25" s="107">
        <v>110.785815</v>
      </c>
      <c r="I25" s="107">
        <v>0</v>
      </c>
      <c r="J25" s="107">
        <f t="shared" si="2"/>
        <v>110.785815</v>
      </c>
      <c r="K25" s="107">
        <f t="shared" si="3"/>
        <v>110.785815</v>
      </c>
      <c r="L25" s="107">
        <v>138538</v>
      </c>
      <c r="M25" s="107">
        <v>133728</v>
      </c>
      <c r="N25" s="107">
        <f t="shared" si="4"/>
        <v>4810</v>
      </c>
      <c r="O25" s="107">
        <v>49</v>
      </c>
      <c r="P25" s="107">
        <v>0</v>
      </c>
      <c r="Q25" s="108">
        <f t="shared" si="5"/>
        <v>49</v>
      </c>
      <c r="R25" s="42"/>
      <c r="S25" s="34"/>
      <c r="T25" s="34"/>
      <c r="U25" s="34"/>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row>
    <row r="26" spans="1:50" s="28" customFormat="1" ht="18.75">
      <c r="B26" s="113">
        <v>21</v>
      </c>
      <c r="C26" s="113" t="s">
        <v>39</v>
      </c>
      <c r="D26" s="114">
        <v>37976.223564</v>
      </c>
      <c r="E26" s="114">
        <v>28572.37456</v>
      </c>
      <c r="F26" s="114">
        <f t="shared" si="0"/>
        <v>9403.8490039999997</v>
      </c>
      <c r="G26" s="114">
        <f t="shared" si="1"/>
        <v>66548.598123999996</v>
      </c>
      <c r="H26" s="114">
        <v>3506.6699100000001</v>
      </c>
      <c r="I26" s="114">
        <v>466.43604399999998</v>
      </c>
      <c r="J26" s="114">
        <f t="shared" si="2"/>
        <v>3040.233866</v>
      </c>
      <c r="K26" s="114">
        <f t="shared" si="3"/>
        <v>3973.1059540000001</v>
      </c>
      <c r="L26" s="114">
        <v>3874</v>
      </c>
      <c r="M26" s="114">
        <v>38742</v>
      </c>
      <c r="N26" s="114">
        <f t="shared" si="4"/>
        <v>-34868</v>
      </c>
      <c r="O26" s="114">
        <v>0</v>
      </c>
      <c r="P26" s="114">
        <v>1542</v>
      </c>
      <c r="Q26" s="115">
        <f t="shared" si="5"/>
        <v>-1542</v>
      </c>
      <c r="R26" s="42"/>
      <c r="S26" s="34"/>
      <c r="T26" s="34"/>
      <c r="U26" s="34"/>
    </row>
    <row r="27" spans="1:50" s="43" customFormat="1" ht="18.75">
      <c r="A27" s="28"/>
      <c r="B27" s="36">
        <v>22</v>
      </c>
      <c r="C27" s="36" t="s">
        <v>34</v>
      </c>
      <c r="D27" s="107">
        <v>27716.771103999999</v>
      </c>
      <c r="E27" s="107">
        <v>20903.746899000002</v>
      </c>
      <c r="F27" s="107">
        <f t="shared" si="0"/>
        <v>6813.0242049999979</v>
      </c>
      <c r="G27" s="107">
        <f t="shared" si="1"/>
        <v>48620.518003000005</v>
      </c>
      <c r="H27" s="107">
        <v>1386.163491</v>
      </c>
      <c r="I27" s="107">
        <v>466.46199999999999</v>
      </c>
      <c r="J27" s="107">
        <f t="shared" si="2"/>
        <v>919.70149100000003</v>
      </c>
      <c r="K27" s="107">
        <f t="shared" si="3"/>
        <v>1852.625491</v>
      </c>
      <c r="L27" s="107">
        <v>39999</v>
      </c>
      <c r="M27" s="107">
        <v>0</v>
      </c>
      <c r="N27" s="107">
        <f t="shared" si="4"/>
        <v>39999</v>
      </c>
      <c r="O27" s="107">
        <v>0</v>
      </c>
      <c r="P27" s="107">
        <v>0</v>
      </c>
      <c r="Q27" s="108">
        <f t="shared" si="5"/>
        <v>0</v>
      </c>
      <c r="R27" s="42"/>
      <c r="S27" s="34"/>
      <c r="T27" s="34"/>
      <c r="U27" s="34"/>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row>
    <row r="28" spans="1:50" s="28" customFormat="1" ht="18.75">
      <c r="B28" s="113">
        <v>23</v>
      </c>
      <c r="C28" s="113" t="s">
        <v>293</v>
      </c>
      <c r="D28" s="114">
        <v>21990.285566999999</v>
      </c>
      <c r="E28" s="114">
        <v>8702.5033980000007</v>
      </c>
      <c r="F28" s="114">
        <f t="shared" si="0"/>
        <v>13287.782168999998</v>
      </c>
      <c r="G28" s="114">
        <f t="shared" si="1"/>
        <v>30692.788965</v>
      </c>
      <c r="H28" s="114">
        <v>110.785815</v>
      </c>
      <c r="I28" s="114">
        <v>703.74400000000003</v>
      </c>
      <c r="J28" s="114">
        <f t="shared" si="2"/>
        <v>-592.95818500000007</v>
      </c>
      <c r="K28" s="114">
        <f t="shared" si="3"/>
        <v>814.52981499999999</v>
      </c>
      <c r="L28" s="114">
        <v>183822</v>
      </c>
      <c r="M28" s="114">
        <v>33381</v>
      </c>
      <c r="N28" s="114">
        <f t="shared" si="4"/>
        <v>150441</v>
      </c>
      <c r="O28" s="114">
        <v>2975</v>
      </c>
      <c r="P28" s="114">
        <v>1644</v>
      </c>
      <c r="Q28" s="115">
        <f t="shared" si="5"/>
        <v>1331</v>
      </c>
      <c r="R28" s="41"/>
    </row>
    <row r="29" spans="1:50" s="43" customFormat="1" ht="18.75">
      <c r="A29" s="28"/>
      <c r="B29" s="36">
        <v>24</v>
      </c>
      <c r="C29" s="36" t="s">
        <v>41</v>
      </c>
      <c r="D29" s="107">
        <v>17068.917659999999</v>
      </c>
      <c r="E29" s="107">
        <v>1060.877651</v>
      </c>
      <c r="F29" s="107">
        <f t="shared" si="0"/>
        <v>16008.040008999998</v>
      </c>
      <c r="G29" s="107">
        <f t="shared" si="1"/>
        <v>18129.795310999998</v>
      </c>
      <c r="H29" s="107">
        <v>17068.917659999999</v>
      </c>
      <c r="I29" s="107">
        <v>1060.877651</v>
      </c>
      <c r="J29" s="107">
        <f t="shared" si="2"/>
        <v>16008.040008999998</v>
      </c>
      <c r="K29" s="107">
        <f t="shared" si="3"/>
        <v>18129.795310999998</v>
      </c>
      <c r="L29" s="107">
        <v>180238</v>
      </c>
      <c r="M29" s="107">
        <v>202918</v>
      </c>
      <c r="N29" s="107">
        <f t="shared" si="4"/>
        <v>-22680</v>
      </c>
      <c r="O29" s="107">
        <v>61</v>
      </c>
      <c r="P29" s="107">
        <v>7374</v>
      </c>
      <c r="Q29" s="108">
        <f t="shared" si="5"/>
        <v>-7313</v>
      </c>
      <c r="R29" s="41"/>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row>
    <row r="30" spans="1:50" s="28" customFormat="1" ht="18.75">
      <c r="B30" s="113">
        <v>25</v>
      </c>
      <c r="C30" s="113" t="s">
        <v>30</v>
      </c>
      <c r="D30" s="114">
        <v>3962.6842080000001</v>
      </c>
      <c r="E30" s="114">
        <v>7494.8746300000003</v>
      </c>
      <c r="F30" s="114">
        <f t="shared" si="0"/>
        <v>-3532.1904220000001</v>
      </c>
      <c r="G30" s="114">
        <f t="shared" si="1"/>
        <v>11457.558838000001</v>
      </c>
      <c r="H30" s="114">
        <v>251.46621500000001</v>
      </c>
      <c r="I30" s="114">
        <v>266.71282400000001</v>
      </c>
      <c r="J30" s="114">
        <f t="shared" si="2"/>
        <v>-15.246609000000007</v>
      </c>
      <c r="K30" s="114">
        <f t="shared" si="3"/>
        <v>518.17903899999999</v>
      </c>
      <c r="L30" s="114">
        <v>1478399</v>
      </c>
      <c r="M30" s="114">
        <v>965482</v>
      </c>
      <c r="N30" s="114">
        <f t="shared" si="4"/>
        <v>512917</v>
      </c>
      <c r="O30" s="114">
        <v>497507</v>
      </c>
      <c r="P30" s="114">
        <v>146429</v>
      </c>
      <c r="Q30" s="115">
        <f t="shared" si="5"/>
        <v>351078</v>
      </c>
      <c r="R30" s="42"/>
      <c r="S30" s="34"/>
      <c r="T30" s="34"/>
      <c r="U30" s="34"/>
    </row>
    <row r="31" spans="1:50" s="43" customFormat="1" ht="18.75">
      <c r="A31" s="28"/>
      <c r="B31" s="36">
        <v>26</v>
      </c>
      <c r="C31" s="36" t="s">
        <v>45</v>
      </c>
      <c r="D31" s="107">
        <v>3205.7483630000002</v>
      </c>
      <c r="E31" s="107">
        <v>3644.2017930000002</v>
      </c>
      <c r="F31" s="107">
        <f t="shared" si="0"/>
        <v>-438.45343000000003</v>
      </c>
      <c r="G31" s="107">
        <f t="shared" si="1"/>
        <v>6849.9501560000008</v>
      </c>
      <c r="H31" s="107">
        <v>0</v>
      </c>
      <c r="I31" s="107">
        <v>0</v>
      </c>
      <c r="J31" s="107">
        <f t="shared" si="2"/>
        <v>0</v>
      </c>
      <c r="K31" s="107">
        <f t="shared" si="3"/>
        <v>0</v>
      </c>
      <c r="L31" s="107">
        <v>66239</v>
      </c>
      <c r="M31" s="107">
        <v>64651</v>
      </c>
      <c r="N31" s="107">
        <f t="shared" si="4"/>
        <v>1588</v>
      </c>
      <c r="O31" s="107">
        <v>412</v>
      </c>
      <c r="P31" s="107">
        <v>4103</v>
      </c>
      <c r="Q31" s="108">
        <f t="shared" si="5"/>
        <v>-3691</v>
      </c>
      <c r="R31" s="42"/>
      <c r="S31" s="34"/>
      <c r="T31" s="34"/>
      <c r="U31" s="34"/>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row>
    <row r="32" spans="1:50" s="28" customFormat="1" ht="18.75">
      <c r="B32" s="113">
        <v>27</v>
      </c>
      <c r="C32" s="113" t="s">
        <v>165</v>
      </c>
      <c r="D32" s="114">
        <v>2515.9591639999999</v>
      </c>
      <c r="E32" s="114">
        <v>1582.949345</v>
      </c>
      <c r="F32" s="114">
        <f t="shared" si="0"/>
        <v>933.00981899999988</v>
      </c>
      <c r="G32" s="114">
        <f t="shared" si="1"/>
        <v>4098.9085089999999</v>
      </c>
      <c r="H32" s="114">
        <v>180.975281</v>
      </c>
      <c r="I32" s="114">
        <v>419.32850000000002</v>
      </c>
      <c r="J32" s="114">
        <f t="shared" si="2"/>
        <v>-238.35321900000002</v>
      </c>
      <c r="K32" s="114">
        <f t="shared" si="3"/>
        <v>600.30378100000007</v>
      </c>
      <c r="L32" s="114">
        <v>0</v>
      </c>
      <c r="M32" s="114">
        <v>0</v>
      </c>
      <c r="N32" s="114">
        <f t="shared" si="4"/>
        <v>0</v>
      </c>
      <c r="O32" s="114">
        <v>0</v>
      </c>
      <c r="P32" s="114">
        <v>0</v>
      </c>
      <c r="Q32" s="115">
        <f t="shared" si="5"/>
        <v>0</v>
      </c>
      <c r="R32" s="41"/>
    </row>
    <row r="33" spans="1:50" s="43" customFormat="1" ht="18.75">
      <c r="A33" s="28"/>
      <c r="B33" s="36">
        <v>28</v>
      </c>
      <c r="C33" s="36" t="s">
        <v>292</v>
      </c>
      <c r="D33" s="107">
        <v>1796.7195400000001</v>
      </c>
      <c r="E33" s="107">
        <v>1033.925</v>
      </c>
      <c r="F33" s="107">
        <f t="shared" si="0"/>
        <v>762.7945400000001</v>
      </c>
      <c r="G33" s="107">
        <f t="shared" si="1"/>
        <v>2830.6445400000002</v>
      </c>
      <c r="H33" s="107">
        <v>462.48681499999998</v>
      </c>
      <c r="I33" s="107">
        <v>277.2</v>
      </c>
      <c r="J33" s="107">
        <f t="shared" si="2"/>
        <v>185.28681499999999</v>
      </c>
      <c r="K33" s="107">
        <f t="shared" si="3"/>
        <v>739.68681500000002</v>
      </c>
      <c r="L33" s="107">
        <v>19193</v>
      </c>
      <c r="M33" s="107">
        <v>15459</v>
      </c>
      <c r="N33" s="107">
        <f t="shared" si="4"/>
        <v>3734</v>
      </c>
      <c r="O33" s="107">
        <v>1</v>
      </c>
      <c r="P33" s="107">
        <v>3</v>
      </c>
      <c r="Q33" s="108">
        <f t="shared" si="5"/>
        <v>-2</v>
      </c>
      <c r="R33" s="42"/>
      <c r="S33" s="34"/>
      <c r="T33" s="34"/>
      <c r="U33" s="34"/>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row>
    <row r="34" spans="1:50" s="28" customFormat="1" ht="18.75">
      <c r="B34" s="113">
        <v>29</v>
      </c>
      <c r="C34" s="113" t="s">
        <v>18</v>
      </c>
      <c r="D34" s="114">
        <v>982.68420800000001</v>
      </c>
      <c r="E34" s="114">
        <v>6238.9468999999999</v>
      </c>
      <c r="F34" s="114">
        <f t="shared" si="0"/>
        <v>-5256.2626920000002</v>
      </c>
      <c r="G34" s="114">
        <f t="shared" si="1"/>
        <v>7221.6311079999996</v>
      </c>
      <c r="H34" s="114">
        <v>251.46621500000001</v>
      </c>
      <c r="I34" s="114">
        <v>266.69499999999999</v>
      </c>
      <c r="J34" s="114">
        <f t="shared" si="2"/>
        <v>-15.228784999999988</v>
      </c>
      <c r="K34" s="114">
        <f t="shared" si="3"/>
        <v>518.16121499999997</v>
      </c>
      <c r="L34" s="114">
        <v>1385214</v>
      </c>
      <c r="M34" s="114">
        <v>2919436</v>
      </c>
      <c r="N34" s="114">
        <f t="shared" si="4"/>
        <v>-1534222</v>
      </c>
      <c r="O34" s="114">
        <v>133745</v>
      </c>
      <c r="P34" s="114">
        <v>118611</v>
      </c>
      <c r="Q34" s="115">
        <f t="shared" si="5"/>
        <v>15134</v>
      </c>
      <c r="R34" s="42"/>
      <c r="S34" s="34"/>
      <c r="T34" s="34"/>
      <c r="U34" s="34"/>
    </row>
    <row r="35" spans="1:50" s="43" customFormat="1" ht="18.75">
      <c r="A35" s="28"/>
      <c r="B35" s="36">
        <v>30</v>
      </c>
      <c r="C35" s="36" t="s">
        <v>310</v>
      </c>
      <c r="D35" s="107">
        <v>272.04658499999999</v>
      </c>
      <c r="E35" s="107">
        <v>183.100121</v>
      </c>
      <c r="F35" s="107">
        <f t="shared" si="0"/>
        <v>88.946463999999992</v>
      </c>
      <c r="G35" s="107">
        <f t="shared" si="1"/>
        <v>455.14670599999999</v>
      </c>
      <c r="H35" s="107">
        <v>110.785815</v>
      </c>
      <c r="I35" s="107">
        <v>0</v>
      </c>
      <c r="J35" s="107">
        <f t="shared" si="2"/>
        <v>110.785815</v>
      </c>
      <c r="K35" s="107">
        <f t="shared" si="3"/>
        <v>110.785815</v>
      </c>
      <c r="L35" s="107">
        <v>54252</v>
      </c>
      <c r="M35" s="107">
        <v>51494</v>
      </c>
      <c r="N35" s="107">
        <f t="shared" si="4"/>
        <v>2758</v>
      </c>
      <c r="O35" s="107">
        <v>0</v>
      </c>
      <c r="P35" s="107">
        <v>0</v>
      </c>
      <c r="Q35" s="108">
        <f t="shared" si="5"/>
        <v>0</v>
      </c>
      <c r="R35" s="41"/>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row>
    <row r="36" spans="1:50" s="28" customFormat="1" ht="18.75">
      <c r="B36" s="113">
        <v>31</v>
      </c>
      <c r="C36" s="113" t="s">
        <v>481</v>
      </c>
      <c r="D36" s="114">
        <v>0</v>
      </c>
      <c r="E36" s="114">
        <v>0</v>
      </c>
      <c r="F36" s="114">
        <f t="shared" si="0"/>
        <v>0</v>
      </c>
      <c r="G36" s="114">
        <f t="shared" si="1"/>
        <v>0</v>
      </c>
      <c r="H36" s="114">
        <v>0</v>
      </c>
      <c r="I36" s="114">
        <v>0</v>
      </c>
      <c r="J36" s="114">
        <f t="shared" si="2"/>
        <v>0</v>
      </c>
      <c r="K36" s="114">
        <f t="shared" si="3"/>
        <v>0</v>
      </c>
      <c r="L36" s="114">
        <v>5000</v>
      </c>
      <c r="M36" s="114">
        <v>0</v>
      </c>
      <c r="N36" s="114">
        <f t="shared" si="4"/>
        <v>5000</v>
      </c>
      <c r="O36" s="114">
        <v>5000</v>
      </c>
      <c r="P36" s="114">
        <v>0</v>
      </c>
      <c r="Q36" s="115">
        <f t="shared" si="5"/>
        <v>5000</v>
      </c>
      <c r="R36" s="41"/>
    </row>
    <row r="37" spans="1:50" s="37" customFormat="1" ht="18.75">
      <c r="A37" s="28"/>
      <c r="B37" s="303" t="s">
        <v>232</v>
      </c>
      <c r="C37" s="304"/>
      <c r="D37" s="109">
        <f>SUM(D6:D36)</f>
        <v>7368808.700801</v>
      </c>
      <c r="E37" s="109">
        <f t="shared" ref="E37:Q37" si="6">SUM(E6:E36)</f>
        <v>7208950.9784200033</v>
      </c>
      <c r="F37" s="109">
        <f t="shared" si="6"/>
        <v>159857.72238100017</v>
      </c>
      <c r="G37" s="109">
        <f t="shared" si="6"/>
        <v>14577759.679220999</v>
      </c>
      <c r="H37" s="109">
        <f t="shared" si="6"/>
        <v>270019.51693300018</v>
      </c>
      <c r="I37" s="109">
        <f t="shared" si="6"/>
        <v>193978.31183600001</v>
      </c>
      <c r="J37" s="109">
        <f t="shared" si="6"/>
        <v>76041.205097000013</v>
      </c>
      <c r="K37" s="109">
        <f t="shared" si="6"/>
        <v>463997.82876900019</v>
      </c>
      <c r="L37" s="109">
        <f t="shared" si="6"/>
        <v>28230399.811418001</v>
      </c>
      <c r="M37" s="109">
        <f t="shared" si="6"/>
        <v>25452233.188478999</v>
      </c>
      <c r="N37" s="109">
        <f t="shared" si="6"/>
        <v>2778166.6229389999</v>
      </c>
      <c r="O37" s="109">
        <f t="shared" si="6"/>
        <v>1901022.7295260001</v>
      </c>
      <c r="P37" s="109">
        <f t="shared" si="6"/>
        <v>2068697.6592910001</v>
      </c>
      <c r="Q37" s="109">
        <f t="shared" si="6"/>
        <v>-167674.92976500001</v>
      </c>
      <c r="R37" s="41"/>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row>
    <row r="38" spans="1:50" s="43" customFormat="1" ht="18.75">
      <c r="A38" s="28"/>
      <c r="B38" s="113">
        <v>32</v>
      </c>
      <c r="C38" s="113" t="s">
        <v>471</v>
      </c>
      <c r="D38" s="114">
        <v>374550.91571899998</v>
      </c>
      <c r="E38" s="114">
        <v>267574.68109299999</v>
      </c>
      <c r="F38" s="114">
        <f t="shared" ref="F38:F47" si="7">D38-E38</f>
        <v>106976.23462599999</v>
      </c>
      <c r="G38" s="114">
        <f t="shared" ref="G38:G47" si="8">E38+D38</f>
        <v>642125.59681200003</v>
      </c>
      <c r="H38" s="114">
        <v>4096.7783689999997</v>
      </c>
      <c r="I38" s="114">
        <v>279.03203999999999</v>
      </c>
      <c r="J38" s="114">
        <f t="shared" ref="J38:J47" si="9">H38-I38</f>
        <v>3817.7463289999996</v>
      </c>
      <c r="K38" s="114">
        <f t="shared" ref="K38:K47" si="10">I38+H38</f>
        <v>4375.8104089999997</v>
      </c>
      <c r="L38" s="114">
        <v>3730</v>
      </c>
      <c r="M38" s="114">
        <v>11354</v>
      </c>
      <c r="N38" s="114">
        <f t="shared" ref="N38:N47" si="11">L38-M38</f>
        <v>-7624</v>
      </c>
      <c r="O38" s="114">
        <v>0</v>
      </c>
      <c r="P38" s="114">
        <v>0</v>
      </c>
      <c r="Q38" s="115">
        <f t="shared" ref="Q38:Q47" si="12">O38-P38</f>
        <v>0</v>
      </c>
      <c r="R38" s="42"/>
      <c r="S38" s="34"/>
      <c r="T38" s="34"/>
      <c r="U38" s="34"/>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row>
    <row r="39" spans="1:50" s="28" customFormat="1" ht="18.75">
      <c r="B39" s="36">
        <v>33</v>
      </c>
      <c r="C39" s="36" t="s">
        <v>155</v>
      </c>
      <c r="D39" s="107">
        <v>207706.92374100001</v>
      </c>
      <c r="E39" s="107">
        <v>208714.30650899999</v>
      </c>
      <c r="F39" s="107">
        <f t="shared" si="7"/>
        <v>-1007.3827679999813</v>
      </c>
      <c r="G39" s="107">
        <f t="shared" si="8"/>
        <v>416421.23025000002</v>
      </c>
      <c r="H39" s="107">
        <v>9815.4080849999991</v>
      </c>
      <c r="I39" s="107">
        <v>7891.4191199999996</v>
      </c>
      <c r="J39" s="107">
        <f t="shared" si="9"/>
        <v>1923.9889649999996</v>
      </c>
      <c r="K39" s="107">
        <f t="shared" si="10"/>
        <v>17706.827204999998</v>
      </c>
      <c r="L39" s="107">
        <v>10030.05143</v>
      </c>
      <c r="M39" s="107">
        <v>6307.7205540000004</v>
      </c>
      <c r="N39" s="107">
        <f t="shared" si="11"/>
        <v>3722.3308759999991</v>
      </c>
      <c r="O39" s="107">
        <v>0</v>
      </c>
      <c r="P39" s="107">
        <v>82.247696000000005</v>
      </c>
      <c r="Q39" s="108">
        <f t="shared" si="12"/>
        <v>-82.247696000000005</v>
      </c>
      <c r="R39" s="42"/>
      <c r="S39" s="34"/>
      <c r="T39" s="34"/>
      <c r="U39" s="34"/>
    </row>
    <row r="40" spans="1:50" s="43" customFormat="1" ht="18.75">
      <c r="A40" s="28"/>
      <c r="B40" s="113">
        <v>34</v>
      </c>
      <c r="C40" s="113" t="s">
        <v>52</v>
      </c>
      <c r="D40" s="114">
        <v>162583.222159</v>
      </c>
      <c r="E40" s="114">
        <v>153554.38208899999</v>
      </c>
      <c r="F40" s="114">
        <f t="shared" si="7"/>
        <v>9028.8400700000057</v>
      </c>
      <c r="G40" s="114">
        <f t="shared" si="8"/>
        <v>316137.60424799996</v>
      </c>
      <c r="H40" s="114">
        <v>22477.248782999999</v>
      </c>
      <c r="I40" s="114">
        <v>10155.435007</v>
      </c>
      <c r="J40" s="114">
        <f t="shared" si="9"/>
        <v>12321.813775999999</v>
      </c>
      <c r="K40" s="114">
        <f t="shared" si="10"/>
        <v>32632.683789999999</v>
      </c>
      <c r="L40" s="114">
        <v>206</v>
      </c>
      <c r="M40" s="114">
        <v>1031</v>
      </c>
      <c r="N40" s="114">
        <f t="shared" si="11"/>
        <v>-825</v>
      </c>
      <c r="O40" s="114">
        <v>0</v>
      </c>
      <c r="P40" s="114">
        <v>23</v>
      </c>
      <c r="Q40" s="115">
        <f t="shared" si="12"/>
        <v>-23</v>
      </c>
      <c r="R40" s="42"/>
      <c r="S40" s="34"/>
      <c r="T40" s="34"/>
      <c r="U40" s="34"/>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row>
    <row r="41" spans="1:50" s="28" customFormat="1" ht="18.75">
      <c r="B41" s="36">
        <v>35</v>
      </c>
      <c r="C41" s="36" t="s">
        <v>104</v>
      </c>
      <c r="D41" s="107">
        <v>106585.041597</v>
      </c>
      <c r="E41" s="107">
        <v>99492.877798000001</v>
      </c>
      <c r="F41" s="107">
        <f t="shared" si="7"/>
        <v>7092.1637990000017</v>
      </c>
      <c r="G41" s="107">
        <f t="shared" si="8"/>
        <v>206077.919395</v>
      </c>
      <c r="H41" s="107">
        <v>1315.562707</v>
      </c>
      <c r="I41" s="107">
        <v>265.61492199999998</v>
      </c>
      <c r="J41" s="107">
        <f t="shared" si="9"/>
        <v>1049.9477850000001</v>
      </c>
      <c r="K41" s="107">
        <f t="shared" si="10"/>
        <v>1581.177629</v>
      </c>
      <c r="L41" s="107">
        <v>31332.615207999999</v>
      </c>
      <c r="M41" s="107">
        <v>10273.772021999999</v>
      </c>
      <c r="N41" s="107">
        <f t="shared" si="11"/>
        <v>21058.843185999998</v>
      </c>
      <c r="O41" s="107">
        <v>38.312632000000001</v>
      </c>
      <c r="P41" s="107">
        <v>199.43436199999999</v>
      </c>
      <c r="Q41" s="108">
        <f t="shared" si="12"/>
        <v>-161.12172999999999</v>
      </c>
      <c r="R41" s="42"/>
      <c r="S41" s="34"/>
      <c r="T41" s="34"/>
      <c r="U41" s="34"/>
    </row>
    <row r="42" spans="1:50" s="43" customFormat="1" ht="18.75">
      <c r="A42" s="28"/>
      <c r="B42" s="113">
        <v>36</v>
      </c>
      <c r="C42" s="113" t="s">
        <v>150</v>
      </c>
      <c r="D42" s="114">
        <v>90155.177104999995</v>
      </c>
      <c r="E42" s="114">
        <v>94610.880766000002</v>
      </c>
      <c r="F42" s="114">
        <f t="shared" si="7"/>
        <v>-4455.7036610000068</v>
      </c>
      <c r="G42" s="114">
        <f t="shared" si="8"/>
        <v>184766.057871</v>
      </c>
      <c r="H42" s="114">
        <v>5096.1302139999998</v>
      </c>
      <c r="I42" s="114">
        <v>5743.6049640000001</v>
      </c>
      <c r="J42" s="114">
        <f t="shared" si="9"/>
        <v>-647.47475000000031</v>
      </c>
      <c r="K42" s="114">
        <f t="shared" si="10"/>
        <v>10839.735177999999</v>
      </c>
      <c r="L42" s="114">
        <v>78.785173999999998</v>
      </c>
      <c r="M42" s="114">
        <v>2883.5313609999998</v>
      </c>
      <c r="N42" s="114">
        <f t="shared" si="11"/>
        <v>-2804.7461869999997</v>
      </c>
      <c r="O42" s="114">
        <v>0</v>
      </c>
      <c r="P42" s="114">
        <v>0</v>
      </c>
      <c r="Q42" s="115">
        <f t="shared" si="12"/>
        <v>0</v>
      </c>
      <c r="R42" s="42"/>
      <c r="S42" s="34"/>
      <c r="T42" s="34"/>
      <c r="U42" s="34"/>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row>
    <row r="43" spans="1:50" s="28" customFormat="1" ht="18.75">
      <c r="B43" s="36">
        <v>37</v>
      </c>
      <c r="C43" s="36" t="s">
        <v>191</v>
      </c>
      <c r="D43" s="107">
        <v>68991.379644999994</v>
      </c>
      <c r="E43" s="107">
        <v>42050.530176</v>
      </c>
      <c r="F43" s="107">
        <f t="shared" si="7"/>
        <v>26940.849468999993</v>
      </c>
      <c r="G43" s="107">
        <f t="shared" si="8"/>
        <v>111041.90982099999</v>
      </c>
      <c r="H43" s="107">
        <v>454.22184099999998</v>
      </c>
      <c r="I43" s="107">
        <v>2390.0152720000001</v>
      </c>
      <c r="J43" s="107">
        <f t="shared" si="9"/>
        <v>-1935.7934310000001</v>
      </c>
      <c r="K43" s="107">
        <f t="shared" si="10"/>
        <v>2844.2371130000001</v>
      </c>
      <c r="L43" s="107">
        <v>57085.568763000003</v>
      </c>
      <c r="M43" s="107">
        <v>1361.660971</v>
      </c>
      <c r="N43" s="107">
        <f t="shared" si="11"/>
        <v>55723.907792000005</v>
      </c>
      <c r="O43" s="107">
        <v>0</v>
      </c>
      <c r="P43" s="107">
        <v>39.491315999999998</v>
      </c>
      <c r="Q43" s="108">
        <f t="shared" si="12"/>
        <v>-39.491315999999998</v>
      </c>
      <c r="R43" s="42"/>
      <c r="S43" s="34"/>
      <c r="T43" s="34"/>
      <c r="U43" s="34"/>
    </row>
    <row r="44" spans="1:50" s="43" customFormat="1" ht="18.75">
      <c r="A44" s="28"/>
      <c r="B44" s="113">
        <v>38</v>
      </c>
      <c r="C44" s="113" t="s">
        <v>168</v>
      </c>
      <c r="D44" s="114">
        <v>37498.739393999997</v>
      </c>
      <c r="E44" s="114">
        <v>31941.995527999999</v>
      </c>
      <c r="F44" s="114">
        <f t="shared" si="7"/>
        <v>5556.7438659999971</v>
      </c>
      <c r="G44" s="114">
        <f t="shared" si="8"/>
        <v>69440.734922000003</v>
      </c>
      <c r="H44" s="114">
        <v>3010.6496440000001</v>
      </c>
      <c r="I44" s="114">
        <v>2912.665837</v>
      </c>
      <c r="J44" s="114">
        <f t="shared" si="9"/>
        <v>97.98380700000007</v>
      </c>
      <c r="K44" s="114">
        <f t="shared" si="10"/>
        <v>5923.3154809999996</v>
      </c>
      <c r="L44" s="114">
        <v>16789.280812000001</v>
      </c>
      <c r="M44" s="114">
        <v>8516.2555570000004</v>
      </c>
      <c r="N44" s="114">
        <f t="shared" si="11"/>
        <v>8273.0252550000005</v>
      </c>
      <c r="O44" s="114">
        <v>14.86045</v>
      </c>
      <c r="P44" s="114">
        <v>1769.241135</v>
      </c>
      <c r="Q44" s="115">
        <f t="shared" si="12"/>
        <v>-1754.3806850000001</v>
      </c>
      <c r="R44" s="42"/>
      <c r="S44" s="34"/>
      <c r="T44" s="34"/>
      <c r="U44" s="34"/>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row>
    <row r="45" spans="1:50" s="28" customFormat="1" ht="18.75">
      <c r="B45" s="36">
        <v>39</v>
      </c>
      <c r="C45" s="36" t="s">
        <v>158</v>
      </c>
      <c r="D45" s="107">
        <v>11325.133325999999</v>
      </c>
      <c r="E45" s="107">
        <v>10532.783020999999</v>
      </c>
      <c r="F45" s="107">
        <f t="shared" si="7"/>
        <v>792.35030499999993</v>
      </c>
      <c r="G45" s="107">
        <f t="shared" si="8"/>
        <v>21857.916346999998</v>
      </c>
      <c r="H45" s="107">
        <v>221.57163</v>
      </c>
      <c r="I45" s="107">
        <v>0</v>
      </c>
      <c r="J45" s="107">
        <f t="shared" si="9"/>
        <v>221.57163</v>
      </c>
      <c r="K45" s="107">
        <f t="shared" si="10"/>
        <v>221.57163</v>
      </c>
      <c r="L45" s="107">
        <v>1587.4867810000001</v>
      </c>
      <c r="M45" s="107">
        <v>284.83839899999998</v>
      </c>
      <c r="N45" s="107">
        <f t="shared" si="11"/>
        <v>1302.6483820000001</v>
      </c>
      <c r="O45" s="107">
        <v>0</v>
      </c>
      <c r="P45" s="107">
        <v>0</v>
      </c>
      <c r="Q45" s="108">
        <f t="shared" si="12"/>
        <v>0</v>
      </c>
      <c r="R45" s="42"/>
      <c r="S45" s="34"/>
      <c r="T45" s="34"/>
      <c r="U45" s="34"/>
    </row>
    <row r="46" spans="1:50" s="43" customFormat="1" ht="18.75">
      <c r="A46" s="28"/>
      <c r="B46" s="113">
        <v>40</v>
      </c>
      <c r="C46" s="113" t="s">
        <v>54</v>
      </c>
      <c r="D46" s="114">
        <v>10621.273492</v>
      </c>
      <c r="E46" s="114">
        <v>17981.113890000001</v>
      </c>
      <c r="F46" s="114">
        <f t="shared" si="7"/>
        <v>-7359.8403980000003</v>
      </c>
      <c r="G46" s="114">
        <f t="shared" si="8"/>
        <v>28602.387382000001</v>
      </c>
      <c r="H46" s="114">
        <v>0</v>
      </c>
      <c r="I46" s="114">
        <v>0</v>
      </c>
      <c r="J46" s="114">
        <f t="shared" si="9"/>
        <v>0</v>
      </c>
      <c r="K46" s="114">
        <f t="shared" si="10"/>
        <v>0</v>
      </c>
      <c r="L46" s="114">
        <v>438</v>
      </c>
      <c r="M46" s="114">
        <v>1362</v>
      </c>
      <c r="N46" s="114">
        <f t="shared" si="11"/>
        <v>-924</v>
      </c>
      <c r="O46" s="114">
        <v>0</v>
      </c>
      <c r="P46" s="114">
        <v>0</v>
      </c>
      <c r="Q46" s="115">
        <f t="shared" si="12"/>
        <v>0</v>
      </c>
      <c r="R46" s="42"/>
      <c r="S46" s="34"/>
      <c r="T46" s="34"/>
      <c r="U46" s="34"/>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row>
    <row r="47" spans="1:50" s="28" customFormat="1" ht="18.75">
      <c r="B47" s="36">
        <v>41</v>
      </c>
      <c r="C47" s="36" t="s">
        <v>55</v>
      </c>
      <c r="D47" s="107">
        <v>7113.842576</v>
      </c>
      <c r="E47" s="107">
        <v>8992.423245</v>
      </c>
      <c r="F47" s="107">
        <f t="shared" si="7"/>
        <v>-1878.5806689999999</v>
      </c>
      <c r="G47" s="107">
        <f t="shared" si="8"/>
        <v>16106.265821000001</v>
      </c>
      <c r="H47" s="107">
        <v>0</v>
      </c>
      <c r="I47" s="107">
        <v>0</v>
      </c>
      <c r="J47" s="107">
        <f t="shared" si="9"/>
        <v>0</v>
      </c>
      <c r="K47" s="107">
        <f t="shared" si="10"/>
        <v>0</v>
      </c>
      <c r="L47" s="107">
        <v>19</v>
      </c>
      <c r="M47" s="107">
        <v>156</v>
      </c>
      <c r="N47" s="107">
        <f t="shared" si="11"/>
        <v>-137</v>
      </c>
      <c r="O47" s="107">
        <v>0</v>
      </c>
      <c r="P47" s="107">
        <v>0</v>
      </c>
      <c r="Q47" s="108">
        <f t="shared" si="12"/>
        <v>0</v>
      </c>
      <c r="R47" s="42"/>
      <c r="S47" s="34"/>
      <c r="T47" s="34"/>
      <c r="U47" s="34"/>
    </row>
    <row r="48" spans="1:50" s="37" customFormat="1" ht="18.75">
      <c r="A48" s="28"/>
      <c r="B48" s="305" t="s">
        <v>233</v>
      </c>
      <c r="C48" s="306"/>
      <c r="D48" s="109">
        <f>SUM(D38:D47)</f>
        <v>1077131.648754</v>
      </c>
      <c r="E48" s="109">
        <f t="shared" ref="E48:Q48" si="13">SUM(E38:E47)</f>
        <v>935445.97411499999</v>
      </c>
      <c r="F48" s="109">
        <f t="shared" si="13"/>
        <v>141685.674639</v>
      </c>
      <c r="G48" s="109">
        <f t="shared" si="13"/>
        <v>2012577.6228689998</v>
      </c>
      <c r="H48" s="109">
        <f t="shared" si="13"/>
        <v>46487.571272999987</v>
      </c>
      <c r="I48" s="109">
        <f t="shared" si="13"/>
        <v>29637.787162000004</v>
      </c>
      <c r="J48" s="109">
        <f t="shared" si="13"/>
        <v>16849.784110999997</v>
      </c>
      <c r="K48" s="109">
        <f t="shared" si="13"/>
        <v>76125.358435000002</v>
      </c>
      <c r="L48" s="109">
        <f t="shared" si="13"/>
        <v>121296.788168</v>
      </c>
      <c r="M48" s="109">
        <f t="shared" si="13"/>
        <v>43530.778863999993</v>
      </c>
      <c r="N48" s="109">
        <f t="shared" si="13"/>
        <v>77766.009304000007</v>
      </c>
      <c r="O48" s="109">
        <f t="shared" si="13"/>
        <v>53.173082000000001</v>
      </c>
      <c r="P48" s="109">
        <f t="shared" si="13"/>
        <v>2113.4145090000002</v>
      </c>
      <c r="Q48" s="109">
        <f t="shared" si="13"/>
        <v>-2060.2414269999999</v>
      </c>
      <c r="R48" s="41"/>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row>
    <row r="49" spans="1:50" s="43" customFormat="1" ht="18.75">
      <c r="A49" s="28"/>
      <c r="B49" s="113">
        <v>42</v>
      </c>
      <c r="C49" s="113" t="s">
        <v>156</v>
      </c>
      <c r="D49" s="114">
        <v>4653820.8413300002</v>
      </c>
      <c r="E49" s="114">
        <v>1333621.781641</v>
      </c>
      <c r="F49" s="114">
        <f t="shared" ref="F49:F57" si="14">D49-E49</f>
        <v>3320199.0596890002</v>
      </c>
      <c r="G49" s="114">
        <f t="shared" ref="G49:G57" si="15">E49+D49</f>
        <v>5987442.6229710001</v>
      </c>
      <c r="H49" s="114">
        <v>1625415.7638930001</v>
      </c>
      <c r="I49" s="114">
        <v>126254.27368300001</v>
      </c>
      <c r="J49" s="114">
        <f t="shared" ref="J49:J57" si="16">H49-I49</f>
        <v>1499161.49021</v>
      </c>
      <c r="K49" s="114">
        <f t="shared" ref="K49:K57" si="17">I49+H49</f>
        <v>1751670.0375760002</v>
      </c>
      <c r="L49" s="114">
        <v>2564164.1337850001</v>
      </c>
      <c r="M49" s="114">
        <v>0</v>
      </c>
      <c r="N49" s="114">
        <f t="shared" ref="N49:N57" si="18">L49-M49</f>
        <v>2564164.1337850001</v>
      </c>
      <c r="O49" s="114">
        <v>1129056.209056</v>
      </c>
      <c r="P49" s="114">
        <v>0</v>
      </c>
      <c r="Q49" s="115">
        <f t="shared" ref="Q49:Q57" si="19">O49-P49</f>
        <v>1129056.209056</v>
      </c>
      <c r="R49" s="42"/>
      <c r="S49" s="34"/>
      <c r="T49" s="34"/>
      <c r="U49" s="34"/>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row>
    <row r="50" spans="1:50" s="28" customFormat="1" ht="18.75">
      <c r="B50" s="36">
        <v>43</v>
      </c>
      <c r="C50" s="36" t="s">
        <v>62</v>
      </c>
      <c r="D50" s="107">
        <v>496034.65773600002</v>
      </c>
      <c r="E50" s="107">
        <v>507987.38864999998</v>
      </c>
      <c r="F50" s="107">
        <f t="shared" si="14"/>
        <v>-11952.730913999956</v>
      </c>
      <c r="G50" s="107">
        <f t="shared" si="15"/>
        <v>1004022.046386</v>
      </c>
      <c r="H50" s="107">
        <v>2246.3386599999999</v>
      </c>
      <c r="I50" s="107">
        <v>7198.5042519999997</v>
      </c>
      <c r="J50" s="107">
        <f t="shared" si="16"/>
        <v>-4952.1655919999994</v>
      </c>
      <c r="K50" s="107">
        <f t="shared" si="17"/>
        <v>9444.8429120000001</v>
      </c>
      <c r="L50" s="107">
        <v>10036</v>
      </c>
      <c r="M50" s="107">
        <v>13740</v>
      </c>
      <c r="N50" s="107">
        <f t="shared" si="18"/>
        <v>-3704</v>
      </c>
      <c r="O50" s="107">
        <v>0</v>
      </c>
      <c r="P50" s="107">
        <v>922</v>
      </c>
      <c r="Q50" s="108">
        <f t="shared" si="19"/>
        <v>-922</v>
      </c>
      <c r="R50" s="42"/>
      <c r="S50" s="34"/>
      <c r="T50" s="34"/>
      <c r="U50" s="34"/>
    </row>
    <row r="51" spans="1:50" s="43" customFormat="1" ht="18.75">
      <c r="A51" s="28"/>
      <c r="B51" s="113">
        <v>44</v>
      </c>
      <c r="C51" s="113" t="s">
        <v>472</v>
      </c>
      <c r="D51" s="114">
        <v>463172.50105800002</v>
      </c>
      <c r="E51" s="114">
        <v>770466.57294999994</v>
      </c>
      <c r="F51" s="114">
        <f t="shared" si="14"/>
        <v>-307294.07189199992</v>
      </c>
      <c r="G51" s="114">
        <f t="shared" si="15"/>
        <v>1233639.0740080001</v>
      </c>
      <c r="H51" s="114">
        <v>1894.4374359999999</v>
      </c>
      <c r="I51" s="114">
        <v>7208.1474500000004</v>
      </c>
      <c r="J51" s="114">
        <f t="shared" si="16"/>
        <v>-5313.7100140000002</v>
      </c>
      <c r="K51" s="114">
        <f t="shared" si="17"/>
        <v>9102.5848860000006</v>
      </c>
      <c r="L51" s="114">
        <v>346</v>
      </c>
      <c r="M51" s="114">
        <v>353934</v>
      </c>
      <c r="N51" s="114">
        <f t="shared" si="18"/>
        <v>-353588</v>
      </c>
      <c r="O51" s="114">
        <v>0</v>
      </c>
      <c r="P51" s="114">
        <v>1645</v>
      </c>
      <c r="Q51" s="115">
        <f t="shared" si="19"/>
        <v>-1645</v>
      </c>
      <c r="R51" s="42"/>
      <c r="S51" s="34"/>
      <c r="T51" s="34"/>
      <c r="U51" s="34"/>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row>
    <row r="52" spans="1:50" s="28" customFormat="1" ht="18.75">
      <c r="B52" s="36">
        <v>45</v>
      </c>
      <c r="C52" s="36" t="s">
        <v>182</v>
      </c>
      <c r="D52" s="107">
        <v>289838.93825000001</v>
      </c>
      <c r="E52" s="107">
        <v>141871.49678399999</v>
      </c>
      <c r="F52" s="107">
        <f t="shared" si="14"/>
        <v>147967.44146600002</v>
      </c>
      <c r="G52" s="107">
        <f t="shared" si="15"/>
        <v>431710.43503399997</v>
      </c>
      <c r="H52" s="107">
        <v>2321.9802129999998</v>
      </c>
      <c r="I52" s="107">
        <v>7123.7164290000001</v>
      </c>
      <c r="J52" s="107">
        <f t="shared" si="16"/>
        <v>-4801.7362160000002</v>
      </c>
      <c r="K52" s="107">
        <f t="shared" si="17"/>
        <v>9445.696641999999</v>
      </c>
      <c r="L52" s="107">
        <v>210900</v>
      </c>
      <c r="M52" s="107">
        <v>100337</v>
      </c>
      <c r="N52" s="107">
        <f t="shared" si="18"/>
        <v>110563</v>
      </c>
      <c r="O52" s="107">
        <v>35</v>
      </c>
      <c r="P52" s="107">
        <v>14000</v>
      </c>
      <c r="Q52" s="108">
        <f t="shared" si="19"/>
        <v>-13965</v>
      </c>
      <c r="R52" s="42"/>
      <c r="S52" s="34"/>
      <c r="T52" s="34"/>
      <c r="U52" s="34"/>
    </row>
    <row r="53" spans="1:50" s="43" customFormat="1" ht="18.75">
      <c r="A53" s="28"/>
      <c r="B53" s="113">
        <v>46</v>
      </c>
      <c r="C53" s="113" t="s">
        <v>63</v>
      </c>
      <c r="D53" s="114">
        <v>285145.28994300001</v>
      </c>
      <c r="E53" s="114">
        <v>275174.78848799999</v>
      </c>
      <c r="F53" s="114">
        <f t="shared" si="14"/>
        <v>9970.5014550000196</v>
      </c>
      <c r="G53" s="114">
        <f t="shared" si="15"/>
        <v>560320.078431</v>
      </c>
      <c r="H53" s="114">
        <v>1395.901269</v>
      </c>
      <c r="I53" s="114">
        <v>2049.7606380000002</v>
      </c>
      <c r="J53" s="114">
        <f t="shared" si="16"/>
        <v>-653.85936900000024</v>
      </c>
      <c r="K53" s="114">
        <f t="shared" si="17"/>
        <v>3445.6619070000002</v>
      </c>
      <c r="L53" s="114">
        <v>35838</v>
      </c>
      <c r="M53" s="114">
        <v>21336</v>
      </c>
      <c r="N53" s="114">
        <f t="shared" si="18"/>
        <v>14502</v>
      </c>
      <c r="O53" s="114">
        <v>0</v>
      </c>
      <c r="P53" s="114">
        <v>3508</v>
      </c>
      <c r="Q53" s="115">
        <f t="shared" si="19"/>
        <v>-3508</v>
      </c>
      <c r="R53" s="42"/>
      <c r="S53" s="34"/>
      <c r="T53" s="34"/>
      <c r="U53" s="34"/>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row>
    <row r="54" spans="1:50" s="28" customFormat="1" ht="18.75">
      <c r="B54" s="36">
        <v>47</v>
      </c>
      <c r="C54" s="36" t="s">
        <v>473</v>
      </c>
      <c r="D54" s="107">
        <v>278179.20119599998</v>
      </c>
      <c r="E54" s="107">
        <v>40882.374889999999</v>
      </c>
      <c r="F54" s="107">
        <f t="shared" si="14"/>
        <v>237296.82630599997</v>
      </c>
      <c r="G54" s="107">
        <f t="shared" si="15"/>
        <v>319061.57608599996</v>
      </c>
      <c r="H54" s="107">
        <v>31095.804340999999</v>
      </c>
      <c r="I54" s="107">
        <v>31018.673940000001</v>
      </c>
      <c r="J54" s="107">
        <f t="shared" si="16"/>
        <v>77.130400999998528</v>
      </c>
      <c r="K54" s="107">
        <f t="shared" si="17"/>
        <v>62114.478281000003</v>
      </c>
      <c r="L54" s="107">
        <v>226482</v>
      </c>
      <c r="M54" s="107">
        <v>2782</v>
      </c>
      <c r="N54" s="107">
        <f t="shared" si="18"/>
        <v>223700</v>
      </c>
      <c r="O54" s="107">
        <v>0</v>
      </c>
      <c r="P54" s="107">
        <v>2720</v>
      </c>
      <c r="Q54" s="108">
        <f t="shared" si="19"/>
        <v>-2720</v>
      </c>
      <c r="R54" s="42"/>
      <c r="S54" s="34"/>
      <c r="T54" s="34"/>
      <c r="U54" s="34"/>
    </row>
    <row r="55" spans="1:50" s="43" customFormat="1" ht="18.75">
      <c r="A55" s="28"/>
      <c r="B55" s="113">
        <v>48</v>
      </c>
      <c r="C55" s="113" t="s">
        <v>60</v>
      </c>
      <c r="D55" s="114">
        <v>204613.944005</v>
      </c>
      <c r="E55" s="114">
        <v>210054.91560899999</v>
      </c>
      <c r="F55" s="114">
        <f t="shared" si="14"/>
        <v>-5440.9716039999912</v>
      </c>
      <c r="G55" s="114">
        <f t="shared" si="15"/>
        <v>414668.85961399996</v>
      </c>
      <c r="H55" s="114">
        <v>4343.2527730000002</v>
      </c>
      <c r="I55" s="114">
        <v>13587.730668</v>
      </c>
      <c r="J55" s="114">
        <f t="shared" si="16"/>
        <v>-9244.477895</v>
      </c>
      <c r="K55" s="114">
        <f t="shared" si="17"/>
        <v>17930.983441</v>
      </c>
      <c r="L55" s="114">
        <v>219484.7935</v>
      </c>
      <c r="M55" s="114">
        <v>232071.753665</v>
      </c>
      <c r="N55" s="114">
        <f t="shared" si="18"/>
        <v>-12586.960164999997</v>
      </c>
      <c r="O55" s="114">
        <v>285.18255799999997</v>
      </c>
      <c r="P55" s="114">
        <v>7995.0414479999999</v>
      </c>
      <c r="Q55" s="115">
        <f t="shared" si="19"/>
        <v>-7709.8588899999995</v>
      </c>
      <c r="R55" s="42"/>
      <c r="S55" s="34"/>
      <c r="T55" s="34"/>
      <c r="U55" s="34"/>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row>
    <row r="56" spans="1:50" s="43" customFormat="1" ht="18.75">
      <c r="A56" s="28"/>
      <c r="B56" s="36">
        <v>49</v>
      </c>
      <c r="C56" s="36" t="s">
        <v>252</v>
      </c>
      <c r="D56" s="107">
        <v>186404.39104799999</v>
      </c>
      <c r="E56" s="107">
        <v>211181.12583</v>
      </c>
      <c r="F56" s="107">
        <f t="shared" si="14"/>
        <v>-24776.734782000014</v>
      </c>
      <c r="G56" s="107">
        <f t="shared" si="15"/>
        <v>397585.51687799999</v>
      </c>
      <c r="H56" s="107">
        <v>4811.1384840000001</v>
      </c>
      <c r="I56" s="107">
        <v>18078.534123000001</v>
      </c>
      <c r="J56" s="107">
        <f t="shared" si="16"/>
        <v>-13267.395639000002</v>
      </c>
      <c r="K56" s="107">
        <f t="shared" si="17"/>
        <v>22889.672607</v>
      </c>
      <c r="L56" s="107">
        <v>112479.88505700001</v>
      </c>
      <c r="M56" s="107">
        <v>136352.98302099999</v>
      </c>
      <c r="N56" s="107">
        <f t="shared" si="18"/>
        <v>-23873.097963999986</v>
      </c>
      <c r="O56" s="107">
        <v>51.864035999999999</v>
      </c>
      <c r="P56" s="107">
        <v>27077.546814000001</v>
      </c>
      <c r="Q56" s="108">
        <f t="shared" si="19"/>
        <v>-27025.682778000002</v>
      </c>
      <c r="R56" s="42"/>
      <c r="S56" s="34"/>
      <c r="T56" s="34"/>
      <c r="U56" s="34"/>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row>
    <row r="57" spans="1:50" s="43" customFormat="1" ht="18.75">
      <c r="A57" s="28"/>
      <c r="B57" s="113">
        <v>50</v>
      </c>
      <c r="C57" s="113" t="s">
        <v>307</v>
      </c>
      <c r="D57" s="114">
        <v>70024.236051999993</v>
      </c>
      <c r="E57" s="114">
        <v>4114.8962410000004</v>
      </c>
      <c r="F57" s="114">
        <f t="shared" si="14"/>
        <v>65909.339810999998</v>
      </c>
      <c r="G57" s="114">
        <f t="shared" si="15"/>
        <v>74139.132292999988</v>
      </c>
      <c r="H57" s="114">
        <v>354.51460800000001</v>
      </c>
      <c r="I57" s="114">
        <v>1258.25</v>
      </c>
      <c r="J57" s="114">
        <f t="shared" si="16"/>
        <v>-903.73539200000005</v>
      </c>
      <c r="K57" s="114">
        <f t="shared" si="17"/>
        <v>1612.764608</v>
      </c>
      <c r="L57" s="114">
        <v>56600</v>
      </c>
      <c r="M57" s="114">
        <v>1895</v>
      </c>
      <c r="N57" s="114">
        <f t="shared" si="18"/>
        <v>54705</v>
      </c>
      <c r="O57" s="114">
        <v>839</v>
      </c>
      <c r="P57" s="114">
        <v>1198</v>
      </c>
      <c r="Q57" s="115">
        <f t="shared" si="19"/>
        <v>-359</v>
      </c>
      <c r="R57" s="42"/>
      <c r="S57" s="34"/>
      <c r="T57" s="34"/>
      <c r="U57" s="34"/>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row>
    <row r="58" spans="1:50" s="37" customFormat="1" ht="18.75">
      <c r="A58" s="28"/>
      <c r="B58" s="307" t="s">
        <v>234</v>
      </c>
      <c r="C58" s="308"/>
      <c r="D58" s="110">
        <f>SUM(D49:D57)</f>
        <v>6927234.0006180005</v>
      </c>
      <c r="E58" s="110">
        <f t="shared" ref="E58:Q58" si="20">SUM(E49:E57)</f>
        <v>3495355.3410829999</v>
      </c>
      <c r="F58" s="110">
        <f t="shared" si="20"/>
        <v>3431878.6595350006</v>
      </c>
      <c r="G58" s="110">
        <f t="shared" si="20"/>
        <v>10422589.341700999</v>
      </c>
      <c r="H58" s="110">
        <f t="shared" si="20"/>
        <v>1673879.1316769999</v>
      </c>
      <c r="I58" s="110">
        <f t="shared" si="20"/>
        <v>213777.59118300001</v>
      </c>
      <c r="J58" s="110">
        <f t="shared" si="20"/>
        <v>1460101.5404939998</v>
      </c>
      <c r="K58" s="110">
        <f t="shared" si="20"/>
        <v>1887656.7228600001</v>
      </c>
      <c r="L58" s="110">
        <f t="shared" si="20"/>
        <v>3436330.8123420002</v>
      </c>
      <c r="M58" s="110">
        <f t="shared" si="20"/>
        <v>862448.7366859999</v>
      </c>
      <c r="N58" s="110">
        <f t="shared" si="20"/>
        <v>2573882.0756560001</v>
      </c>
      <c r="O58" s="110">
        <f t="shared" si="20"/>
        <v>1130267.2556500002</v>
      </c>
      <c r="P58" s="110">
        <f t="shared" si="20"/>
        <v>59065.588262000005</v>
      </c>
      <c r="Q58" s="110">
        <f t="shared" si="20"/>
        <v>1071201.6673880001</v>
      </c>
      <c r="R58" s="41"/>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row>
    <row r="59" spans="1:50" s="43" customFormat="1" ht="18.75">
      <c r="A59" s="28"/>
      <c r="B59" s="112">
        <v>51</v>
      </c>
      <c r="C59" s="36" t="s">
        <v>68</v>
      </c>
      <c r="D59" s="107">
        <v>22412.276974</v>
      </c>
      <c r="E59" s="107">
        <v>19546.637089</v>
      </c>
      <c r="F59" s="107">
        <f t="shared" ref="F59" si="21">D59-E59</f>
        <v>2865.6398850000005</v>
      </c>
      <c r="G59" s="107">
        <f t="shared" ref="G59" si="22">E59+D59</f>
        <v>41958.914063000004</v>
      </c>
      <c r="H59" s="107">
        <v>1033.8652649999999</v>
      </c>
      <c r="I59" s="107">
        <v>13.9</v>
      </c>
      <c r="J59" s="107">
        <f t="shared" ref="J59" si="23">H59-I59</f>
        <v>1019.9652649999999</v>
      </c>
      <c r="K59" s="107">
        <f t="shared" ref="K59" si="24">I59+H59</f>
        <v>1047.765265</v>
      </c>
      <c r="L59" s="107">
        <v>6056</v>
      </c>
      <c r="M59" s="107">
        <v>8813</v>
      </c>
      <c r="N59" s="107">
        <f t="shared" ref="N59" si="25">L59-M59</f>
        <v>-2757</v>
      </c>
      <c r="O59" s="107">
        <v>0</v>
      </c>
      <c r="P59" s="107">
        <v>90</v>
      </c>
      <c r="Q59" s="108">
        <f t="shared" ref="Q59" si="26">O59-P59</f>
        <v>-90</v>
      </c>
      <c r="R59" s="42"/>
      <c r="S59" s="34"/>
      <c r="T59" s="34"/>
      <c r="U59" s="34"/>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row>
    <row r="60" spans="1:50" s="37" customFormat="1" ht="18.75">
      <c r="A60" s="28"/>
      <c r="B60" s="305" t="s">
        <v>235</v>
      </c>
      <c r="C60" s="306"/>
      <c r="D60" s="110">
        <f>SUM(D59)</f>
        <v>22412.276974</v>
      </c>
      <c r="E60" s="110">
        <f t="shared" ref="E60:Q60" si="27">SUM(E59)</f>
        <v>19546.637089</v>
      </c>
      <c r="F60" s="110">
        <f t="shared" si="27"/>
        <v>2865.6398850000005</v>
      </c>
      <c r="G60" s="110">
        <f t="shared" si="27"/>
        <v>41958.914063000004</v>
      </c>
      <c r="H60" s="110">
        <f t="shared" si="27"/>
        <v>1033.8652649999999</v>
      </c>
      <c r="I60" s="110">
        <f t="shared" si="27"/>
        <v>13.9</v>
      </c>
      <c r="J60" s="110">
        <f t="shared" si="27"/>
        <v>1019.9652649999999</v>
      </c>
      <c r="K60" s="110">
        <f t="shared" si="27"/>
        <v>1047.765265</v>
      </c>
      <c r="L60" s="110">
        <f t="shared" si="27"/>
        <v>6056</v>
      </c>
      <c r="M60" s="110">
        <f t="shared" si="27"/>
        <v>8813</v>
      </c>
      <c r="N60" s="110">
        <f t="shared" si="27"/>
        <v>-2757</v>
      </c>
      <c r="O60" s="110">
        <f t="shared" si="27"/>
        <v>0</v>
      </c>
      <c r="P60" s="110">
        <f t="shared" si="27"/>
        <v>90</v>
      </c>
      <c r="Q60" s="110">
        <f t="shared" si="27"/>
        <v>-90</v>
      </c>
      <c r="R60" s="41"/>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row>
    <row r="61" spans="1:50" s="43" customFormat="1" ht="18.75">
      <c r="A61" s="28"/>
      <c r="B61" s="113">
        <v>52</v>
      </c>
      <c r="C61" s="113" t="s">
        <v>90</v>
      </c>
      <c r="D61" s="114">
        <v>1397186.603508</v>
      </c>
      <c r="E61" s="114">
        <v>1200509.9250680001</v>
      </c>
      <c r="F61" s="114">
        <f t="shared" ref="F61:F92" si="28">D61-E61</f>
        <v>196676.67843999993</v>
      </c>
      <c r="G61" s="114">
        <f t="shared" ref="G61:G92" si="29">E61+D61</f>
        <v>2597696.5285760001</v>
      </c>
      <c r="H61" s="114">
        <v>71345.767487999998</v>
      </c>
      <c r="I61" s="114">
        <v>60548.197506999997</v>
      </c>
      <c r="J61" s="114">
        <f t="shared" ref="J61:J92" si="30">H61-I61</f>
        <v>10797.569981000001</v>
      </c>
      <c r="K61" s="114">
        <f t="shared" ref="K61:K92" si="31">I61+H61</f>
        <v>131893.96499499999</v>
      </c>
      <c r="L61" s="114">
        <v>629601</v>
      </c>
      <c r="M61" s="114">
        <v>537042</v>
      </c>
      <c r="N61" s="114">
        <f t="shared" ref="N61:N92" si="32">L61-M61</f>
        <v>92559</v>
      </c>
      <c r="O61" s="114">
        <v>16233</v>
      </c>
      <c r="P61" s="114">
        <v>18837</v>
      </c>
      <c r="Q61" s="115">
        <f t="shared" ref="Q61:Q92" si="33">O61-P61</f>
        <v>-2604</v>
      </c>
      <c r="R61" s="42"/>
      <c r="S61" s="34"/>
      <c r="T61" s="34"/>
      <c r="U61" s="34"/>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row>
    <row r="62" spans="1:50" s="28" customFormat="1" ht="18.75">
      <c r="B62" s="36">
        <v>53</v>
      </c>
      <c r="C62" s="36" t="s">
        <v>126</v>
      </c>
      <c r="D62" s="107">
        <v>1285283.6296979999</v>
      </c>
      <c r="E62" s="107">
        <v>874463.23447699996</v>
      </c>
      <c r="F62" s="107">
        <f t="shared" si="28"/>
        <v>410820.39522099996</v>
      </c>
      <c r="G62" s="107">
        <f t="shared" si="29"/>
        <v>2159746.8641749998</v>
      </c>
      <c r="H62" s="107">
        <v>11356.962495</v>
      </c>
      <c r="I62" s="107">
        <v>37834.924371000001</v>
      </c>
      <c r="J62" s="107">
        <f t="shared" si="30"/>
        <v>-26477.961876000001</v>
      </c>
      <c r="K62" s="107">
        <f t="shared" si="31"/>
        <v>49191.886866000001</v>
      </c>
      <c r="L62" s="107">
        <v>824170</v>
      </c>
      <c r="M62" s="107">
        <v>425571</v>
      </c>
      <c r="N62" s="107">
        <f t="shared" si="32"/>
        <v>398599</v>
      </c>
      <c r="O62" s="107">
        <v>2882</v>
      </c>
      <c r="P62" s="107">
        <v>40128</v>
      </c>
      <c r="Q62" s="108">
        <f t="shared" si="33"/>
        <v>-37246</v>
      </c>
      <c r="R62" s="42"/>
      <c r="S62" s="34"/>
      <c r="T62" s="34"/>
      <c r="U62" s="34"/>
    </row>
    <row r="63" spans="1:50" s="43" customFormat="1" ht="18.75">
      <c r="A63" s="28"/>
      <c r="B63" s="113">
        <v>54</v>
      </c>
      <c r="C63" s="113" t="s">
        <v>81</v>
      </c>
      <c r="D63" s="114">
        <v>962348.50661799998</v>
      </c>
      <c r="E63" s="114">
        <v>556501.70159199997</v>
      </c>
      <c r="F63" s="114">
        <f t="shared" si="28"/>
        <v>405846.80502600002</v>
      </c>
      <c r="G63" s="114">
        <f t="shared" si="29"/>
        <v>1518850.2082099998</v>
      </c>
      <c r="H63" s="114">
        <v>0</v>
      </c>
      <c r="I63" s="114">
        <v>36515.098889000001</v>
      </c>
      <c r="J63" s="114">
        <f t="shared" si="30"/>
        <v>-36515.098889000001</v>
      </c>
      <c r="K63" s="114">
        <f t="shared" si="31"/>
        <v>36515.098889000001</v>
      </c>
      <c r="L63" s="114">
        <v>921174</v>
      </c>
      <c r="M63" s="114">
        <v>515540</v>
      </c>
      <c r="N63" s="114">
        <f t="shared" si="32"/>
        <v>405634</v>
      </c>
      <c r="O63" s="114">
        <v>1395</v>
      </c>
      <c r="P63" s="114">
        <v>70368</v>
      </c>
      <c r="Q63" s="115">
        <f t="shared" si="33"/>
        <v>-68973</v>
      </c>
      <c r="R63" s="42"/>
      <c r="S63" s="34"/>
      <c r="T63" s="34"/>
      <c r="U63" s="34"/>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row>
    <row r="64" spans="1:50" s="28" customFormat="1" ht="18.75">
      <c r="B64" s="36">
        <v>55</v>
      </c>
      <c r="C64" s="36" t="s">
        <v>120</v>
      </c>
      <c r="D64" s="107">
        <v>745272.86451800005</v>
      </c>
      <c r="E64" s="107">
        <v>619432.18517900002</v>
      </c>
      <c r="F64" s="107">
        <f t="shared" si="28"/>
        <v>125840.67933900002</v>
      </c>
      <c r="G64" s="107">
        <f t="shared" si="29"/>
        <v>1364705.0496970001</v>
      </c>
      <c r="H64" s="107">
        <v>25645.583015</v>
      </c>
      <c r="I64" s="107">
        <v>45459.688107000002</v>
      </c>
      <c r="J64" s="107">
        <f t="shared" si="30"/>
        <v>-19814.105092000002</v>
      </c>
      <c r="K64" s="107">
        <f t="shared" si="31"/>
        <v>71105.271122000006</v>
      </c>
      <c r="L64" s="107">
        <v>247530</v>
      </c>
      <c r="M64" s="107">
        <v>107698</v>
      </c>
      <c r="N64" s="107">
        <f t="shared" si="32"/>
        <v>139832</v>
      </c>
      <c r="O64" s="107">
        <v>388</v>
      </c>
      <c r="P64" s="107">
        <v>21311</v>
      </c>
      <c r="Q64" s="108">
        <f t="shared" si="33"/>
        <v>-20923</v>
      </c>
      <c r="R64" s="42"/>
      <c r="S64" s="34"/>
      <c r="T64" s="34"/>
      <c r="U64" s="34"/>
    </row>
    <row r="65" spans="1:50" s="43" customFormat="1" ht="18.75">
      <c r="A65" s="28"/>
      <c r="B65" s="113">
        <v>56</v>
      </c>
      <c r="C65" s="113" t="s">
        <v>251</v>
      </c>
      <c r="D65" s="114">
        <v>709390.24913500005</v>
      </c>
      <c r="E65" s="114">
        <v>643486.889906</v>
      </c>
      <c r="F65" s="114">
        <f t="shared" si="28"/>
        <v>65903.359229000052</v>
      </c>
      <c r="G65" s="114">
        <f t="shared" si="29"/>
        <v>1352877.139041</v>
      </c>
      <c r="H65" s="114">
        <v>140.68039999999999</v>
      </c>
      <c r="I65" s="114">
        <v>9042.6475960000007</v>
      </c>
      <c r="J65" s="114">
        <f t="shared" si="30"/>
        <v>-8901.9671960000014</v>
      </c>
      <c r="K65" s="114">
        <f t="shared" si="31"/>
        <v>9183.327996</v>
      </c>
      <c r="L65" s="114">
        <v>244078.06638199999</v>
      </c>
      <c r="M65" s="114">
        <v>157225.464217</v>
      </c>
      <c r="N65" s="114">
        <f t="shared" si="32"/>
        <v>86852.602164999989</v>
      </c>
      <c r="O65" s="114">
        <v>0</v>
      </c>
      <c r="P65" s="114">
        <v>4606.8672829999996</v>
      </c>
      <c r="Q65" s="115">
        <f t="shared" si="33"/>
        <v>-4606.8672829999996</v>
      </c>
      <c r="R65" s="42"/>
      <c r="S65" s="34"/>
      <c r="T65" s="34"/>
      <c r="U65" s="34"/>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row>
    <row r="66" spans="1:50" s="28" customFormat="1" ht="18.75">
      <c r="B66" s="36">
        <v>57</v>
      </c>
      <c r="C66" s="36" t="s">
        <v>135</v>
      </c>
      <c r="D66" s="107">
        <v>658278.04373999999</v>
      </c>
      <c r="E66" s="107">
        <v>517407.02127700002</v>
      </c>
      <c r="F66" s="107">
        <f t="shared" si="28"/>
        <v>140871.02246299997</v>
      </c>
      <c r="G66" s="107">
        <f t="shared" si="29"/>
        <v>1175685.0650170001</v>
      </c>
      <c r="H66" s="107">
        <v>40255.098438000001</v>
      </c>
      <c r="I66" s="107">
        <v>38720.453071000004</v>
      </c>
      <c r="J66" s="107">
        <f t="shared" si="30"/>
        <v>1534.6453669999973</v>
      </c>
      <c r="K66" s="107">
        <f t="shared" si="31"/>
        <v>78975.551509000012</v>
      </c>
      <c r="L66" s="107">
        <v>248532</v>
      </c>
      <c r="M66" s="107">
        <v>126723</v>
      </c>
      <c r="N66" s="107">
        <f t="shared" si="32"/>
        <v>121809</v>
      </c>
      <c r="O66" s="107">
        <v>41</v>
      </c>
      <c r="P66" s="107">
        <v>10261</v>
      </c>
      <c r="Q66" s="108">
        <f t="shared" si="33"/>
        <v>-10220</v>
      </c>
      <c r="R66" s="42"/>
      <c r="S66" s="34"/>
      <c r="T66" s="34"/>
      <c r="U66" s="34"/>
    </row>
    <row r="67" spans="1:50" s="43" customFormat="1" ht="18.75">
      <c r="A67" s="28"/>
      <c r="B67" s="113">
        <v>58</v>
      </c>
      <c r="C67" s="113" t="s">
        <v>128</v>
      </c>
      <c r="D67" s="114">
        <v>640909.450296</v>
      </c>
      <c r="E67" s="114">
        <v>507529.91494799999</v>
      </c>
      <c r="F67" s="114">
        <f t="shared" si="28"/>
        <v>133379.535348</v>
      </c>
      <c r="G67" s="114">
        <f t="shared" si="29"/>
        <v>1148439.365244</v>
      </c>
      <c r="H67" s="114">
        <v>137.744259</v>
      </c>
      <c r="I67" s="114">
        <v>6851.6651590000001</v>
      </c>
      <c r="J67" s="114">
        <f t="shared" si="30"/>
        <v>-6713.9209000000001</v>
      </c>
      <c r="K67" s="114">
        <f t="shared" si="31"/>
        <v>6989.4094180000002</v>
      </c>
      <c r="L67" s="114">
        <v>506690</v>
      </c>
      <c r="M67" s="114">
        <v>382941</v>
      </c>
      <c r="N67" s="114">
        <f t="shared" si="32"/>
        <v>123749</v>
      </c>
      <c r="O67" s="114">
        <v>4911</v>
      </c>
      <c r="P67" s="114">
        <v>39040</v>
      </c>
      <c r="Q67" s="115">
        <f t="shared" si="33"/>
        <v>-34129</v>
      </c>
      <c r="R67" s="42"/>
      <c r="S67" s="34"/>
      <c r="T67" s="34"/>
      <c r="U67" s="34"/>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row>
    <row r="68" spans="1:50" s="28" customFormat="1" ht="18.75">
      <c r="B68" s="36">
        <v>59</v>
      </c>
      <c r="C68" s="36" t="s">
        <v>97</v>
      </c>
      <c r="D68" s="107">
        <v>472460.232578</v>
      </c>
      <c r="E68" s="107">
        <v>325640.31864299998</v>
      </c>
      <c r="F68" s="107">
        <f t="shared" si="28"/>
        <v>146819.91393500002</v>
      </c>
      <c r="G68" s="107">
        <f t="shared" si="29"/>
        <v>798100.55122100003</v>
      </c>
      <c r="H68" s="107">
        <v>2392.9736039999998</v>
      </c>
      <c r="I68" s="107">
        <v>15805.213689</v>
      </c>
      <c r="J68" s="107">
        <f t="shared" si="30"/>
        <v>-13412.240085000001</v>
      </c>
      <c r="K68" s="107">
        <f t="shared" si="31"/>
        <v>18198.187292999999</v>
      </c>
      <c r="L68" s="107">
        <v>447127</v>
      </c>
      <c r="M68" s="107">
        <v>301399</v>
      </c>
      <c r="N68" s="107">
        <f t="shared" si="32"/>
        <v>145728</v>
      </c>
      <c r="O68" s="107">
        <v>503</v>
      </c>
      <c r="P68" s="107">
        <v>14577</v>
      </c>
      <c r="Q68" s="108">
        <f t="shared" si="33"/>
        <v>-14074</v>
      </c>
      <c r="R68" s="42"/>
      <c r="S68" s="34"/>
      <c r="T68" s="34"/>
      <c r="U68" s="34"/>
    </row>
    <row r="69" spans="1:50" s="43" customFormat="1" ht="18.75">
      <c r="A69" s="28"/>
      <c r="B69" s="113">
        <v>60</v>
      </c>
      <c r="C69" s="113" t="s">
        <v>82</v>
      </c>
      <c r="D69" s="114">
        <v>467065.91465499997</v>
      </c>
      <c r="E69" s="114">
        <v>436859.20548900001</v>
      </c>
      <c r="F69" s="114">
        <f t="shared" si="28"/>
        <v>30206.709165999957</v>
      </c>
      <c r="G69" s="114">
        <f t="shared" si="29"/>
        <v>903925.12014400004</v>
      </c>
      <c r="H69" s="114">
        <v>16530.992661</v>
      </c>
      <c r="I69" s="114">
        <v>13460.485549000001</v>
      </c>
      <c r="J69" s="114">
        <f t="shared" si="30"/>
        <v>3070.5071119999993</v>
      </c>
      <c r="K69" s="114">
        <f t="shared" si="31"/>
        <v>29991.478210000001</v>
      </c>
      <c r="L69" s="114">
        <v>42086</v>
      </c>
      <c r="M69" s="114">
        <v>10972</v>
      </c>
      <c r="N69" s="114">
        <f t="shared" si="32"/>
        <v>31114</v>
      </c>
      <c r="O69" s="114">
        <v>2868</v>
      </c>
      <c r="P69" s="114">
        <v>1375</v>
      </c>
      <c r="Q69" s="115">
        <f t="shared" si="33"/>
        <v>1493</v>
      </c>
      <c r="R69" s="42"/>
      <c r="S69" s="34"/>
      <c r="T69" s="34"/>
      <c r="U69" s="34"/>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row>
    <row r="70" spans="1:50" s="28" customFormat="1" ht="18.75">
      <c r="B70" s="36">
        <v>61</v>
      </c>
      <c r="C70" s="36" t="s">
        <v>74</v>
      </c>
      <c r="D70" s="107">
        <v>460393.83616000001</v>
      </c>
      <c r="E70" s="107">
        <v>418361.33854299999</v>
      </c>
      <c r="F70" s="107">
        <f t="shared" si="28"/>
        <v>42032.497617000015</v>
      </c>
      <c r="G70" s="107">
        <f t="shared" si="29"/>
        <v>878755.174703</v>
      </c>
      <c r="H70" s="107">
        <v>14040.744860999999</v>
      </c>
      <c r="I70" s="107">
        <v>4352.0942670000004</v>
      </c>
      <c r="J70" s="107">
        <f t="shared" si="30"/>
        <v>9688.6505939999988</v>
      </c>
      <c r="K70" s="107">
        <f t="shared" si="31"/>
        <v>18392.839128</v>
      </c>
      <c r="L70" s="107">
        <v>119660</v>
      </c>
      <c r="M70" s="107">
        <v>72815</v>
      </c>
      <c r="N70" s="107">
        <f t="shared" si="32"/>
        <v>46845</v>
      </c>
      <c r="O70" s="107">
        <v>14692</v>
      </c>
      <c r="P70" s="107">
        <v>778</v>
      </c>
      <c r="Q70" s="108">
        <f t="shared" si="33"/>
        <v>13914</v>
      </c>
      <c r="R70" s="42"/>
      <c r="S70" s="34"/>
      <c r="T70" s="34"/>
      <c r="U70" s="34"/>
    </row>
    <row r="71" spans="1:50" s="43" customFormat="1" ht="18.75">
      <c r="A71" s="28"/>
      <c r="B71" s="113">
        <v>62</v>
      </c>
      <c r="C71" s="113" t="s">
        <v>139</v>
      </c>
      <c r="D71" s="114">
        <v>420222.45999100001</v>
      </c>
      <c r="E71" s="114">
        <v>408259.69959999999</v>
      </c>
      <c r="F71" s="114">
        <f t="shared" si="28"/>
        <v>11962.760391000018</v>
      </c>
      <c r="G71" s="114">
        <f t="shared" si="29"/>
        <v>828482.15959100006</v>
      </c>
      <c r="H71" s="114">
        <v>22496.577741000001</v>
      </c>
      <c r="I71" s="114">
        <v>22718.76686</v>
      </c>
      <c r="J71" s="114">
        <f t="shared" si="30"/>
        <v>-222.18911899999875</v>
      </c>
      <c r="K71" s="114">
        <f t="shared" si="31"/>
        <v>45215.344601000004</v>
      </c>
      <c r="L71" s="114">
        <v>39193.121632000002</v>
      </c>
      <c r="M71" s="114">
        <v>16942.422605</v>
      </c>
      <c r="N71" s="114">
        <f t="shared" si="32"/>
        <v>22250.699027000002</v>
      </c>
      <c r="O71" s="114">
        <v>18.953561000000001</v>
      </c>
      <c r="P71" s="114">
        <v>3076.5014660000002</v>
      </c>
      <c r="Q71" s="115">
        <f t="shared" si="33"/>
        <v>-3057.5479050000004</v>
      </c>
      <c r="R71" s="42"/>
      <c r="S71" s="34"/>
      <c r="T71" s="34"/>
      <c r="U71" s="34"/>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row>
    <row r="72" spans="1:50" s="28" customFormat="1" ht="18.75">
      <c r="B72" s="36">
        <v>63</v>
      </c>
      <c r="C72" s="36" t="s">
        <v>140</v>
      </c>
      <c r="D72" s="107">
        <v>397459.09687499999</v>
      </c>
      <c r="E72" s="107">
        <v>373783.09063300001</v>
      </c>
      <c r="F72" s="107">
        <f t="shared" si="28"/>
        <v>23676.006241999974</v>
      </c>
      <c r="G72" s="107">
        <f t="shared" si="29"/>
        <v>771242.18750800006</v>
      </c>
      <c r="H72" s="107">
        <v>140.68039999999999</v>
      </c>
      <c r="I72" s="107">
        <v>7885.7370119999996</v>
      </c>
      <c r="J72" s="107">
        <f t="shared" si="30"/>
        <v>-7745.0566119999994</v>
      </c>
      <c r="K72" s="107">
        <f t="shared" si="31"/>
        <v>8026.4174119999998</v>
      </c>
      <c r="L72" s="107">
        <v>117647.755693</v>
      </c>
      <c r="M72" s="107">
        <v>78371.714080999998</v>
      </c>
      <c r="N72" s="107">
        <f t="shared" si="32"/>
        <v>39276.041612000001</v>
      </c>
      <c r="O72" s="107">
        <v>0</v>
      </c>
      <c r="P72" s="107">
        <v>2769.5864369999999</v>
      </c>
      <c r="Q72" s="108">
        <f t="shared" si="33"/>
        <v>-2769.5864369999999</v>
      </c>
      <c r="R72" s="42"/>
      <c r="S72" s="34"/>
      <c r="T72" s="34"/>
      <c r="U72" s="34"/>
    </row>
    <row r="73" spans="1:50" s="43" customFormat="1" ht="18.75">
      <c r="A73" s="28"/>
      <c r="B73" s="113">
        <v>64</v>
      </c>
      <c r="C73" s="113" t="s">
        <v>178</v>
      </c>
      <c r="D73" s="114">
        <v>379242.26089600002</v>
      </c>
      <c r="E73" s="114">
        <v>365807.79557199997</v>
      </c>
      <c r="F73" s="114">
        <f t="shared" si="28"/>
        <v>13434.465324000048</v>
      </c>
      <c r="G73" s="114">
        <f t="shared" si="29"/>
        <v>745050.05646799994</v>
      </c>
      <c r="H73" s="114">
        <v>16315.218331</v>
      </c>
      <c r="I73" s="114">
        <v>35733.181779999999</v>
      </c>
      <c r="J73" s="114">
        <f t="shared" si="30"/>
        <v>-19417.963448999999</v>
      </c>
      <c r="K73" s="114">
        <f t="shared" si="31"/>
        <v>52048.400110999995</v>
      </c>
      <c r="L73" s="114">
        <v>109831.07835500001</v>
      </c>
      <c r="M73" s="114">
        <v>74629.774718999994</v>
      </c>
      <c r="N73" s="114">
        <f t="shared" si="32"/>
        <v>35201.303636000011</v>
      </c>
      <c r="O73" s="114">
        <v>5057.0874599999997</v>
      </c>
      <c r="P73" s="114">
        <v>5905.430308</v>
      </c>
      <c r="Q73" s="115">
        <f t="shared" si="33"/>
        <v>-848.34284800000023</v>
      </c>
      <c r="R73" s="42"/>
      <c r="S73" s="34"/>
      <c r="T73" s="34"/>
      <c r="U73" s="34"/>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row>
    <row r="74" spans="1:50" s="28" customFormat="1" ht="18.75">
      <c r="B74" s="36">
        <v>65</v>
      </c>
      <c r="C74" s="36" t="s">
        <v>88</v>
      </c>
      <c r="D74" s="107">
        <v>376265.61804500001</v>
      </c>
      <c r="E74" s="107">
        <v>389530.62681099999</v>
      </c>
      <c r="F74" s="107">
        <f t="shared" si="28"/>
        <v>-13265.008765999984</v>
      </c>
      <c r="G74" s="107">
        <f t="shared" si="29"/>
        <v>765796.24485599995</v>
      </c>
      <c r="H74" s="107">
        <v>16236.822354</v>
      </c>
      <c r="I74" s="107">
        <v>12547.779208</v>
      </c>
      <c r="J74" s="107">
        <f t="shared" si="30"/>
        <v>3689.043146</v>
      </c>
      <c r="K74" s="107">
        <f t="shared" si="31"/>
        <v>28784.601562</v>
      </c>
      <c r="L74" s="107">
        <v>6529.7701639999996</v>
      </c>
      <c r="M74" s="107">
        <v>6621.4553409999999</v>
      </c>
      <c r="N74" s="107">
        <f t="shared" si="32"/>
        <v>-91.685177000000294</v>
      </c>
      <c r="O74" s="107">
        <v>412.271435</v>
      </c>
      <c r="P74" s="107">
        <v>68.980980000000002</v>
      </c>
      <c r="Q74" s="108">
        <f t="shared" si="33"/>
        <v>343.29045500000001</v>
      </c>
      <c r="R74" s="42"/>
      <c r="S74" s="34"/>
      <c r="T74" s="34"/>
      <c r="U74" s="34"/>
    </row>
    <row r="75" spans="1:50" s="43" customFormat="1" ht="18.75">
      <c r="A75" s="28"/>
      <c r="B75" s="113">
        <v>66</v>
      </c>
      <c r="C75" s="113" t="s">
        <v>152</v>
      </c>
      <c r="D75" s="114">
        <v>334523.30903800001</v>
      </c>
      <c r="E75" s="114">
        <v>218617.04893799999</v>
      </c>
      <c r="F75" s="114">
        <f t="shared" si="28"/>
        <v>115906.26010000001</v>
      </c>
      <c r="G75" s="114">
        <f t="shared" si="29"/>
        <v>553140.35797600006</v>
      </c>
      <c r="H75" s="114">
        <v>10794.870107999999</v>
      </c>
      <c r="I75" s="114">
        <v>6164.1671630000001</v>
      </c>
      <c r="J75" s="114">
        <f t="shared" si="30"/>
        <v>4630.7029449999991</v>
      </c>
      <c r="K75" s="114">
        <f t="shared" si="31"/>
        <v>16959.037271000001</v>
      </c>
      <c r="L75" s="114">
        <v>227264</v>
      </c>
      <c r="M75" s="114">
        <v>103782</v>
      </c>
      <c r="N75" s="114">
        <f t="shared" si="32"/>
        <v>123482</v>
      </c>
      <c r="O75" s="114">
        <v>0</v>
      </c>
      <c r="P75" s="114">
        <v>9040</v>
      </c>
      <c r="Q75" s="115">
        <f t="shared" si="33"/>
        <v>-9040</v>
      </c>
      <c r="R75" s="42"/>
      <c r="S75" s="34"/>
      <c r="T75" s="34"/>
      <c r="U75" s="34"/>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row>
    <row r="76" spans="1:50" s="28" customFormat="1" ht="18.75">
      <c r="B76" s="36">
        <v>67</v>
      </c>
      <c r="C76" s="36" t="s">
        <v>143</v>
      </c>
      <c r="D76" s="107">
        <v>325820.63049299998</v>
      </c>
      <c r="E76" s="107">
        <v>283622.69659399998</v>
      </c>
      <c r="F76" s="107">
        <f t="shared" si="28"/>
        <v>42197.933898999996</v>
      </c>
      <c r="G76" s="107">
        <f t="shared" si="29"/>
        <v>609443.32708700001</v>
      </c>
      <c r="H76" s="107">
        <v>1381.481528</v>
      </c>
      <c r="I76" s="107">
        <v>7310.1012369999999</v>
      </c>
      <c r="J76" s="107">
        <f t="shared" si="30"/>
        <v>-5928.6197089999996</v>
      </c>
      <c r="K76" s="107">
        <f t="shared" si="31"/>
        <v>8691.5827649999992</v>
      </c>
      <c r="L76" s="107">
        <v>133658.13710299999</v>
      </c>
      <c r="M76" s="107">
        <v>73865.067167000001</v>
      </c>
      <c r="N76" s="107">
        <f t="shared" si="32"/>
        <v>59793.069935999985</v>
      </c>
      <c r="O76" s="107">
        <v>0</v>
      </c>
      <c r="P76" s="107">
        <v>5833.3916630000003</v>
      </c>
      <c r="Q76" s="108">
        <f t="shared" si="33"/>
        <v>-5833.3916630000003</v>
      </c>
      <c r="R76" s="42"/>
      <c r="S76" s="34"/>
      <c r="T76" s="34"/>
      <c r="U76" s="34"/>
    </row>
    <row r="77" spans="1:50" s="43" customFormat="1" ht="18.75">
      <c r="A77" s="28"/>
      <c r="B77" s="113">
        <v>68</v>
      </c>
      <c r="C77" s="113" t="s">
        <v>253</v>
      </c>
      <c r="D77" s="114">
        <v>296439.66171199997</v>
      </c>
      <c r="E77" s="114">
        <v>219061.46685500001</v>
      </c>
      <c r="F77" s="114">
        <f t="shared" si="28"/>
        <v>77378.194856999966</v>
      </c>
      <c r="G77" s="114">
        <f t="shared" si="29"/>
        <v>515501.12856699998</v>
      </c>
      <c r="H77" s="114">
        <v>13290.637172999999</v>
      </c>
      <c r="I77" s="114">
        <v>26372.873893</v>
      </c>
      <c r="J77" s="114">
        <f t="shared" si="30"/>
        <v>-13082.236720000001</v>
      </c>
      <c r="K77" s="114">
        <f t="shared" si="31"/>
        <v>39663.511065999999</v>
      </c>
      <c r="L77" s="114">
        <v>141074</v>
      </c>
      <c r="M77" s="114">
        <v>60887</v>
      </c>
      <c r="N77" s="114">
        <f t="shared" si="32"/>
        <v>80187</v>
      </c>
      <c r="O77" s="114">
        <v>645</v>
      </c>
      <c r="P77" s="114">
        <v>7353</v>
      </c>
      <c r="Q77" s="115">
        <f t="shared" si="33"/>
        <v>-6708</v>
      </c>
      <c r="R77" s="42"/>
      <c r="S77" s="34"/>
      <c r="T77" s="34"/>
      <c r="U77" s="34"/>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row>
    <row r="78" spans="1:50" s="28" customFormat="1" ht="18.75">
      <c r="B78" s="36">
        <v>69</v>
      </c>
      <c r="C78" s="36" t="s">
        <v>71</v>
      </c>
      <c r="D78" s="107">
        <v>295520.63633800001</v>
      </c>
      <c r="E78" s="107">
        <v>281980.066575</v>
      </c>
      <c r="F78" s="107">
        <f t="shared" si="28"/>
        <v>13540.569763000007</v>
      </c>
      <c r="G78" s="107">
        <f t="shared" si="29"/>
        <v>577500.70291300002</v>
      </c>
      <c r="H78" s="107">
        <v>21617.254993999999</v>
      </c>
      <c r="I78" s="107">
        <v>15064.232725</v>
      </c>
      <c r="J78" s="107">
        <f t="shared" si="30"/>
        <v>6553.0222689999991</v>
      </c>
      <c r="K78" s="107">
        <f t="shared" si="31"/>
        <v>36681.487718999997</v>
      </c>
      <c r="L78" s="107">
        <v>40663</v>
      </c>
      <c r="M78" s="107">
        <v>28842</v>
      </c>
      <c r="N78" s="107">
        <f t="shared" si="32"/>
        <v>11821</v>
      </c>
      <c r="O78" s="107">
        <v>908</v>
      </c>
      <c r="P78" s="107">
        <v>348</v>
      </c>
      <c r="Q78" s="108">
        <f t="shared" si="33"/>
        <v>560</v>
      </c>
      <c r="R78" s="42"/>
      <c r="S78" s="34"/>
      <c r="T78" s="34"/>
      <c r="U78" s="34"/>
    </row>
    <row r="79" spans="1:50" s="43" customFormat="1" ht="18.75">
      <c r="A79" s="28"/>
      <c r="B79" s="113">
        <v>70</v>
      </c>
      <c r="C79" s="113" t="s">
        <v>77</v>
      </c>
      <c r="D79" s="114">
        <v>279321.93024000002</v>
      </c>
      <c r="E79" s="114">
        <v>277041.97414499999</v>
      </c>
      <c r="F79" s="114">
        <f t="shared" si="28"/>
        <v>2279.9560950000305</v>
      </c>
      <c r="G79" s="114">
        <f t="shared" si="29"/>
        <v>556363.904385</v>
      </c>
      <c r="H79" s="114">
        <v>1252.5599830000001</v>
      </c>
      <c r="I79" s="114">
        <v>6946.635303</v>
      </c>
      <c r="J79" s="114">
        <f t="shared" si="30"/>
        <v>-5694.0753199999999</v>
      </c>
      <c r="K79" s="114">
        <f t="shared" si="31"/>
        <v>8199.1952860000001</v>
      </c>
      <c r="L79" s="114">
        <v>78679</v>
      </c>
      <c r="M79" s="114">
        <v>54935</v>
      </c>
      <c r="N79" s="114">
        <f t="shared" si="32"/>
        <v>23744</v>
      </c>
      <c r="O79" s="114">
        <v>47</v>
      </c>
      <c r="P79" s="114">
        <v>5192</v>
      </c>
      <c r="Q79" s="115">
        <f t="shared" si="33"/>
        <v>-5145</v>
      </c>
      <c r="R79" s="42"/>
      <c r="S79" s="34"/>
      <c r="T79" s="34"/>
      <c r="U79" s="34"/>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row>
    <row r="80" spans="1:50" s="28" customFormat="1" ht="18.75">
      <c r="B80" s="36">
        <v>71</v>
      </c>
      <c r="C80" s="36" t="s">
        <v>185</v>
      </c>
      <c r="D80" s="107">
        <v>270756.658574</v>
      </c>
      <c r="E80" s="107">
        <v>139514.35444600001</v>
      </c>
      <c r="F80" s="107">
        <f t="shared" si="28"/>
        <v>131242.30412799999</v>
      </c>
      <c r="G80" s="107">
        <f t="shared" si="29"/>
        <v>410271.01302000001</v>
      </c>
      <c r="H80" s="107">
        <v>12867.270495000001</v>
      </c>
      <c r="I80" s="107">
        <v>4758.5761110000003</v>
      </c>
      <c r="J80" s="107">
        <f t="shared" si="30"/>
        <v>8108.6943840000004</v>
      </c>
      <c r="K80" s="107">
        <f t="shared" si="31"/>
        <v>17625.846605999999</v>
      </c>
      <c r="L80" s="107">
        <v>7706</v>
      </c>
      <c r="M80" s="107">
        <v>8425</v>
      </c>
      <c r="N80" s="107">
        <f t="shared" si="32"/>
        <v>-719</v>
      </c>
      <c r="O80" s="107">
        <v>23</v>
      </c>
      <c r="P80" s="107">
        <v>231</v>
      </c>
      <c r="Q80" s="108">
        <f t="shared" si="33"/>
        <v>-208</v>
      </c>
      <c r="R80" s="42"/>
      <c r="S80" s="34"/>
      <c r="T80" s="34"/>
      <c r="U80" s="34"/>
    </row>
    <row r="81" spans="1:50" s="43" customFormat="1" ht="18.75">
      <c r="A81" s="28"/>
      <c r="B81" s="113">
        <v>72</v>
      </c>
      <c r="C81" s="113" t="s">
        <v>146</v>
      </c>
      <c r="D81" s="114">
        <v>248118.59726099999</v>
      </c>
      <c r="E81" s="114">
        <v>188707.360915</v>
      </c>
      <c r="F81" s="114">
        <f t="shared" si="28"/>
        <v>59411.236345999991</v>
      </c>
      <c r="G81" s="114">
        <f t="shared" si="29"/>
        <v>436825.95817599999</v>
      </c>
      <c r="H81" s="114">
        <v>3026.904579</v>
      </c>
      <c r="I81" s="114">
        <v>10540.42498</v>
      </c>
      <c r="J81" s="114">
        <f t="shared" si="30"/>
        <v>-7513.5204009999998</v>
      </c>
      <c r="K81" s="114">
        <f t="shared" si="31"/>
        <v>13567.329559</v>
      </c>
      <c r="L81" s="114">
        <v>169620.117211</v>
      </c>
      <c r="M81" s="114">
        <v>139227.459282</v>
      </c>
      <c r="N81" s="114">
        <f t="shared" si="32"/>
        <v>30392.657929000008</v>
      </c>
      <c r="O81" s="114">
        <v>769.71366999999998</v>
      </c>
      <c r="P81" s="114">
        <v>11368.258216</v>
      </c>
      <c r="Q81" s="115">
        <f t="shared" si="33"/>
        <v>-10598.544546000001</v>
      </c>
      <c r="R81" s="42"/>
      <c r="S81" s="34"/>
      <c r="T81" s="34"/>
      <c r="U81" s="34"/>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row>
    <row r="82" spans="1:50" s="28" customFormat="1" ht="18.75">
      <c r="B82" s="36">
        <v>73</v>
      </c>
      <c r="C82" s="36" t="s">
        <v>454</v>
      </c>
      <c r="D82" s="107">
        <v>234307.43019099999</v>
      </c>
      <c r="E82" s="107">
        <v>239266.318019</v>
      </c>
      <c r="F82" s="107">
        <f t="shared" si="28"/>
        <v>-4958.8878280000063</v>
      </c>
      <c r="G82" s="107">
        <f t="shared" si="29"/>
        <v>473573.74820999999</v>
      </c>
      <c r="H82" s="107">
        <v>3372.2872189999998</v>
      </c>
      <c r="I82" s="107">
        <v>4924.7725570000002</v>
      </c>
      <c r="J82" s="107">
        <f t="shared" si="30"/>
        <v>-1552.4853380000004</v>
      </c>
      <c r="K82" s="107">
        <f t="shared" si="31"/>
        <v>8297.0597760000001</v>
      </c>
      <c r="L82" s="107">
        <v>3024.6396199999999</v>
      </c>
      <c r="M82" s="107">
        <v>1807.0778250000001</v>
      </c>
      <c r="N82" s="107">
        <f t="shared" si="32"/>
        <v>1217.5617949999998</v>
      </c>
      <c r="O82" s="107">
        <v>0</v>
      </c>
      <c r="P82" s="107">
        <v>94.905062999999998</v>
      </c>
      <c r="Q82" s="108">
        <f t="shared" si="33"/>
        <v>-94.905062999999998</v>
      </c>
      <c r="R82" s="42"/>
      <c r="S82" s="34"/>
      <c r="T82" s="34"/>
      <c r="U82" s="34"/>
    </row>
    <row r="83" spans="1:50" s="43" customFormat="1" ht="18.75">
      <c r="A83" s="28"/>
      <c r="B83" s="113">
        <v>74</v>
      </c>
      <c r="C83" s="113" t="s">
        <v>111</v>
      </c>
      <c r="D83" s="114">
        <v>218572.36302700001</v>
      </c>
      <c r="E83" s="114">
        <v>211751.53685999999</v>
      </c>
      <c r="F83" s="114">
        <f t="shared" si="28"/>
        <v>6820.8261670000211</v>
      </c>
      <c r="G83" s="114">
        <f t="shared" si="29"/>
        <v>430323.89988699998</v>
      </c>
      <c r="H83" s="114">
        <v>16758.501829000001</v>
      </c>
      <c r="I83" s="114">
        <v>12921.41071</v>
      </c>
      <c r="J83" s="114">
        <f t="shared" si="30"/>
        <v>3837.0911190000006</v>
      </c>
      <c r="K83" s="114">
        <f t="shared" si="31"/>
        <v>29679.912539000001</v>
      </c>
      <c r="L83" s="114">
        <v>5146</v>
      </c>
      <c r="M83" s="114">
        <v>77</v>
      </c>
      <c r="N83" s="114">
        <f t="shared" si="32"/>
        <v>5069</v>
      </c>
      <c r="O83" s="114">
        <v>0</v>
      </c>
      <c r="P83" s="114">
        <v>0</v>
      </c>
      <c r="Q83" s="115">
        <f t="shared" si="33"/>
        <v>0</v>
      </c>
      <c r="R83" s="42"/>
      <c r="S83" s="34"/>
      <c r="T83" s="34"/>
      <c r="U83" s="34"/>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row>
    <row r="84" spans="1:50" s="28" customFormat="1" ht="18.75">
      <c r="B84" s="36">
        <v>75</v>
      </c>
      <c r="C84" s="36" t="s">
        <v>109</v>
      </c>
      <c r="D84" s="107">
        <v>210084.11187200001</v>
      </c>
      <c r="E84" s="107">
        <v>209795.897604</v>
      </c>
      <c r="F84" s="107">
        <f t="shared" si="28"/>
        <v>288.21426800001063</v>
      </c>
      <c r="G84" s="107">
        <f t="shared" si="29"/>
        <v>419880.00947599998</v>
      </c>
      <c r="H84" s="107">
        <v>16845.733411000001</v>
      </c>
      <c r="I84" s="107">
        <v>9309.7516159999996</v>
      </c>
      <c r="J84" s="107">
        <f t="shared" si="30"/>
        <v>7535.9817950000015</v>
      </c>
      <c r="K84" s="107">
        <f t="shared" si="31"/>
        <v>26155.485027000002</v>
      </c>
      <c r="L84" s="107">
        <v>3653.606096</v>
      </c>
      <c r="M84" s="107">
        <v>2930.2491319999999</v>
      </c>
      <c r="N84" s="107">
        <f t="shared" si="32"/>
        <v>723.35696400000006</v>
      </c>
      <c r="O84" s="107">
        <v>108.03175</v>
      </c>
      <c r="P84" s="107">
        <v>65.733711999999997</v>
      </c>
      <c r="Q84" s="108">
        <f t="shared" si="33"/>
        <v>42.298038000000005</v>
      </c>
      <c r="R84" s="42"/>
      <c r="S84" s="34"/>
      <c r="T84" s="34"/>
      <c r="U84" s="34"/>
    </row>
    <row r="85" spans="1:50" s="43" customFormat="1" ht="18.75">
      <c r="A85" s="28"/>
      <c r="B85" s="113">
        <v>76</v>
      </c>
      <c r="C85" s="113" t="s">
        <v>76</v>
      </c>
      <c r="D85" s="114">
        <v>203870.52931099999</v>
      </c>
      <c r="E85" s="114">
        <v>232953.72435199999</v>
      </c>
      <c r="F85" s="114">
        <f t="shared" si="28"/>
        <v>-29083.195040999999</v>
      </c>
      <c r="G85" s="114">
        <f t="shared" si="29"/>
        <v>436824.25366299995</v>
      </c>
      <c r="H85" s="114">
        <v>686.87205300000005</v>
      </c>
      <c r="I85" s="114">
        <v>5410.4911840000004</v>
      </c>
      <c r="J85" s="114">
        <f t="shared" si="30"/>
        <v>-4723.6191310000004</v>
      </c>
      <c r="K85" s="114">
        <f t="shared" si="31"/>
        <v>6097.3632370000005</v>
      </c>
      <c r="L85" s="114">
        <v>43056</v>
      </c>
      <c r="M85" s="114">
        <v>64171</v>
      </c>
      <c r="N85" s="114">
        <f t="shared" si="32"/>
        <v>-21115</v>
      </c>
      <c r="O85" s="114">
        <v>994</v>
      </c>
      <c r="P85" s="114">
        <v>0</v>
      </c>
      <c r="Q85" s="115">
        <f t="shared" si="33"/>
        <v>994</v>
      </c>
      <c r="R85" s="42"/>
      <c r="S85" s="34"/>
      <c r="T85" s="34"/>
      <c r="U85" s="34"/>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row>
    <row r="86" spans="1:50" s="35" customFormat="1" ht="18.75">
      <c r="A86" s="28"/>
      <c r="B86" s="36">
        <v>77</v>
      </c>
      <c r="C86" s="36" t="s">
        <v>157</v>
      </c>
      <c r="D86" s="107">
        <v>196383.226505</v>
      </c>
      <c r="E86" s="107">
        <v>129629.359912</v>
      </c>
      <c r="F86" s="107">
        <f t="shared" si="28"/>
        <v>66753.866592999999</v>
      </c>
      <c r="G86" s="107">
        <f t="shared" si="29"/>
        <v>326012.58641699998</v>
      </c>
      <c r="H86" s="107">
        <v>4114.6684260000002</v>
      </c>
      <c r="I86" s="107">
        <v>9022.9468969999998</v>
      </c>
      <c r="J86" s="107">
        <f t="shared" si="30"/>
        <v>-4908.2784709999996</v>
      </c>
      <c r="K86" s="107">
        <f t="shared" si="31"/>
        <v>13137.615323</v>
      </c>
      <c r="L86" s="107">
        <v>243528.335571</v>
      </c>
      <c r="M86" s="107">
        <v>147945.47964000001</v>
      </c>
      <c r="N86" s="107">
        <f t="shared" si="32"/>
        <v>95582.855930999998</v>
      </c>
      <c r="O86" s="107">
        <v>906.55847200000005</v>
      </c>
      <c r="P86" s="107">
        <v>7894.6988259999998</v>
      </c>
      <c r="Q86" s="108">
        <f t="shared" si="33"/>
        <v>-6988.1403540000001</v>
      </c>
      <c r="R86" s="42"/>
      <c r="S86" s="34"/>
      <c r="T86" s="34"/>
      <c r="U86" s="34"/>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row>
    <row r="87" spans="1:50" s="43" customFormat="1" ht="18.75">
      <c r="A87" s="28"/>
      <c r="B87" s="113">
        <v>78</v>
      </c>
      <c r="C87" s="113" t="s">
        <v>92</v>
      </c>
      <c r="D87" s="114">
        <v>189955.724223</v>
      </c>
      <c r="E87" s="114">
        <v>187753.01321199999</v>
      </c>
      <c r="F87" s="114">
        <f t="shared" si="28"/>
        <v>2202.7110110000067</v>
      </c>
      <c r="G87" s="114">
        <f t="shared" si="29"/>
        <v>377708.73743500002</v>
      </c>
      <c r="H87" s="114">
        <v>9346.2943570000007</v>
      </c>
      <c r="I87" s="114">
        <v>280.81702999999999</v>
      </c>
      <c r="J87" s="114">
        <f t="shared" si="30"/>
        <v>9065.4773270000005</v>
      </c>
      <c r="K87" s="114">
        <f t="shared" si="31"/>
        <v>9627.1113870000008</v>
      </c>
      <c r="L87" s="114">
        <v>5135</v>
      </c>
      <c r="M87" s="114">
        <v>12048</v>
      </c>
      <c r="N87" s="114">
        <f t="shared" si="32"/>
        <v>-6913</v>
      </c>
      <c r="O87" s="114">
        <v>0</v>
      </c>
      <c r="P87" s="114">
        <v>0</v>
      </c>
      <c r="Q87" s="115">
        <f t="shared" si="33"/>
        <v>0</v>
      </c>
      <c r="R87" s="42"/>
      <c r="S87" s="34"/>
      <c r="T87" s="34"/>
      <c r="U87" s="34"/>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row>
    <row r="88" spans="1:50" s="28" customFormat="1" ht="18.75">
      <c r="A88" s="35"/>
      <c r="B88" s="36">
        <v>79</v>
      </c>
      <c r="C88" s="36" t="s">
        <v>94</v>
      </c>
      <c r="D88" s="107">
        <v>186949.71466699999</v>
      </c>
      <c r="E88" s="107">
        <v>182611.16927400001</v>
      </c>
      <c r="F88" s="107">
        <f t="shared" si="28"/>
        <v>4338.5453929999785</v>
      </c>
      <c r="G88" s="107">
        <f t="shared" si="29"/>
        <v>369560.88394099998</v>
      </c>
      <c r="H88" s="107">
        <v>675.79347099999995</v>
      </c>
      <c r="I88" s="107">
        <v>725.94269999999995</v>
      </c>
      <c r="J88" s="107">
        <f t="shared" si="30"/>
        <v>-50.149228999999991</v>
      </c>
      <c r="K88" s="107">
        <f t="shared" si="31"/>
        <v>1401.736171</v>
      </c>
      <c r="L88" s="107">
        <v>12345</v>
      </c>
      <c r="M88" s="107">
        <v>5090</v>
      </c>
      <c r="N88" s="107">
        <f t="shared" si="32"/>
        <v>7255</v>
      </c>
      <c r="O88" s="107">
        <v>0</v>
      </c>
      <c r="P88" s="107">
        <v>38</v>
      </c>
      <c r="Q88" s="108">
        <f t="shared" si="33"/>
        <v>-38</v>
      </c>
      <c r="R88" s="42"/>
      <c r="S88" s="34"/>
      <c r="T88" s="34"/>
      <c r="U88" s="34"/>
      <c r="V88" s="35"/>
      <c r="W88" s="35"/>
      <c r="X88" s="35"/>
      <c r="Y88" s="35"/>
      <c r="Z88" s="35"/>
      <c r="AA88" s="35"/>
      <c r="AB88" s="35"/>
      <c r="AC88" s="35"/>
      <c r="AD88" s="35"/>
      <c r="AE88" s="35"/>
      <c r="AF88" s="35"/>
      <c r="AG88" s="35"/>
      <c r="AH88" s="35"/>
      <c r="AI88" s="35"/>
      <c r="AJ88" s="35"/>
      <c r="AK88" s="35"/>
      <c r="AL88" s="35"/>
      <c r="AM88" s="35"/>
      <c r="AN88" s="35"/>
      <c r="AO88" s="35"/>
      <c r="AP88" s="35"/>
      <c r="AQ88" s="35"/>
      <c r="AR88" s="35"/>
      <c r="AS88" s="35"/>
      <c r="AT88" s="35"/>
      <c r="AU88" s="35"/>
      <c r="AV88" s="35"/>
      <c r="AW88" s="35"/>
      <c r="AX88" s="35"/>
    </row>
    <row r="89" spans="1:50" s="43" customFormat="1" ht="18.75">
      <c r="A89" s="28"/>
      <c r="B89" s="113">
        <v>80</v>
      </c>
      <c r="C89" s="113" t="s">
        <v>477</v>
      </c>
      <c r="D89" s="114">
        <v>186096.718418</v>
      </c>
      <c r="E89" s="114">
        <v>134393.714053</v>
      </c>
      <c r="F89" s="114">
        <f t="shared" si="28"/>
        <v>51703.004365000001</v>
      </c>
      <c r="G89" s="114">
        <f t="shared" si="29"/>
        <v>320490.43247100001</v>
      </c>
      <c r="H89" s="114">
        <v>4578.4572429999998</v>
      </c>
      <c r="I89" s="114">
        <v>1779.019665</v>
      </c>
      <c r="J89" s="114">
        <f t="shared" si="30"/>
        <v>2799.437578</v>
      </c>
      <c r="K89" s="114">
        <f t="shared" si="31"/>
        <v>6357.4769079999996</v>
      </c>
      <c r="L89" s="114">
        <v>70948.077149000004</v>
      </c>
      <c r="M89" s="114">
        <v>21270.054657000001</v>
      </c>
      <c r="N89" s="114">
        <f t="shared" si="32"/>
        <v>49678.022492000004</v>
      </c>
      <c r="O89" s="114">
        <v>0</v>
      </c>
      <c r="P89" s="114">
        <v>2087.8758429999998</v>
      </c>
      <c r="Q89" s="115">
        <f t="shared" si="33"/>
        <v>-2087.8758429999998</v>
      </c>
      <c r="R89" s="42"/>
      <c r="S89" s="34"/>
      <c r="T89" s="34"/>
      <c r="U89" s="34"/>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row>
    <row r="90" spans="1:50" s="28" customFormat="1" ht="18.75">
      <c r="B90" s="36">
        <v>81</v>
      </c>
      <c r="C90" s="36" t="s">
        <v>86</v>
      </c>
      <c r="D90" s="107">
        <v>178013.90565199999</v>
      </c>
      <c r="E90" s="107">
        <v>170153.69066200001</v>
      </c>
      <c r="F90" s="107">
        <f t="shared" si="28"/>
        <v>7860.2149899999786</v>
      </c>
      <c r="G90" s="107">
        <f t="shared" si="29"/>
        <v>348167.59631399997</v>
      </c>
      <c r="H90" s="107">
        <v>3243.375552</v>
      </c>
      <c r="I90" s="107">
        <v>3093.9919599999998</v>
      </c>
      <c r="J90" s="107">
        <f t="shared" si="30"/>
        <v>149.38359200000014</v>
      </c>
      <c r="K90" s="107">
        <f t="shared" si="31"/>
        <v>6337.3675119999998</v>
      </c>
      <c r="L90" s="107">
        <v>9684</v>
      </c>
      <c r="M90" s="107">
        <v>3417</v>
      </c>
      <c r="N90" s="107">
        <f t="shared" si="32"/>
        <v>6267</v>
      </c>
      <c r="O90" s="107">
        <v>27</v>
      </c>
      <c r="P90" s="107">
        <v>606</v>
      </c>
      <c r="Q90" s="108">
        <f t="shared" si="33"/>
        <v>-579</v>
      </c>
      <c r="R90" s="42"/>
      <c r="S90" s="34"/>
      <c r="T90" s="34"/>
      <c r="U90" s="34"/>
    </row>
    <row r="91" spans="1:50" s="43" customFormat="1" ht="18.75">
      <c r="A91" s="28"/>
      <c r="B91" s="113">
        <v>82</v>
      </c>
      <c r="C91" s="113" t="s">
        <v>474</v>
      </c>
      <c r="D91" s="114">
        <v>173076.93486199999</v>
      </c>
      <c r="E91" s="114">
        <v>172572.18000299999</v>
      </c>
      <c r="F91" s="114">
        <f t="shared" si="28"/>
        <v>504.75485900000785</v>
      </c>
      <c r="G91" s="114">
        <f t="shared" si="29"/>
        <v>345649.11486500001</v>
      </c>
      <c r="H91" s="114">
        <v>11132.502231</v>
      </c>
      <c r="I91" s="114">
        <v>10499.77572</v>
      </c>
      <c r="J91" s="114">
        <f t="shared" si="30"/>
        <v>632.72651100000076</v>
      </c>
      <c r="K91" s="114">
        <f t="shared" si="31"/>
        <v>21632.277951</v>
      </c>
      <c r="L91" s="114">
        <v>1876</v>
      </c>
      <c r="M91" s="114">
        <v>3763</v>
      </c>
      <c r="N91" s="114">
        <f t="shared" si="32"/>
        <v>-1887</v>
      </c>
      <c r="O91" s="114">
        <v>0</v>
      </c>
      <c r="P91" s="114">
        <v>1</v>
      </c>
      <c r="Q91" s="115">
        <f t="shared" si="33"/>
        <v>-1</v>
      </c>
      <c r="R91" s="42"/>
      <c r="S91" s="34"/>
      <c r="T91" s="34"/>
      <c r="U91" s="34"/>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row>
    <row r="92" spans="1:50" s="28" customFormat="1" ht="18.75">
      <c r="B92" s="36">
        <v>83</v>
      </c>
      <c r="C92" s="36" t="s">
        <v>476</v>
      </c>
      <c r="D92" s="107">
        <v>160139.301874</v>
      </c>
      <c r="E92" s="107">
        <v>137417.606845</v>
      </c>
      <c r="F92" s="107">
        <f t="shared" si="28"/>
        <v>22721.695028999995</v>
      </c>
      <c r="G92" s="107">
        <f t="shared" si="29"/>
        <v>297556.908719</v>
      </c>
      <c r="H92" s="107">
        <v>7415.7662680000003</v>
      </c>
      <c r="I92" s="107">
        <v>16139.855785</v>
      </c>
      <c r="J92" s="107">
        <f t="shared" si="30"/>
        <v>-8724.0895170000003</v>
      </c>
      <c r="K92" s="107">
        <f t="shared" si="31"/>
        <v>23555.622052999999</v>
      </c>
      <c r="L92" s="107">
        <v>8457</v>
      </c>
      <c r="M92" s="107">
        <v>5733</v>
      </c>
      <c r="N92" s="107">
        <f t="shared" si="32"/>
        <v>2724</v>
      </c>
      <c r="O92" s="107">
        <v>0</v>
      </c>
      <c r="P92" s="107">
        <v>0</v>
      </c>
      <c r="Q92" s="108">
        <f t="shared" si="33"/>
        <v>0</v>
      </c>
      <c r="R92" s="42"/>
      <c r="S92" s="34"/>
      <c r="T92" s="34"/>
      <c r="U92" s="34"/>
    </row>
    <row r="93" spans="1:50" s="43" customFormat="1" ht="18.75">
      <c r="A93" s="28"/>
      <c r="B93" s="113">
        <v>84</v>
      </c>
      <c r="C93" s="113" t="s">
        <v>162</v>
      </c>
      <c r="D93" s="114">
        <v>145130.543393</v>
      </c>
      <c r="E93" s="114">
        <v>118319.07648</v>
      </c>
      <c r="F93" s="114">
        <f t="shared" ref="F93:F124" si="34">D93-E93</f>
        <v>26811.466912999997</v>
      </c>
      <c r="G93" s="114">
        <f t="shared" ref="G93:G127" si="35">E93+D93</f>
        <v>263449.61987300002</v>
      </c>
      <c r="H93" s="114">
        <v>4494.1516579999998</v>
      </c>
      <c r="I93" s="114">
        <v>6191.611629</v>
      </c>
      <c r="J93" s="114">
        <f t="shared" ref="J93:J124" si="36">H93-I93</f>
        <v>-1697.4599710000002</v>
      </c>
      <c r="K93" s="114">
        <f t="shared" ref="K93:K127" si="37">I93+H93</f>
        <v>10685.763287</v>
      </c>
      <c r="L93" s="114">
        <v>64040</v>
      </c>
      <c r="M93" s="114">
        <v>29808</v>
      </c>
      <c r="N93" s="114">
        <f t="shared" ref="N93:N118" si="38">L93-M93</f>
        <v>34232</v>
      </c>
      <c r="O93" s="114">
        <v>0</v>
      </c>
      <c r="P93" s="114">
        <v>1563</v>
      </c>
      <c r="Q93" s="115">
        <f t="shared" ref="Q93:Q124" si="39">O93-P93</f>
        <v>-1563</v>
      </c>
      <c r="R93" s="42"/>
      <c r="S93" s="34"/>
      <c r="T93" s="34"/>
      <c r="U93" s="34"/>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row>
    <row r="94" spans="1:50" s="28" customFormat="1" ht="18.75">
      <c r="B94" s="36">
        <v>85</v>
      </c>
      <c r="C94" s="36" t="s">
        <v>130</v>
      </c>
      <c r="D94" s="107">
        <v>142285.244221</v>
      </c>
      <c r="E94" s="107">
        <v>136039.766749</v>
      </c>
      <c r="F94" s="107">
        <f t="shared" si="34"/>
        <v>6245.4774719999987</v>
      </c>
      <c r="G94" s="107">
        <f t="shared" si="35"/>
        <v>278325.01097</v>
      </c>
      <c r="H94" s="107">
        <v>4427.0686219999998</v>
      </c>
      <c r="I94" s="107">
        <v>6847.115976</v>
      </c>
      <c r="J94" s="107">
        <f t="shared" si="36"/>
        <v>-2420.0473540000003</v>
      </c>
      <c r="K94" s="107">
        <f t="shared" si="37"/>
        <v>11274.184598</v>
      </c>
      <c r="L94" s="107">
        <v>24786</v>
      </c>
      <c r="M94" s="107">
        <v>16708</v>
      </c>
      <c r="N94" s="107">
        <f t="shared" si="38"/>
        <v>8078</v>
      </c>
      <c r="O94" s="107">
        <v>0</v>
      </c>
      <c r="P94" s="107">
        <v>2996</v>
      </c>
      <c r="Q94" s="108">
        <f t="shared" si="39"/>
        <v>-2996</v>
      </c>
      <c r="R94" s="42"/>
      <c r="S94" s="34"/>
      <c r="T94" s="34"/>
      <c r="U94" s="34"/>
    </row>
    <row r="95" spans="1:50" s="43" customFormat="1" ht="18.75">
      <c r="A95" s="28"/>
      <c r="B95" s="113">
        <v>86</v>
      </c>
      <c r="C95" s="113" t="s">
        <v>118</v>
      </c>
      <c r="D95" s="114">
        <v>141083.41922400001</v>
      </c>
      <c r="E95" s="114">
        <v>133781.547509</v>
      </c>
      <c r="F95" s="114">
        <f t="shared" si="34"/>
        <v>7301.8717150000157</v>
      </c>
      <c r="G95" s="114">
        <f t="shared" si="35"/>
        <v>274864.96673300001</v>
      </c>
      <c r="H95" s="114">
        <v>3639.4249719999998</v>
      </c>
      <c r="I95" s="114">
        <v>4003.2890990000001</v>
      </c>
      <c r="J95" s="114">
        <f t="shared" si="36"/>
        <v>-363.86412700000028</v>
      </c>
      <c r="K95" s="114">
        <f t="shared" si="37"/>
        <v>7642.7140710000003</v>
      </c>
      <c r="L95" s="114">
        <v>15595.32121</v>
      </c>
      <c r="M95" s="114">
        <v>7368.4419889999999</v>
      </c>
      <c r="N95" s="114">
        <f t="shared" si="38"/>
        <v>8226.8792209999992</v>
      </c>
      <c r="O95" s="114">
        <v>585.527331</v>
      </c>
      <c r="P95" s="114">
        <v>301.92882900000001</v>
      </c>
      <c r="Q95" s="115">
        <f t="shared" si="39"/>
        <v>283.598502</v>
      </c>
      <c r="R95" s="42"/>
      <c r="S95" s="34"/>
      <c r="T95" s="34"/>
      <c r="U95" s="34"/>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row>
    <row r="96" spans="1:50" s="28" customFormat="1" ht="18.75">
      <c r="B96" s="36">
        <v>87</v>
      </c>
      <c r="C96" s="36" t="s">
        <v>137</v>
      </c>
      <c r="D96" s="107">
        <v>129546.41803099999</v>
      </c>
      <c r="E96" s="107">
        <v>124500.489296</v>
      </c>
      <c r="F96" s="107">
        <f t="shared" si="34"/>
        <v>5045.928734999994</v>
      </c>
      <c r="G96" s="107">
        <f t="shared" si="35"/>
        <v>254046.90732699999</v>
      </c>
      <c r="H96" s="107">
        <v>542.85049300000003</v>
      </c>
      <c r="I96" s="107">
        <v>3624.4468449999999</v>
      </c>
      <c r="J96" s="107">
        <f t="shared" si="36"/>
        <v>-3081.596352</v>
      </c>
      <c r="K96" s="107">
        <f t="shared" si="37"/>
        <v>4167.2973380000003</v>
      </c>
      <c r="L96" s="107">
        <v>24155</v>
      </c>
      <c r="M96" s="107">
        <v>14792</v>
      </c>
      <c r="N96" s="107">
        <f t="shared" si="38"/>
        <v>9363</v>
      </c>
      <c r="O96" s="107">
        <v>0</v>
      </c>
      <c r="P96" s="107">
        <v>3296</v>
      </c>
      <c r="Q96" s="108">
        <f t="shared" si="39"/>
        <v>-3296</v>
      </c>
      <c r="R96" s="42"/>
      <c r="S96" s="34"/>
      <c r="T96" s="34"/>
      <c r="U96" s="34"/>
    </row>
    <row r="97" spans="1:50" s="28" customFormat="1" ht="18.75">
      <c r="B97" s="113">
        <v>88</v>
      </c>
      <c r="C97" s="113" t="s">
        <v>133</v>
      </c>
      <c r="D97" s="114">
        <v>128464.27883</v>
      </c>
      <c r="E97" s="114">
        <v>107787.94155800001</v>
      </c>
      <c r="F97" s="114">
        <f t="shared" si="34"/>
        <v>20676.33727199999</v>
      </c>
      <c r="G97" s="114">
        <f t="shared" si="35"/>
        <v>236252.22038800002</v>
      </c>
      <c r="H97" s="114">
        <v>3677.033954</v>
      </c>
      <c r="I97" s="114">
        <v>1351.59501</v>
      </c>
      <c r="J97" s="114">
        <f t="shared" si="36"/>
        <v>2325.438944</v>
      </c>
      <c r="K97" s="114">
        <f t="shared" si="37"/>
        <v>5028.6289639999995</v>
      </c>
      <c r="L97" s="114">
        <v>561</v>
      </c>
      <c r="M97" s="114">
        <v>20</v>
      </c>
      <c r="N97" s="114">
        <f t="shared" si="38"/>
        <v>541</v>
      </c>
      <c r="O97" s="114">
        <v>0</v>
      </c>
      <c r="P97" s="114">
        <v>0</v>
      </c>
      <c r="Q97" s="115">
        <f t="shared" si="39"/>
        <v>0</v>
      </c>
      <c r="R97" s="42"/>
      <c r="S97" s="34"/>
      <c r="T97" s="34"/>
      <c r="U97" s="34"/>
    </row>
    <row r="98" spans="1:50" s="43" customFormat="1" ht="18.75">
      <c r="A98" s="28"/>
      <c r="B98" s="36">
        <v>89</v>
      </c>
      <c r="C98" s="36" t="s">
        <v>144</v>
      </c>
      <c r="D98" s="107">
        <v>113028.705996</v>
      </c>
      <c r="E98" s="107">
        <v>114243.038335</v>
      </c>
      <c r="F98" s="107">
        <f t="shared" si="34"/>
        <v>-1214.3323390000005</v>
      </c>
      <c r="G98" s="107">
        <f t="shared" si="35"/>
        <v>227271.74433100002</v>
      </c>
      <c r="H98" s="107">
        <v>609.49220000000003</v>
      </c>
      <c r="I98" s="107">
        <v>7650.5484139999999</v>
      </c>
      <c r="J98" s="107">
        <f t="shared" si="36"/>
        <v>-7041.0562140000002</v>
      </c>
      <c r="K98" s="107">
        <f t="shared" si="37"/>
        <v>8260.0406139999996</v>
      </c>
      <c r="L98" s="107">
        <v>65617.777952000004</v>
      </c>
      <c r="M98" s="107">
        <v>61642.444484</v>
      </c>
      <c r="N98" s="107">
        <f t="shared" si="38"/>
        <v>3975.3334680000044</v>
      </c>
      <c r="O98" s="107">
        <v>636.54102999999998</v>
      </c>
      <c r="P98" s="107">
        <v>8082.3985339999999</v>
      </c>
      <c r="Q98" s="108">
        <f t="shared" si="39"/>
        <v>-7445.8575039999996</v>
      </c>
      <c r="R98" s="42"/>
      <c r="S98" s="34"/>
      <c r="T98" s="34"/>
      <c r="U98" s="34"/>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row>
    <row r="99" spans="1:50" s="28" customFormat="1" ht="18.75">
      <c r="B99" s="113">
        <v>90</v>
      </c>
      <c r="C99" s="113" t="s">
        <v>84</v>
      </c>
      <c r="D99" s="114">
        <v>112538.121472</v>
      </c>
      <c r="E99" s="114">
        <v>112086.84363600001</v>
      </c>
      <c r="F99" s="114">
        <f t="shared" si="34"/>
        <v>451.27783599999384</v>
      </c>
      <c r="G99" s="114">
        <f t="shared" si="35"/>
        <v>224624.965108</v>
      </c>
      <c r="H99" s="114">
        <v>9624.3774389999999</v>
      </c>
      <c r="I99" s="114">
        <v>13727.518805</v>
      </c>
      <c r="J99" s="114">
        <f t="shared" si="36"/>
        <v>-4103.1413659999998</v>
      </c>
      <c r="K99" s="114">
        <f t="shared" si="37"/>
        <v>23351.896244</v>
      </c>
      <c r="L99" s="114">
        <v>16783.768763</v>
      </c>
      <c r="M99" s="114">
        <v>12535.675703999999</v>
      </c>
      <c r="N99" s="114">
        <f t="shared" si="38"/>
        <v>4248.0930590000007</v>
      </c>
      <c r="O99" s="114">
        <v>0</v>
      </c>
      <c r="P99" s="114">
        <v>112.49532000000001</v>
      </c>
      <c r="Q99" s="115">
        <f t="shared" si="39"/>
        <v>-112.49532000000001</v>
      </c>
      <c r="R99" s="42"/>
      <c r="S99" s="34"/>
      <c r="T99" s="34"/>
      <c r="U99" s="34"/>
    </row>
    <row r="100" spans="1:50" s="43" customFormat="1" ht="18.75">
      <c r="A100" s="28"/>
      <c r="B100" s="36">
        <v>91</v>
      </c>
      <c r="C100" s="36" t="s">
        <v>466</v>
      </c>
      <c r="D100" s="107">
        <v>111129.02709600001</v>
      </c>
      <c r="E100" s="107">
        <v>132636.56042699999</v>
      </c>
      <c r="F100" s="107">
        <f t="shared" si="34"/>
        <v>-21507.533330999984</v>
      </c>
      <c r="G100" s="107">
        <f t="shared" si="35"/>
        <v>243765.58752299999</v>
      </c>
      <c r="H100" s="107">
        <v>8857.2185979999995</v>
      </c>
      <c r="I100" s="107">
        <v>4504.9121439999999</v>
      </c>
      <c r="J100" s="107">
        <f t="shared" si="36"/>
        <v>4352.3064539999996</v>
      </c>
      <c r="K100" s="107">
        <f t="shared" si="37"/>
        <v>13362.130741999999</v>
      </c>
      <c r="L100" s="107">
        <v>6919.8343249999998</v>
      </c>
      <c r="M100" s="107">
        <v>28574.146891</v>
      </c>
      <c r="N100" s="107">
        <f t="shared" si="38"/>
        <v>-21654.312566000001</v>
      </c>
      <c r="O100" s="107">
        <v>1154.414483</v>
      </c>
      <c r="P100" s="107">
        <v>873.72708899999998</v>
      </c>
      <c r="Q100" s="108">
        <f t="shared" si="39"/>
        <v>280.68739400000004</v>
      </c>
      <c r="R100" s="42"/>
      <c r="S100" s="34"/>
      <c r="T100" s="34"/>
      <c r="U100" s="34"/>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row>
    <row r="101" spans="1:50" s="28" customFormat="1" ht="18.75">
      <c r="B101" s="113">
        <v>92</v>
      </c>
      <c r="C101" s="113" t="s">
        <v>102</v>
      </c>
      <c r="D101" s="114">
        <v>102787.28528500001</v>
      </c>
      <c r="E101" s="114">
        <v>104143.64238999999</v>
      </c>
      <c r="F101" s="114">
        <f t="shared" si="34"/>
        <v>-1356.3571049999882</v>
      </c>
      <c r="G101" s="114">
        <f t="shared" si="35"/>
        <v>206930.92767499998</v>
      </c>
      <c r="H101" s="114">
        <v>7287.8310170000004</v>
      </c>
      <c r="I101" s="114">
        <v>8566.7124110000004</v>
      </c>
      <c r="J101" s="114">
        <f t="shared" si="36"/>
        <v>-1278.881394</v>
      </c>
      <c r="K101" s="114">
        <f t="shared" si="37"/>
        <v>15854.543428000001</v>
      </c>
      <c r="L101" s="114">
        <v>3213.796139</v>
      </c>
      <c r="M101" s="114">
        <v>1294.386276</v>
      </c>
      <c r="N101" s="114">
        <f t="shared" si="38"/>
        <v>1919.4098630000001</v>
      </c>
      <c r="O101" s="114">
        <v>0</v>
      </c>
      <c r="P101" s="114">
        <v>270.993447</v>
      </c>
      <c r="Q101" s="115">
        <f t="shared" si="39"/>
        <v>-270.993447</v>
      </c>
      <c r="R101" s="42"/>
      <c r="S101" s="34"/>
      <c r="T101" s="34"/>
      <c r="U101" s="34"/>
    </row>
    <row r="102" spans="1:50" s="43" customFormat="1" ht="18.75">
      <c r="A102" s="28"/>
      <c r="B102" s="36">
        <v>93</v>
      </c>
      <c r="C102" s="36" t="s">
        <v>114</v>
      </c>
      <c r="D102" s="107">
        <v>84918.859893000001</v>
      </c>
      <c r="E102" s="107">
        <v>83798.534367999993</v>
      </c>
      <c r="F102" s="107">
        <f t="shared" si="34"/>
        <v>1120.3255250000075</v>
      </c>
      <c r="G102" s="107">
        <f t="shared" si="35"/>
        <v>168717.39426099998</v>
      </c>
      <c r="H102" s="107">
        <v>967.35360000000003</v>
      </c>
      <c r="I102" s="107">
        <v>551.25073999999995</v>
      </c>
      <c r="J102" s="107">
        <f t="shared" si="36"/>
        <v>416.10286000000008</v>
      </c>
      <c r="K102" s="107">
        <f t="shared" si="37"/>
        <v>1518.6043399999999</v>
      </c>
      <c r="L102" s="107">
        <v>8077</v>
      </c>
      <c r="M102" s="107">
        <v>6232</v>
      </c>
      <c r="N102" s="107">
        <f t="shared" si="38"/>
        <v>1845</v>
      </c>
      <c r="O102" s="107">
        <v>0</v>
      </c>
      <c r="P102" s="107">
        <v>35</v>
      </c>
      <c r="Q102" s="108">
        <f t="shared" si="39"/>
        <v>-35</v>
      </c>
      <c r="R102" s="42"/>
      <c r="S102" s="34"/>
      <c r="T102" s="34"/>
      <c r="U102" s="34"/>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row>
    <row r="103" spans="1:50" s="28" customFormat="1" ht="18.75">
      <c r="B103" s="113">
        <v>94</v>
      </c>
      <c r="C103" s="113" t="s">
        <v>79</v>
      </c>
      <c r="D103" s="114">
        <v>82813.072427999999</v>
      </c>
      <c r="E103" s="114">
        <v>90747.923081999994</v>
      </c>
      <c r="F103" s="114">
        <f t="shared" si="34"/>
        <v>-7934.8506539999944</v>
      </c>
      <c r="G103" s="114">
        <f t="shared" si="35"/>
        <v>173560.99550999998</v>
      </c>
      <c r="H103" s="114">
        <v>1938.5426540000001</v>
      </c>
      <c r="I103" s="114">
        <v>5383.4146140000003</v>
      </c>
      <c r="J103" s="114">
        <f t="shared" si="36"/>
        <v>-3444.8719600000004</v>
      </c>
      <c r="K103" s="114">
        <f t="shared" si="37"/>
        <v>7321.9572680000001</v>
      </c>
      <c r="L103" s="114">
        <v>41634.118083000001</v>
      </c>
      <c r="M103" s="114">
        <v>44573.944019000002</v>
      </c>
      <c r="N103" s="114">
        <f t="shared" si="38"/>
        <v>-2939.8259360000011</v>
      </c>
      <c r="O103" s="114">
        <v>0</v>
      </c>
      <c r="P103" s="114">
        <v>2017.058448</v>
      </c>
      <c r="Q103" s="115">
        <f t="shared" si="39"/>
        <v>-2017.058448</v>
      </c>
      <c r="R103" s="42"/>
      <c r="S103" s="34"/>
      <c r="T103" s="34"/>
      <c r="U103" s="34"/>
    </row>
    <row r="104" spans="1:50" s="43" customFormat="1" ht="18.75">
      <c r="A104" s="28"/>
      <c r="B104" s="36">
        <v>95</v>
      </c>
      <c r="C104" s="36" t="s">
        <v>289</v>
      </c>
      <c r="D104" s="107">
        <v>78955.409469999999</v>
      </c>
      <c r="E104" s="107">
        <v>33346.362910999997</v>
      </c>
      <c r="F104" s="107">
        <f t="shared" si="34"/>
        <v>45609.046559000002</v>
      </c>
      <c r="G104" s="107">
        <f t="shared" si="35"/>
        <v>112301.77238099999</v>
      </c>
      <c r="H104" s="107">
        <v>4335.6575389999998</v>
      </c>
      <c r="I104" s="107">
        <v>0</v>
      </c>
      <c r="J104" s="107">
        <f t="shared" si="36"/>
        <v>4335.6575389999998</v>
      </c>
      <c r="K104" s="107">
        <f t="shared" si="37"/>
        <v>4335.6575389999998</v>
      </c>
      <c r="L104" s="107">
        <v>43004</v>
      </c>
      <c r="M104" s="107">
        <v>680</v>
      </c>
      <c r="N104" s="107">
        <f t="shared" si="38"/>
        <v>42324</v>
      </c>
      <c r="O104" s="107">
        <v>6152</v>
      </c>
      <c r="P104" s="107">
        <v>109</v>
      </c>
      <c r="Q104" s="108">
        <f t="shared" si="39"/>
        <v>6043</v>
      </c>
      <c r="R104" s="42"/>
      <c r="S104" s="34"/>
      <c r="T104" s="34"/>
      <c r="U104" s="34"/>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row>
    <row r="105" spans="1:50" s="28" customFormat="1" ht="18.75">
      <c r="B105" s="113">
        <v>96</v>
      </c>
      <c r="C105" s="113" t="s">
        <v>122</v>
      </c>
      <c r="D105" s="114">
        <v>77036.606920999999</v>
      </c>
      <c r="E105" s="114">
        <v>62395.825521999999</v>
      </c>
      <c r="F105" s="114">
        <f t="shared" si="34"/>
        <v>14640.781399</v>
      </c>
      <c r="G105" s="114">
        <f t="shared" si="35"/>
        <v>139432.432443</v>
      </c>
      <c r="H105" s="114">
        <v>2583.1423060000002</v>
      </c>
      <c r="I105" s="114">
        <v>1255.5343319999999</v>
      </c>
      <c r="J105" s="114">
        <f t="shared" si="36"/>
        <v>1327.6079740000002</v>
      </c>
      <c r="K105" s="114">
        <f t="shared" si="37"/>
        <v>3838.6766379999999</v>
      </c>
      <c r="L105" s="114">
        <v>1531</v>
      </c>
      <c r="M105" s="114">
        <v>539</v>
      </c>
      <c r="N105" s="114">
        <f t="shared" si="38"/>
        <v>992</v>
      </c>
      <c r="O105" s="114">
        <v>0</v>
      </c>
      <c r="P105" s="114">
        <v>0</v>
      </c>
      <c r="Q105" s="115">
        <f t="shared" si="39"/>
        <v>0</v>
      </c>
      <c r="R105" s="42"/>
      <c r="S105" s="34"/>
      <c r="T105" s="34"/>
      <c r="U105" s="34"/>
    </row>
    <row r="106" spans="1:50" s="43" customFormat="1" ht="18.75">
      <c r="A106" s="28"/>
      <c r="B106" s="36">
        <v>97</v>
      </c>
      <c r="C106" s="36" t="s">
        <v>129</v>
      </c>
      <c r="D106" s="107">
        <v>70704.208146999998</v>
      </c>
      <c r="E106" s="107">
        <v>70355.732338000002</v>
      </c>
      <c r="F106" s="107">
        <f t="shared" si="34"/>
        <v>348.47580899999593</v>
      </c>
      <c r="G106" s="107">
        <f t="shared" si="35"/>
        <v>141059.940485</v>
      </c>
      <c r="H106" s="107">
        <v>1518.119267</v>
      </c>
      <c r="I106" s="107">
        <v>2062.972526</v>
      </c>
      <c r="J106" s="107">
        <f t="shared" si="36"/>
        <v>-544.85325899999998</v>
      </c>
      <c r="K106" s="107">
        <f t="shared" si="37"/>
        <v>3581.0917930000001</v>
      </c>
      <c r="L106" s="107">
        <v>16512</v>
      </c>
      <c r="M106" s="107">
        <v>14998</v>
      </c>
      <c r="N106" s="107">
        <f t="shared" si="38"/>
        <v>1514</v>
      </c>
      <c r="O106" s="107">
        <v>0</v>
      </c>
      <c r="P106" s="107">
        <v>678</v>
      </c>
      <c r="Q106" s="108">
        <f t="shared" si="39"/>
        <v>-678</v>
      </c>
      <c r="R106" s="42"/>
      <c r="S106" s="34"/>
      <c r="T106" s="34"/>
      <c r="U106" s="34"/>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row>
    <row r="107" spans="1:50" s="28" customFormat="1" ht="18.75">
      <c r="B107" s="113">
        <v>98</v>
      </c>
      <c r="C107" s="113" t="s">
        <v>167</v>
      </c>
      <c r="D107" s="114">
        <v>62972.483070000002</v>
      </c>
      <c r="E107" s="114">
        <v>59949.491517000002</v>
      </c>
      <c r="F107" s="114">
        <f t="shared" si="34"/>
        <v>3022.9915529999998</v>
      </c>
      <c r="G107" s="114">
        <f t="shared" si="35"/>
        <v>122921.974587</v>
      </c>
      <c r="H107" s="114">
        <v>434.00307500000002</v>
      </c>
      <c r="I107" s="114">
        <v>458.22685999999999</v>
      </c>
      <c r="J107" s="114">
        <f t="shared" si="36"/>
        <v>-24.223784999999964</v>
      </c>
      <c r="K107" s="114">
        <f t="shared" si="37"/>
        <v>892.22993500000007</v>
      </c>
      <c r="L107" s="114">
        <v>2291</v>
      </c>
      <c r="M107" s="114">
        <v>196</v>
      </c>
      <c r="N107" s="114">
        <f t="shared" si="38"/>
        <v>2095</v>
      </c>
      <c r="O107" s="114">
        <v>2000</v>
      </c>
      <c r="P107" s="114">
        <v>5</v>
      </c>
      <c r="Q107" s="115">
        <f t="shared" si="39"/>
        <v>1995</v>
      </c>
      <c r="R107" s="42"/>
      <c r="S107" s="34"/>
      <c r="T107" s="34"/>
      <c r="U107" s="34"/>
    </row>
    <row r="108" spans="1:50" s="43" customFormat="1" ht="18.75">
      <c r="A108" s="28"/>
      <c r="B108" s="36">
        <v>99</v>
      </c>
      <c r="C108" s="36" t="s">
        <v>169</v>
      </c>
      <c r="D108" s="107">
        <v>62330.329870000001</v>
      </c>
      <c r="E108" s="107">
        <v>54550.82561</v>
      </c>
      <c r="F108" s="107">
        <f t="shared" si="34"/>
        <v>7779.5042600000015</v>
      </c>
      <c r="G108" s="107">
        <f t="shared" si="35"/>
        <v>116881.15548</v>
      </c>
      <c r="H108" s="107">
        <v>1367.112014</v>
      </c>
      <c r="I108" s="107">
        <v>1945.5619200000001</v>
      </c>
      <c r="J108" s="107">
        <f t="shared" si="36"/>
        <v>-578.44990600000006</v>
      </c>
      <c r="K108" s="107">
        <f t="shared" si="37"/>
        <v>3312.6739340000004</v>
      </c>
      <c r="L108" s="107">
        <v>15634</v>
      </c>
      <c r="M108" s="107">
        <v>12623</v>
      </c>
      <c r="N108" s="107">
        <f t="shared" si="38"/>
        <v>3011</v>
      </c>
      <c r="O108" s="107">
        <v>0</v>
      </c>
      <c r="P108" s="107">
        <v>330</v>
      </c>
      <c r="Q108" s="108">
        <f t="shared" si="39"/>
        <v>-330</v>
      </c>
      <c r="R108" s="42"/>
      <c r="S108" s="34"/>
      <c r="T108" s="34"/>
      <c r="U108" s="34"/>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row>
    <row r="109" spans="1:50" s="28" customFormat="1" ht="18.75">
      <c r="B109" s="113">
        <v>100</v>
      </c>
      <c r="C109" s="113" t="s">
        <v>154</v>
      </c>
      <c r="D109" s="114">
        <v>59840.510913999999</v>
      </c>
      <c r="E109" s="114">
        <v>60299.624562999998</v>
      </c>
      <c r="F109" s="114">
        <f t="shared" si="34"/>
        <v>-459.11364899999899</v>
      </c>
      <c r="G109" s="114">
        <f t="shared" si="35"/>
        <v>120140.135477</v>
      </c>
      <c r="H109" s="114">
        <v>1418.0550350000001</v>
      </c>
      <c r="I109" s="114">
        <v>2800.6305349999998</v>
      </c>
      <c r="J109" s="114">
        <f t="shared" si="36"/>
        <v>-1382.5754999999997</v>
      </c>
      <c r="K109" s="114">
        <f t="shared" si="37"/>
        <v>4218.6855699999996</v>
      </c>
      <c r="L109" s="114">
        <v>15432</v>
      </c>
      <c r="M109" s="114">
        <v>14335</v>
      </c>
      <c r="N109" s="114">
        <f t="shared" si="38"/>
        <v>1097</v>
      </c>
      <c r="O109" s="114">
        <v>0</v>
      </c>
      <c r="P109" s="114">
        <v>246</v>
      </c>
      <c r="Q109" s="115">
        <f t="shared" si="39"/>
        <v>-246</v>
      </c>
      <c r="R109" s="42"/>
      <c r="S109" s="34"/>
      <c r="T109" s="34"/>
      <c r="U109" s="34"/>
    </row>
    <row r="110" spans="1:50" s="43" customFormat="1" ht="18.75">
      <c r="A110" s="28"/>
      <c r="B110" s="36">
        <v>101</v>
      </c>
      <c r="C110" s="36" t="s">
        <v>115</v>
      </c>
      <c r="D110" s="107">
        <v>57809.586661000001</v>
      </c>
      <c r="E110" s="107">
        <v>48551.781169000002</v>
      </c>
      <c r="F110" s="107">
        <f t="shared" si="34"/>
        <v>9257.8054919999995</v>
      </c>
      <c r="G110" s="107">
        <f t="shared" si="35"/>
        <v>106361.36783</v>
      </c>
      <c r="H110" s="107">
        <v>12416.653711999999</v>
      </c>
      <c r="I110" s="107">
        <v>3549.6937459999999</v>
      </c>
      <c r="J110" s="107">
        <f t="shared" si="36"/>
        <v>8866.9599659999985</v>
      </c>
      <c r="K110" s="107">
        <f t="shared" si="37"/>
        <v>15966.347458</v>
      </c>
      <c r="L110" s="107">
        <v>0</v>
      </c>
      <c r="M110" s="107">
        <v>438</v>
      </c>
      <c r="N110" s="107">
        <f t="shared" si="38"/>
        <v>-438</v>
      </c>
      <c r="O110" s="107">
        <v>0</v>
      </c>
      <c r="P110" s="107">
        <v>0</v>
      </c>
      <c r="Q110" s="108">
        <f t="shared" si="39"/>
        <v>0</v>
      </c>
      <c r="R110" s="42"/>
      <c r="S110" s="34"/>
      <c r="T110" s="34"/>
      <c r="U110" s="34"/>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row>
    <row r="111" spans="1:50" s="28" customFormat="1" ht="18.75">
      <c r="B111" s="113">
        <v>102</v>
      </c>
      <c r="C111" s="113" t="s">
        <v>308</v>
      </c>
      <c r="D111" s="114">
        <v>54710</v>
      </c>
      <c r="E111" s="114">
        <v>33055</v>
      </c>
      <c r="F111" s="114">
        <f t="shared" si="34"/>
        <v>21655</v>
      </c>
      <c r="G111" s="114">
        <f t="shared" si="35"/>
        <v>87765</v>
      </c>
      <c r="H111" s="114">
        <v>15148</v>
      </c>
      <c r="I111" s="114">
        <v>13062</v>
      </c>
      <c r="J111" s="114">
        <f t="shared" si="36"/>
        <v>2086</v>
      </c>
      <c r="K111" s="114">
        <f t="shared" si="37"/>
        <v>28210</v>
      </c>
      <c r="L111" s="114">
        <v>28086</v>
      </c>
      <c r="M111" s="114">
        <v>751</v>
      </c>
      <c r="N111" s="114">
        <f t="shared" si="38"/>
        <v>27335</v>
      </c>
      <c r="O111" s="114">
        <v>7335</v>
      </c>
      <c r="P111" s="114">
        <v>300</v>
      </c>
      <c r="Q111" s="115">
        <f t="shared" si="39"/>
        <v>7035</v>
      </c>
      <c r="R111" s="42"/>
      <c r="S111" s="34"/>
      <c r="T111" s="34"/>
      <c r="U111" s="34"/>
    </row>
    <row r="112" spans="1:50" s="43" customFormat="1" ht="18.75">
      <c r="A112" s="28"/>
      <c r="B112" s="36">
        <v>103</v>
      </c>
      <c r="C112" s="36" t="s">
        <v>475</v>
      </c>
      <c r="D112" s="107">
        <v>50808.593186999999</v>
      </c>
      <c r="E112" s="107">
        <v>47037.978919000001</v>
      </c>
      <c r="F112" s="107">
        <f t="shared" si="34"/>
        <v>3770.6142679999975</v>
      </c>
      <c r="G112" s="107">
        <f t="shared" si="35"/>
        <v>97846.572106000007</v>
      </c>
      <c r="H112" s="107">
        <v>221.57163</v>
      </c>
      <c r="I112" s="107">
        <v>979.65444100000002</v>
      </c>
      <c r="J112" s="107">
        <f t="shared" si="36"/>
        <v>-758.08281099999999</v>
      </c>
      <c r="K112" s="107">
        <f t="shared" si="37"/>
        <v>1201.226071</v>
      </c>
      <c r="L112" s="107">
        <v>2114.8605819999998</v>
      </c>
      <c r="M112" s="107">
        <v>309.50401499999998</v>
      </c>
      <c r="N112" s="107">
        <f t="shared" si="38"/>
        <v>1805.3565669999998</v>
      </c>
      <c r="O112" s="107">
        <v>0</v>
      </c>
      <c r="P112" s="107">
        <v>0</v>
      </c>
      <c r="Q112" s="108">
        <f t="shared" si="39"/>
        <v>0</v>
      </c>
      <c r="R112" s="42"/>
      <c r="S112" s="34"/>
      <c r="T112" s="34"/>
      <c r="U112" s="34"/>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row>
    <row r="113" spans="1:50" s="28" customFormat="1" ht="18.75">
      <c r="B113" s="113">
        <v>104</v>
      </c>
      <c r="C113" s="113" t="s">
        <v>96</v>
      </c>
      <c r="D113" s="114">
        <v>42435.620612999999</v>
      </c>
      <c r="E113" s="114">
        <v>38513.765402999998</v>
      </c>
      <c r="F113" s="114">
        <f t="shared" si="34"/>
        <v>3921.8552100000015</v>
      </c>
      <c r="G113" s="114">
        <f t="shared" si="35"/>
        <v>80949.386016000004</v>
      </c>
      <c r="H113" s="114">
        <v>362.25202999999999</v>
      </c>
      <c r="I113" s="114">
        <v>232.60974999999999</v>
      </c>
      <c r="J113" s="114">
        <f t="shared" si="36"/>
        <v>129.64228</v>
      </c>
      <c r="K113" s="114">
        <f t="shared" si="37"/>
        <v>594.86177999999995</v>
      </c>
      <c r="L113" s="114">
        <v>8667</v>
      </c>
      <c r="M113" s="114">
        <v>4417</v>
      </c>
      <c r="N113" s="114">
        <f t="shared" si="38"/>
        <v>4250</v>
      </c>
      <c r="O113" s="114">
        <v>0</v>
      </c>
      <c r="P113" s="114">
        <v>208</v>
      </c>
      <c r="Q113" s="115">
        <f t="shared" si="39"/>
        <v>-208</v>
      </c>
      <c r="R113" s="42"/>
      <c r="S113" s="34"/>
      <c r="T113" s="34"/>
      <c r="U113" s="34"/>
    </row>
    <row r="114" spans="1:50" s="43" customFormat="1" ht="18.75">
      <c r="A114" s="28"/>
      <c r="B114" s="36">
        <v>105</v>
      </c>
      <c r="C114" s="36" t="s">
        <v>163</v>
      </c>
      <c r="D114" s="107">
        <v>42182.724447000001</v>
      </c>
      <c r="E114" s="107">
        <v>40109.25434</v>
      </c>
      <c r="F114" s="107">
        <f t="shared" si="34"/>
        <v>2073.470107000001</v>
      </c>
      <c r="G114" s="107">
        <f t="shared" si="35"/>
        <v>82291.978787</v>
      </c>
      <c r="H114" s="107">
        <v>1334.956518</v>
      </c>
      <c r="I114" s="107">
        <v>238.0318</v>
      </c>
      <c r="J114" s="107">
        <f t="shared" si="36"/>
        <v>1096.924718</v>
      </c>
      <c r="K114" s="107">
        <f t="shared" si="37"/>
        <v>1572.9883179999999</v>
      </c>
      <c r="L114" s="107">
        <v>8314.5196649999998</v>
      </c>
      <c r="M114" s="107">
        <v>2521.5434839999998</v>
      </c>
      <c r="N114" s="107">
        <f t="shared" si="38"/>
        <v>5792.976181</v>
      </c>
      <c r="O114" s="107">
        <v>9.8008190000000006</v>
      </c>
      <c r="P114" s="107">
        <v>127.406373</v>
      </c>
      <c r="Q114" s="108">
        <f t="shared" si="39"/>
        <v>-117.605554</v>
      </c>
      <c r="R114" s="42"/>
      <c r="S114" s="34"/>
      <c r="T114" s="34"/>
      <c r="U114" s="34"/>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c r="AX114" s="28"/>
    </row>
    <row r="115" spans="1:50" s="28" customFormat="1" ht="18.75">
      <c r="B115" s="113">
        <v>106</v>
      </c>
      <c r="C115" s="113" t="s">
        <v>124</v>
      </c>
      <c r="D115" s="114">
        <v>37897.541479</v>
      </c>
      <c r="E115" s="114">
        <v>39383.029392999997</v>
      </c>
      <c r="F115" s="114">
        <f t="shared" si="34"/>
        <v>-1485.4879139999975</v>
      </c>
      <c r="G115" s="114">
        <f t="shared" si="35"/>
        <v>77280.570871999997</v>
      </c>
      <c r="H115" s="114">
        <v>738.57209999999998</v>
      </c>
      <c r="I115" s="114">
        <v>3198.359837</v>
      </c>
      <c r="J115" s="114">
        <f t="shared" si="36"/>
        <v>-2459.7877370000001</v>
      </c>
      <c r="K115" s="114">
        <f t="shared" si="37"/>
        <v>3936.9319369999998</v>
      </c>
      <c r="L115" s="114">
        <v>5055</v>
      </c>
      <c r="M115" s="114">
        <v>3807</v>
      </c>
      <c r="N115" s="114">
        <f t="shared" si="38"/>
        <v>1248</v>
      </c>
      <c r="O115" s="114">
        <v>0</v>
      </c>
      <c r="P115" s="114">
        <v>44</v>
      </c>
      <c r="Q115" s="115">
        <f t="shared" si="39"/>
        <v>-44</v>
      </c>
      <c r="R115" s="42"/>
      <c r="S115" s="34"/>
      <c r="T115" s="34"/>
      <c r="U115" s="34"/>
    </row>
    <row r="116" spans="1:50" s="43" customFormat="1" ht="18.75">
      <c r="A116" s="28"/>
      <c r="B116" s="36">
        <v>107</v>
      </c>
      <c r="C116" s="36" t="s">
        <v>101</v>
      </c>
      <c r="D116" s="107">
        <v>37011.793216999999</v>
      </c>
      <c r="E116" s="107">
        <v>36050.076043000001</v>
      </c>
      <c r="F116" s="107">
        <f t="shared" si="34"/>
        <v>961.71717399999761</v>
      </c>
      <c r="G116" s="107">
        <f t="shared" si="35"/>
        <v>73061.869260000007</v>
      </c>
      <c r="H116" s="107">
        <v>3197.0395229999999</v>
      </c>
      <c r="I116" s="107">
        <v>2325.0407679999998</v>
      </c>
      <c r="J116" s="107">
        <f t="shared" si="36"/>
        <v>871.99875500000007</v>
      </c>
      <c r="K116" s="107">
        <f t="shared" si="37"/>
        <v>5522.0802910000002</v>
      </c>
      <c r="L116" s="107">
        <v>2608</v>
      </c>
      <c r="M116" s="107">
        <v>1542</v>
      </c>
      <c r="N116" s="107">
        <f t="shared" si="38"/>
        <v>1066</v>
      </c>
      <c r="O116" s="107">
        <v>29</v>
      </c>
      <c r="P116" s="107">
        <v>38</v>
      </c>
      <c r="Q116" s="108">
        <f t="shared" si="39"/>
        <v>-9</v>
      </c>
      <c r="R116" s="42"/>
      <c r="S116" s="34"/>
      <c r="T116" s="34"/>
      <c r="U116" s="34"/>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c r="AX116" s="28"/>
    </row>
    <row r="117" spans="1:50" s="28" customFormat="1" ht="18.75">
      <c r="B117" s="113">
        <v>108</v>
      </c>
      <c r="C117" s="113" t="s">
        <v>80</v>
      </c>
      <c r="D117" s="114">
        <v>36882.115661999997</v>
      </c>
      <c r="E117" s="114">
        <v>35292.934861000002</v>
      </c>
      <c r="F117" s="114">
        <f t="shared" si="34"/>
        <v>1589.180800999995</v>
      </c>
      <c r="G117" s="114">
        <f t="shared" si="35"/>
        <v>72175.050522999998</v>
      </c>
      <c r="H117" s="114">
        <v>221.57163</v>
      </c>
      <c r="I117" s="114">
        <v>0</v>
      </c>
      <c r="J117" s="114">
        <f t="shared" si="36"/>
        <v>221.57163</v>
      </c>
      <c r="K117" s="114">
        <f t="shared" si="37"/>
        <v>221.57163</v>
      </c>
      <c r="L117" s="114">
        <v>159</v>
      </c>
      <c r="M117" s="114">
        <v>2458</v>
      </c>
      <c r="N117" s="114">
        <f t="shared" si="38"/>
        <v>-2299</v>
      </c>
      <c r="O117" s="114">
        <v>0</v>
      </c>
      <c r="P117" s="114">
        <v>0</v>
      </c>
      <c r="Q117" s="115">
        <f t="shared" si="39"/>
        <v>0</v>
      </c>
      <c r="R117" s="42"/>
      <c r="S117" s="34"/>
      <c r="T117" s="34"/>
      <c r="U117" s="34"/>
    </row>
    <row r="118" spans="1:50" s="43" customFormat="1" ht="18.75">
      <c r="A118" s="28"/>
      <c r="B118" s="36">
        <v>109</v>
      </c>
      <c r="C118" s="36" t="s">
        <v>425</v>
      </c>
      <c r="D118" s="107">
        <v>25627.344874999999</v>
      </c>
      <c r="E118" s="107">
        <v>6283.9639299999999</v>
      </c>
      <c r="F118" s="107">
        <f t="shared" si="34"/>
        <v>19343.380944999997</v>
      </c>
      <c r="G118" s="107">
        <f t="shared" si="35"/>
        <v>31911.308805000001</v>
      </c>
      <c r="H118" s="107">
        <v>6392.879844</v>
      </c>
      <c r="I118" s="107">
        <v>689.42592999999999</v>
      </c>
      <c r="J118" s="107">
        <f t="shared" si="36"/>
        <v>5703.4539139999997</v>
      </c>
      <c r="K118" s="107">
        <f t="shared" si="37"/>
        <v>7082.3057740000004</v>
      </c>
      <c r="L118" s="107">
        <v>18734</v>
      </c>
      <c r="M118" s="107">
        <v>619</v>
      </c>
      <c r="N118" s="107">
        <f t="shared" si="38"/>
        <v>18115</v>
      </c>
      <c r="O118" s="107">
        <v>145</v>
      </c>
      <c r="P118" s="107">
        <v>619</v>
      </c>
      <c r="Q118" s="108">
        <f t="shared" si="39"/>
        <v>-474</v>
      </c>
      <c r="R118" s="42"/>
      <c r="S118" s="34"/>
      <c r="T118" s="34"/>
      <c r="U118" s="34"/>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c r="AX118" s="28"/>
    </row>
    <row r="119" spans="1:50" s="43" customFormat="1" ht="18.75">
      <c r="A119" s="28"/>
      <c r="B119" s="113">
        <v>110</v>
      </c>
      <c r="C119" s="113" t="s">
        <v>290</v>
      </c>
      <c r="D119" s="114">
        <v>13156.864898</v>
      </c>
      <c r="E119" s="114">
        <v>7466.5116340000004</v>
      </c>
      <c r="F119" s="114">
        <f t="shared" si="34"/>
        <v>5690.3532639999994</v>
      </c>
      <c r="G119" s="114">
        <f t="shared" si="35"/>
        <v>20623.376532000002</v>
      </c>
      <c r="H119" s="114">
        <v>532.37482799999998</v>
      </c>
      <c r="I119" s="114">
        <v>303.23976499999998</v>
      </c>
      <c r="J119" s="114">
        <f t="shared" si="36"/>
        <v>229.135063</v>
      </c>
      <c r="K119" s="114">
        <f t="shared" si="37"/>
        <v>835.61459300000001</v>
      </c>
      <c r="L119" s="114">
        <v>5604.9688800000004</v>
      </c>
      <c r="M119" s="114">
        <v>10.078440000000001</v>
      </c>
      <c r="N119" s="114" t="s">
        <v>49</v>
      </c>
      <c r="O119" s="114">
        <v>0</v>
      </c>
      <c r="P119" s="114">
        <v>0</v>
      </c>
      <c r="Q119" s="115">
        <f t="shared" si="39"/>
        <v>0</v>
      </c>
      <c r="R119" s="42"/>
      <c r="S119" s="34"/>
      <c r="T119" s="34"/>
      <c r="U119" s="34"/>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c r="AX119" s="28"/>
    </row>
    <row r="120" spans="1:50" s="43" customFormat="1" ht="18.75">
      <c r="A120" s="28"/>
      <c r="B120" s="36">
        <v>111</v>
      </c>
      <c r="C120" s="36" t="s">
        <v>193</v>
      </c>
      <c r="D120" s="107">
        <v>12674.655181</v>
      </c>
      <c r="E120" s="107">
        <v>5851.3579820000004</v>
      </c>
      <c r="F120" s="107">
        <f t="shared" si="34"/>
        <v>6823.2971989999996</v>
      </c>
      <c r="G120" s="107">
        <f t="shared" si="35"/>
        <v>18526.013163</v>
      </c>
      <c r="H120" s="107">
        <v>3421.7460599999999</v>
      </c>
      <c r="I120" s="107">
        <v>1632.3915629999999</v>
      </c>
      <c r="J120" s="107">
        <f t="shared" si="36"/>
        <v>1789.354497</v>
      </c>
      <c r="K120" s="107">
        <f t="shared" si="37"/>
        <v>5054.1376229999996</v>
      </c>
      <c r="L120" s="107">
        <v>5472.0381950000001</v>
      </c>
      <c r="M120" s="107">
        <v>253.16617500000001</v>
      </c>
      <c r="N120" s="107">
        <f t="shared" ref="N120:N127" si="40">L120-M120</f>
        <v>5218.8720199999998</v>
      </c>
      <c r="O120" s="107">
        <v>8.6907499999999995</v>
      </c>
      <c r="P120" s="107">
        <v>0</v>
      </c>
      <c r="Q120" s="108">
        <f t="shared" si="39"/>
        <v>8.6907499999999995</v>
      </c>
      <c r="R120" s="42"/>
      <c r="S120" s="34"/>
      <c r="T120" s="34"/>
      <c r="U120" s="34"/>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c r="AX120" s="28"/>
    </row>
    <row r="121" spans="1:50" s="43" customFormat="1" ht="18.75">
      <c r="A121" s="28"/>
      <c r="B121" s="113">
        <v>112</v>
      </c>
      <c r="C121" s="113" t="s">
        <v>197</v>
      </c>
      <c r="D121" s="114">
        <v>10431.577271</v>
      </c>
      <c r="E121" s="114">
        <v>7147.1677339999997</v>
      </c>
      <c r="F121" s="114">
        <f t="shared" si="34"/>
        <v>3284.4095370000005</v>
      </c>
      <c r="G121" s="114">
        <f t="shared" si="35"/>
        <v>17578.745005000001</v>
      </c>
      <c r="H121" s="114">
        <v>2502.6060029999999</v>
      </c>
      <c r="I121" s="114">
        <v>444.66399999999999</v>
      </c>
      <c r="J121" s="114">
        <f t="shared" si="36"/>
        <v>2057.9420030000001</v>
      </c>
      <c r="K121" s="114">
        <f t="shared" si="37"/>
        <v>2947.2700029999996</v>
      </c>
      <c r="L121" s="114">
        <v>4865</v>
      </c>
      <c r="M121" s="114">
        <v>748</v>
      </c>
      <c r="N121" s="114">
        <f t="shared" si="40"/>
        <v>4117</v>
      </c>
      <c r="O121" s="114">
        <v>0</v>
      </c>
      <c r="P121" s="114">
        <v>205</v>
      </c>
      <c r="Q121" s="115">
        <f t="shared" si="39"/>
        <v>-205</v>
      </c>
      <c r="R121" s="42"/>
      <c r="S121" s="34"/>
      <c r="T121" s="34"/>
      <c r="U121" s="34"/>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c r="AX121" s="28"/>
    </row>
    <row r="122" spans="1:50" s="43" customFormat="1" ht="18.75">
      <c r="A122" s="28"/>
      <c r="B122" s="36">
        <v>113</v>
      </c>
      <c r="C122" s="36" t="s">
        <v>306</v>
      </c>
      <c r="D122" s="107">
        <v>8774.8664389999994</v>
      </c>
      <c r="E122" s="107">
        <v>2100.7452469999998</v>
      </c>
      <c r="F122" s="107">
        <f t="shared" si="34"/>
        <v>6674.1211919999996</v>
      </c>
      <c r="G122" s="107">
        <f t="shared" si="35"/>
        <v>10875.611686</v>
      </c>
      <c r="H122" s="107">
        <v>573.27263000000005</v>
      </c>
      <c r="I122" s="107">
        <v>0</v>
      </c>
      <c r="J122" s="107">
        <f t="shared" si="36"/>
        <v>573.27263000000005</v>
      </c>
      <c r="K122" s="107">
        <f t="shared" si="37"/>
        <v>573.27263000000005</v>
      </c>
      <c r="L122" s="107">
        <v>5255</v>
      </c>
      <c r="M122" s="107">
        <v>10</v>
      </c>
      <c r="N122" s="107">
        <f t="shared" si="40"/>
        <v>5245</v>
      </c>
      <c r="O122" s="107">
        <v>0</v>
      </c>
      <c r="P122" s="107">
        <v>0</v>
      </c>
      <c r="Q122" s="108">
        <f t="shared" si="39"/>
        <v>0</v>
      </c>
      <c r="R122" s="42"/>
      <c r="S122" s="34"/>
      <c r="T122" s="34"/>
      <c r="U122" s="34"/>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c r="AX122" s="28"/>
    </row>
    <row r="123" spans="1:50" s="43" customFormat="1" ht="18.75">
      <c r="A123" s="28"/>
      <c r="B123" s="113">
        <v>114</v>
      </c>
      <c r="C123" s="113" t="s">
        <v>311</v>
      </c>
      <c r="D123" s="114">
        <v>7933.2642800000003</v>
      </c>
      <c r="E123" s="114">
        <v>5065.9243329999999</v>
      </c>
      <c r="F123" s="114">
        <f t="shared" si="34"/>
        <v>2867.3399470000004</v>
      </c>
      <c r="G123" s="114">
        <f t="shared" si="35"/>
        <v>12999.188613</v>
      </c>
      <c r="H123" s="114">
        <v>221.57163</v>
      </c>
      <c r="I123" s="114">
        <v>1388.004402</v>
      </c>
      <c r="J123" s="114">
        <f t="shared" si="36"/>
        <v>-1166.4327720000001</v>
      </c>
      <c r="K123" s="114">
        <f t="shared" si="37"/>
        <v>1609.5760319999999</v>
      </c>
      <c r="L123" s="114">
        <v>17140</v>
      </c>
      <c r="M123" s="114">
        <v>1282</v>
      </c>
      <c r="N123" s="114">
        <f t="shared" si="40"/>
        <v>15858</v>
      </c>
      <c r="O123" s="114">
        <v>0</v>
      </c>
      <c r="P123" s="114">
        <v>117</v>
      </c>
      <c r="Q123" s="115">
        <f t="shared" si="39"/>
        <v>-117</v>
      </c>
      <c r="R123" s="42"/>
      <c r="S123" s="34"/>
      <c r="T123" s="34"/>
      <c r="U123" s="34"/>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c r="AX123" s="28"/>
    </row>
    <row r="124" spans="1:50" s="43" customFormat="1" ht="18.75">
      <c r="A124" s="28"/>
      <c r="B124" s="36">
        <v>115</v>
      </c>
      <c r="C124" s="36" t="s">
        <v>487</v>
      </c>
      <c r="D124" s="107">
        <v>2223.4238740000001</v>
      </c>
      <c r="E124" s="107">
        <v>0</v>
      </c>
      <c r="F124" s="107">
        <f t="shared" si="34"/>
        <v>2223.4238740000001</v>
      </c>
      <c r="G124" s="107">
        <f t="shared" si="35"/>
        <v>2223.4238740000001</v>
      </c>
      <c r="H124" s="107">
        <v>2223.4238740000001</v>
      </c>
      <c r="I124" s="107">
        <v>0</v>
      </c>
      <c r="J124" s="107">
        <f t="shared" si="36"/>
        <v>2223.4238740000001</v>
      </c>
      <c r="K124" s="107">
        <f t="shared" si="37"/>
        <v>2223.4238740000001</v>
      </c>
      <c r="L124" s="107">
        <v>4046</v>
      </c>
      <c r="M124" s="107">
        <v>0</v>
      </c>
      <c r="N124" s="107">
        <f t="shared" si="40"/>
        <v>4046</v>
      </c>
      <c r="O124" s="107">
        <v>36</v>
      </c>
      <c r="P124" s="107">
        <v>0</v>
      </c>
      <c r="Q124" s="108">
        <f t="shared" si="39"/>
        <v>36</v>
      </c>
      <c r="R124" s="42"/>
      <c r="S124" s="34"/>
      <c r="T124" s="34"/>
      <c r="U124" s="34"/>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c r="AX124" s="28"/>
    </row>
    <row r="125" spans="1:50" s="43" customFormat="1" ht="18.75">
      <c r="A125" s="28"/>
      <c r="B125" s="113">
        <v>116</v>
      </c>
      <c r="C125" s="113" t="s">
        <v>503</v>
      </c>
      <c r="D125" s="114">
        <v>110.785815</v>
      </c>
      <c r="E125" s="114">
        <v>0</v>
      </c>
      <c r="F125" s="114">
        <f t="shared" ref="F125:F127" si="41">D125-E125</f>
        <v>110.785815</v>
      </c>
      <c r="G125" s="114">
        <f t="shared" si="35"/>
        <v>110.785815</v>
      </c>
      <c r="H125" s="114">
        <v>110.785815</v>
      </c>
      <c r="I125" s="114">
        <v>0</v>
      </c>
      <c r="J125" s="114">
        <f t="shared" ref="J125:J127" si="42">H125-I125</f>
        <v>110.785815</v>
      </c>
      <c r="K125" s="114">
        <f t="shared" si="37"/>
        <v>110.785815</v>
      </c>
      <c r="L125" s="114">
        <v>16079</v>
      </c>
      <c r="M125" s="114">
        <v>0</v>
      </c>
      <c r="N125" s="114">
        <f t="shared" si="40"/>
        <v>16079</v>
      </c>
      <c r="O125" s="114">
        <v>19</v>
      </c>
      <c r="P125" s="114">
        <v>0</v>
      </c>
      <c r="Q125" s="115">
        <f t="shared" ref="Q125:Q127" si="43">O125-P125</f>
        <v>19</v>
      </c>
      <c r="R125" s="42"/>
      <c r="S125" s="34"/>
      <c r="T125" s="34"/>
      <c r="U125" s="34"/>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c r="AX125" s="28"/>
    </row>
    <row r="126" spans="1:50" s="43" customFormat="1" ht="18.75">
      <c r="A126" s="28"/>
      <c r="B126" s="36">
        <v>117</v>
      </c>
      <c r="C126" s="36" t="s">
        <v>488</v>
      </c>
      <c r="D126" s="107">
        <v>0</v>
      </c>
      <c r="E126" s="107">
        <v>0</v>
      </c>
      <c r="F126" s="107">
        <f t="shared" si="41"/>
        <v>0</v>
      </c>
      <c r="G126" s="107">
        <f t="shared" si="35"/>
        <v>0</v>
      </c>
      <c r="H126" s="107">
        <v>0</v>
      </c>
      <c r="I126" s="107">
        <v>0</v>
      </c>
      <c r="J126" s="107">
        <f t="shared" si="42"/>
        <v>0</v>
      </c>
      <c r="K126" s="107">
        <f t="shared" si="37"/>
        <v>0</v>
      </c>
      <c r="L126" s="107">
        <v>10360</v>
      </c>
      <c r="M126" s="107">
        <v>0</v>
      </c>
      <c r="N126" s="107">
        <f t="shared" si="40"/>
        <v>10360</v>
      </c>
      <c r="O126" s="107">
        <v>10360</v>
      </c>
      <c r="P126" s="107">
        <v>0</v>
      </c>
      <c r="Q126" s="108">
        <f t="shared" si="43"/>
        <v>10360</v>
      </c>
      <c r="R126" s="42"/>
      <c r="S126" s="34"/>
      <c r="T126" s="34"/>
      <c r="U126" s="34"/>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c r="AX126" s="28"/>
    </row>
    <row r="127" spans="1:50" s="43" customFormat="1" ht="18.75">
      <c r="A127" s="28"/>
      <c r="B127" s="113">
        <v>118</v>
      </c>
      <c r="C127" s="113" t="s">
        <v>489</v>
      </c>
      <c r="D127" s="114">
        <v>0</v>
      </c>
      <c r="E127" s="114">
        <v>0</v>
      </c>
      <c r="F127" s="114">
        <f t="shared" si="41"/>
        <v>0</v>
      </c>
      <c r="G127" s="114">
        <f t="shared" si="35"/>
        <v>0</v>
      </c>
      <c r="H127" s="114">
        <v>0</v>
      </c>
      <c r="I127" s="114">
        <v>0</v>
      </c>
      <c r="J127" s="114">
        <f t="shared" si="42"/>
        <v>0</v>
      </c>
      <c r="K127" s="114">
        <f t="shared" si="37"/>
        <v>0</v>
      </c>
      <c r="L127" s="114">
        <v>18100</v>
      </c>
      <c r="M127" s="114">
        <v>0</v>
      </c>
      <c r="N127" s="114">
        <f t="shared" si="40"/>
        <v>18100</v>
      </c>
      <c r="O127" s="114">
        <v>0</v>
      </c>
      <c r="P127" s="114">
        <v>0</v>
      </c>
      <c r="Q127" s="115">
        <f t="shared" si="43"/>
        <v>0</v>
      </c>
      <c r="R127" s="42"/>
      <c r="S127" s="34"/>
      <c r="T127" s="34"/>
      <c r="U127" s="34"/>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c r="AX127" s="28"/>
    </row>
    <row r="128" spans="1:50" s="37" customFormat="1" ht="18.75">
      <c r="A128" s="28"/>
      <c r="B128" s="314" t="s">
        <v>236</v>
      </c>
      <c r="C128" s="315"/>
      <c r="D128" s="109">
        <f>SUM(D61:D127)</f>
        <v>15705965.433130996</v>
      </c>
      <c r="E128" s="109">
        <f t="shared" ref="E128:Q128" si="44">SUM(E61:E127)</f>
        <v>13205308.844281003</v>
      </c>
      <c r="F128" s="109">
        <f t="shared" si="44"/>
        <v>2500656.5888499999</v>
      </c>
      <c r="G128" s="109">
        <f t="shared" si="44"/>
        <v>28911274.277412005</v>
      </c>
      <c r="H128" s="109">
        <f t="shared" si="44"/>
        <v>486777.78923699999</v>
      </c>
      <c r="I128" s="109">
        <f t="shared" si="44"/>
        <v>597710.1781629998</v>
      </c>
      <c r="J128" s="109">
        <f t="shared" si="44"/>
        <v>-110932.388926</v>
      </c>
      <c r="K128" s="109">
        <f t="shared" si="44"/>
        <v>1084487.9673999997</v>
      </c>
      <c r="L128" s="109">
        <f t="shared" si="44"/>
        <v>6235815.7087699994</v>
      </c>
      <c r="M128" s="109">
        <f t="shared" si="44"/>
        <v>3838793.5501430002</v>
      </c>
      <c r="N128" s="109">
        <f t="shared" si="44"/>
        <v>2391427.268187</v>
      </c>
      <c r="O128" s="109">
        <f t="shared" si="44"/>
        <v>82300.590760999985</v>
      </c>
      <c r="P128" s="109">
        <f t="shared" si="44"/>
        <v>305831.23783699988</v>
      </c>
      <c r="Q128" s="109">
        <f t="shared" si="44"/>
        <v>-223530.64707599994</v>
      </c>
      <c r="R128" s="41"/>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c r="AX128" s="28"/>
    </row>
    <row r="129" spans="1:50" s="28" customFormat="1" ht="18.75">
      <c r="B129" s="36">
        <v>119</v>
      </c>
      <c r="C129" s="36" t="s">
        <v>180</v>
      </c>
      <c r="D129" s="107">
        <v>675012.80807799997</v>
      </c>
      <c r="E129" s="107">
        <v>567488.30992799997</v>
      </c>
      <c r="F129" s="107">
        <f>D129-E129</f>
        <v>107524.49815</v>
      </c>
      <c r="G129" s="107">
        <f>E129+D129</f>
        <v>1242501.1180059998</v>
      </c>
      <c r="H129" s="107">
        <v>23067.337272000001</v>
      </c>
      <c r="I129" s="107">
        <v>24341.186149000001</v>
      </c>
      <c r="J129" s="107">
        <f>H129-I129</f>
        <v>-1273.8488770000004</v>
      </c>
      <c r="K129" s="107">
        <f>I129+H129</f>
        <v>47408.523421000005</v>
      </c>
      <c r="L129" s="107">
        <v>261211</v>
      </c>
      <c r="M129" s="107">
        <v>18184.8</v>
      </c>
      <c r="N129" s="107">
        <f>L129-M129</f>
        <v>243026.2</v>
      </c>
      <c r="O129" s="107">
        <v>0</v>
      </c>
      <c r="P129" s="107">
        <v>4438.3999999999996</v>
      </c>
      <c r="Q129" s="108">
        <f>O129-P129</f>
        <v>-4438.3999999999996</v>
      </c>
      <c r="R129" s="42"/>
      <c r="S129" s="34"/>
      <c r="T129" s="34"/>
      <c r="U129" s="34"/>
    </row>
    <row r="130" spans="1:50" s="43" customFormat="1" ht="18.75">
      <c r="A130" s="28"/>
      <c r="B130" s="113">
        <v>120</v>
      </c>
      <c r="C130" s="113" t="s">
        <v>250</v>
      </c>
      <c r="D130" s="114">
        <v>448077.26348000002</v>
      </c>
      <c r="E130" s="114">
        <v>33497.485339999999</v>
      </c>
      <c r="F130" s="114">
        <f>D130-E130</f>
        <v>414579.77814000001</v>
      </c>
      <c r="G130" s="114">
        <f>E130+D130</f>
        <v>481574.74882000004</v>
      </c>
      <c r="H130" s="114">
        <v>3733.4819649999999</v>
      </c>
      <c r="I130" s="114">
        <v>2023.0047</v>
      </c>
      <c r="J130" s="114">
        <f>H130-I130</f>
        <v>1710.477265</v>
      </c>
      <c r="K130" s="114">
        <f>I130+H130</f>
        <v>5756.4866650000004</v>
      </c>
      <c r="L130" s="114">
        <v>525929</v>
      </c>
      <c r="M130" s="114">
        <v>114096.7</v>
      </c>
      <c r="N130" s="114">
        <f>L130-M130</f>
        <v>411832.3</v>
      </c>
      <c r="O130" s="114">
        <v>88187</v>
      </c>
      <c r="P130" s="114">
        <v>17939.8</v>
      </c>
      <c r="Q130" s="115">
        <f>O130-P130</f>
        <v>70247.199999999997</v>
      </c>
      <c r="R130" s="42"/>
      <c r="S130" s="34"/>
      <c r="T130" s="34"/>
      <c r="U130" s="34"/>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c r="AX130" s="28"/>
    </row>
    <row r="131" spans="1:50" s="28" customFormat="1" ht="18.75">
      <c r="B131" s="36">
        <v>121</v>
      </c>
      <c r="C131" s="36" t="s">
        <v>187</v>
      </c>
      <c r="D131" s="107">
        <v>438110.75774700003</v>
      </c>
      <c r="E131" s="107">
        <v>201942.82348799999</v>
      </c>
      <c r="F131" s="107">
        <f>D131-E131</f>
        <v>236167.93425900003</v>
      </c>
      <c r="G131" s="107">
        <f>E131+D131</f>
        <v>640053.58123500005</v>
      </c>
      <c r="H131" s="107">
        <v>15774.948689999999</v>
      </c>
      <c r="I131" s="107">
        <v>3232.0399040000002</v>
      </c>
      <c r="J131" s="107">
        <f>H131-I131</f>
        <v>12542.908786</v>
      </c>
      <c r="K131" s="107">
        <f>I131+H131</f>
        <v>19006.988593999999</v>
      </c>
      <c r="L131" s="107">
        <v>272507</v>
      </c>
      <c r="M131" s="107">
        <v>29616</v>
      </c>
      <c r="N131" s="107">
        <f>L131-M131</f>
        <v>242891</v>
      </c>
      <c r="O131" s="107">
        <v>0</v>
      </c>
      <c r="P131" s="107">
        <v>0</v>
      </c>
      <c r="Q131" s="108">
        <f>O131-P131</f>
        <v>0</v>
      </c>
      <c r="R131" s="42"/>
      <c r="S131" s="34"/>
      <c r="T131" s="34"/>
      <c r="U131" s="34"/>
    </row>
    <row r="132" spans="1:50" s="28" customFormat="1" ht="18.75">
      <c r="B132" s="113">
        <v>122</v>
      </c>
      <c r="C132" s="113" t="s">
        <v>199</v>
      </c>
      <c r="D132" s="114">
        <v>428769.99818400003</v>
      </c>
      <c r="E132" s="114">
        <v>162761.15940999999</v>
      </c>
      <c r="F132" s="114">
        <f>D132-E132</f>
        <v>266008.83877400006</v>
      </c>
      <c r="G132" s="114">
        <f>E132+D132</f>
        <v>591531.15759399999</v>
      </c>
      <c r="H132" s="114">
        <v>8279.2342270000008</v>
      </c>
      <c r="I132" s="114">
        <v>11858.014435999999</v>
      </c>
      <c r="J132" s="114">
        <f>H132-I132</f>
        <v>-3578.7802089999986</v>
      </c>
      <c r="K132" s="114">
        <f>I132+H132</f>
        <v>20137.248662999998</v>
      </c>
      <c r="L132" s="114">
        <v>265356</v>
      </c>
      <c r="M132" s="114">
        <v>25045</v>
      </c>
      <c r="N132" s="114">
        <f>L132-M132</f>
        <v>240311</v>
      </c>
      <c r="O132" s="114">
        <v>0</v>
      </c>
      <c r="P132" s="114">
        <v>0</v>
      </c>
      <c r="Q132" s="115">
        <f>O132-P132</f>
        <v>0</v>
      </c>
      <c r="R132" s="42"/>
      <c r="S132" s="34"/>
      <c r="T132" s="34"/>
      <c r="U132" s="34"/>
    </row>
    <row r="133" spans="1:50" s="28" customFormat="1" ht="18.75">
      <c r="B133" s="78">
        <v>123</v>
      </c>
      <c r="C133" s="78" t="s">
        <v>291</v>
      </c>
      <c r="D133" s="107">
        <v>278971.79458500003</v>
      </c>
      <c r="E133" s="107">
        <v>36024.111739</v>
      </c>
      <c r="F133" s="107">
        <f>D133-E133</f>
        <v>242947.68284600001</v>
      </c>
      <c r="G133" s="107">
        <f>E133+D133</f>
        <v>314995.90632400004</v>
      </c>
      <c r="H133" s="107">
        <v>80840.696893</v>
      </c>
      <c r="I133" s="107">
        <v>4578.0249679999997</v>
      </c>
      <c r="J133" s="107">
        <f>H133-I133</f>
        <v>76262.671925000002</v>
      </c>
      <c r="K133" s="107">
        <f>I133+H133</f>
        <v>85418.721860999998</v>
      </c>
      <c r="L133" s="107">
        <v>701119</v>
      </c>
      <c r="M133" s="107">
        <v>111440</v>
      </c>
      <c r="N133" s="107">
        <f>L133-M133</f>
        <v>589679</v>
      </c>
      <c r="O133" s="107">
        <v>0</v>
      </c>
      <c r="P133" s="107">
        <v>30197</v>
      </c>
      <c r="Q133" s="108">
        <f>O133-P133</f>
        <v>-30197</v>
      </c>
      <c r="R133" s="42"/>
      <c r="S133" s="34"/>
      <c r="T133" s="34"/>
      <c r="U133" s="34"/>
    </row>
    <row r="134" spans="1:50" s="37" customFormat="1" ht="18.75">
      <c r="A134" s="28"/>
      <c r="B134" s="309" t="s">
        <v>216</v>
      </c>
      <c r="C134" s="310"/>
      <c r="D134" s="109">
        <f>SUM(D129:D133)</f>
        <v>2268942.6220740005</v>
      </c>
      <c r="E134" s="109">
        <f t="shared" ref="E134:Q134" si="45">SUM(E129:E133)</f>
        <v>1001713.8899049999</v>
      </c>
      <c r="F134" s="109">
        <f t="shared" si="45"/>
        <v>1267228.7321690002</v>
      </c>
      <c r="G134" s="109">
        <f t="shared" si="45"/>
        <v>3270656.5119790002</v>
      </c>
      <c r="H134" s="109">
        <f t="shared" si="45"/>
        <v>131695.699047</v>
      </c>
      <c r="I134" s="109">
        <f t="shared" si="45"/>
        <v>46032.270156999999</v>
      </c>
      <c r="J134" s="109">
        <f t="shared" si="45"/>
        <v>85663.42889000001</v>
      </c>
      <c r="K134" s="109">
        <f t="shared" si="45"/>
        <v>177727.96920399999</v>
      </c>
      <c r="L134" s="109">
        <f t="shared" si="45"/>
        <v>2026122</v>
      </c>
      <c r="M134" s="109">
        <f t="shared" si="45"/>
        <v>298382.5</v>
      </c>
      <c r="N134" s="109">
        <f t="shared" si="45"/>
        <v>1727739.5</v>
      </c>
      <c r="O134" s="109">
        <v>88187</v>
      </c>
      <c r="P134" s="109">
        <v>52575.199999999997</v>
      </c>
      <c r="Q134" s="109">
        <f t="shared" si="45"/>
        <v>35611.800000000003</v>
      </c>
      <c r="R134" s="41"/>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c r="AX134" s="28"/>
    </row>
    <row r="135" spans="1:50" s="37" customFormat="1" ht="19.5" thickBot="1">
      <c r="A135" s="28"/>
      <c r="B135" s="301" t="s">
        <v>237</v>
      </c>
      <c r="C135" s="302"/>
      <c r="D135" s="111">
        <f t="shared" ref="D135:Q135" si="46">D134+D128+D60+D58+D48+D37</f>
        <v>33370494.682351995</v>
      </c>
      <c r="E135" s="111">
        <f t="shared" si="46"/>
        <v>25866321.664893005</v>
      </c>
      <c r="F135" s="111">
        <f t="shared" si="46"/>
        <v>7504173.0174590005</v>
      </c>
      <c r="G135" s="111">
        <f t="shared" si="46"/>
        <v>59236816.347245</v>
      </c>
      <c r="H135" s="111">
        <f t="shared" si="46"/>
        <v>2609893.5734319999</v>
      </c>
      <c r="I135" s="111">
        <f t="shared" si="46"/>
        <v>1081150.0385009998</v>
      </c>
      <c r="J135" s="111">
        <f t="shared" si="46"/>
        <v>1528743.5349309999</v>
      </c>
      <c r="K135" s="111">
        <f t="shared" si="46"/>
        <v>3691043.6119329999</v>
      </c>
      <c r="L135" s="111">
        <f t="shared" si="46"/>
        <v>40056021.120697998</v>
      </c>
      <c r="M135" s="111">
        <f t="shared" si="46"/>
        <v>30504201.754171997</v>
      </c>
      <c r="N135" s="111">
        <f t="shared" si="46"/>
        <v>9546224.476086</v>
      </c>
      <c r="O135" s="111">
        <v>3201830.7490190002</v>
      </c>
      <c r="P135" s="111">
        <v>2488373.099899</v>
      </c>
      <c r="Q135" s="111">
        <f t="shared" si="46"/>
        <v>713457.64912000007</v>
      </c>
      <c r="R135" s="41"/>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c r="AX135" s="28"/>
    </row>
    <row r="136" spans="1:50">
      <c r="C136" s="39" t="s">
        <v>500</v>
      </c>
      <c r="D136" s="40"/>
      <c r="E136" s="40"/>
      <c r="F136" s="40"/>
      <c r="G136" s="40"/>
      <c r="H136" s="40"/>
      <c r="I136" s="40"/>
      <c r="J136" s="40"/>
      <c r="K136" s="40"/>
      <c r="L136" s="40"/>
      <c r="M136" s="40"/>
    </row>
  </sheetData>
  <sortState ref="C130:Q134">
    <sortCondition descending="1" ref="D130:D134"/>
  </sortState>
  <mergeCells count="16">
    <mergeCell ref="B2:Q2"/>
    <mergeCell ref="B128:C128"/>
    <mergeCell ref="B3:B5"/>
    <mergeCell ref="C3:C5"/>
    <mergeCell ref="D3:K3"/>
    <mergeCell ref="L3:Q3"/>
    <mergeCell ref="D4:G4"/>
    <mergeCell ref="H4:K4"/>
    <mergeCell ref="L4:N4"/>
    <mergeCell ref="O4:Q4"/>
    <mergeCell ref="B135:C135"/>
    <mergeCell ref="B37:C37"/>
    <mergeCell ref="B48:C48"/>
    <mergeCell ref="B58:C58"/>
    <mergeCell ref="B60:C60"/>
    <mergeCell ref="B134:C134"/>
  </mergeCells>
  <printOptions horizontalCentered="1"/>
  <pageMargins left="0" right="0" top="0" bottom="0" header="0" footer="0"/>
  <pageSetup paperSize="9" scale="55"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7"/>
  <sheetViews>
    <sheetView rightToLeft="1" topLeftCell="A130" zoomScaleNormal="100" workbookViewId="0">
      <selection activeCell="C144" sqref="C144:G147"/>
    </sheetView>
  </sheetViews>
  <sheetFormatPr defaultRowHeight="15"/>
  <cols>
    <col min="1" max="1" width="4.7109375" style="2" customWidth="1"/>
    <col min="2" max="2" width="4" bestFit="1" customWidth="1"/>
    <col min="3" max="3" width="27.28515625" customWidth="1"/>
    <col min="4" max="6" width="9" hidden="1" customWidth="1"/>
    <col min="7" max="7" width="12.42578125" customWidth="1"/>
    <col min="8" max="8" width="12.5703125" customWidth="1"/>
    <col min="9" max="9" width="11.42578125" style="3" customWidth="1"/>
    <col min="10" max="10" width="11.85546875" style="4" bestFit="1" customWidth="1"/>
    <col min="11" max="11" width="11.5703125" style="4" customWidth="1"/>
    <col min="12" max="12" width="9.7109375" customWidth="1"/>
    <col min="13" max="13" width="10.7109375" customWidth="1"/>
    <col min="14" max="14" width="10.140625" customWidth="1"/>
    <col min="15" max="36" width="9" style="2"/>
    <col min="233" max="233" width="4" bestFit="1" customWidth="1"/>
    <col min="234" max="234" width="27.85546875" customWidth="1"/>
    <col min="235" max="237" width="0" hidden="1" customWidth="1"/>
    <col min="238" max="238" width="8.85546875" customWidth="1"/>
    <col min="239" max="239" width="12.42578125" customWidth="1"/>
    <col min="240" max="240" width="7.42578125" customWidth="1"/>
    <col min="241" max="241" width="12.5703125" customWidth="1"/>
    <col min="242" max="243" width="9" customWidth="1"/>
    <col min="244" max="244" width="11.42578125" customWidth="1"/>
    <col min="245" max="245" width="10.7109375" bestFit="1" customWidth="1"/>
    <col min="246" max="246" width="10.140625" customWidth="1"/>
    <col min="247" max="247" width="9.7109375" customWidth="1"/>
    <col min="248" max="248" width="7.85546875" customWidth="1"/>
    <col min="249" max="249" width="10.7109375" customWidth="1"/>
    <col min="250" max="250" width="10.85546875" customWidth="1"/>
    <col min="251" max="251" width="10.140625" customWidth="1"/>
    <col min="252" max="252" width="9.85546875" customWidth="1"/>
    <col min="489" max="489" width="4" bestFit="1" customWidth="1"/>
    <col min="490" max="490" width="27.85546875" customWidth="1"/>
    <col min="491" max="493" width="0" hidden="1" customWidth="1"/>
    <col min="494" max="494" width="8.85546875" customWidth="1"/>
    <col min="495" max="495" width="12.42578125" customWidth="1"/>
    <col min="496" max="496" width="7.42578125" customWidth="1"/>
    <col min="497" max="497" width="12.5703125" customWidth="1"/>
    <col min="498" max="499" width="9" customWidth="1"/>
    <col min="500" max="500" width="11.42578125" customWidth="1"/>
    <col min="501" max="501" width="10.7109375" bestFit="1" customWidth="1"/>
    <col min="502" max="502" width="10.140625" customWidth="1"/>
    <col min="503" max="503" width="9.7109375" customWidth="1"/>
    <col min="504" max="504" width="7.85546875" customWidth="1"/>
    <col min="505" max="505" width="10.7109375" customWidth="1"/>
    <col min="506" max="506" width="10.85546875" customWidth="1"/>
    <col min="507" max="507" width="10.140625" customWidth="1"/>
    <col min="508" max="508" width="9.85546875" customWidth="1"/>
    <col min="745" max="745" width="4" bestFit="1" customWidth="1"/>
    <col min="746" max="746" width="27.85546875" customWidth="1"/>
    <col min="747" max="749" width="0" hidden="1" customWidth="1"/>
    <col min="750" max="750" width="8.85546875" customWidth="1"/>
    <col min="751" max="751" width="12.42578125" customWidth="1"/>
    <col min="752" max="752" width="7.42578125" customWidth="1"/>
    <col min="753" max="753" width="12.5703125" customWidth="1"/>
    <col min="754" max="755" width="9" customWidth="1"/>
    <col min="756" max="756" width="11.42578125" customWidth="1"/>
    <col min="757" max="757" width="10.7109375" bestFit="1" customWidth="1"/>
    <col min="758" max="758" width="10.140625" customWidth="1"/>
    <col min="759" max="759" width="9.7109375" customWidth="1"/>
    <col min="760" max="760" width="7.85546875" customWidth="1"/>
    <col min="761" max="761" width="10.7109375" customWidth="1"/>
    <col min="762" max="762" width="10.85546875" customWidth="1"/>
    <col min="763" max="763" width="10.140625" customWidth="1"/>
    <col min="764" max="764" width="9.85546875" customWidth="1"/>
    <col min="1001" max="1001" width="4" bestFit="1" customWidth="1"/>
    <col min="1002" max="1002" width="27.85546875" customWidth="1"/>
    <col min="1003" max="1005" width="0" hidden="1" customWidth="1"/>
    <col min="1006" max="1006" width="8.85546875" customWidth="1"/>
    <col min="1007" max="1007" width="12.42578125" customWidth="1"/>
    <col min="1008" max="1008" width="7.42578125" customWidth="1"/>
    <col min="1009" max="1009" width="12.5703125" customWidth="1"/>
    <col min="1010" max="1011" width="9" customWidth="1"/>
    <col min="1012" max="1012" width="11.42578125" customWidth="1"/>
    <col min="1013" max="1013" width="10.7109375" bestFit="1" customWidth="1"/>
    <col min="1014" max="1014" width="10.140625" customWidth="1"/>
    <col min="1015" max="1015" width="9.7109375" customWidth="1"/>
    <col min="1016" max="1016" width="7.85546875" customWidth="1"/>
    <col min="1017" max="1017" width="10.7109375" customWidth="1"/>
    <col min="1018" max="1018" width="10.85546875" customWidth="1"/>
    <col min="1019" max="1019" width="10.140625" customWidth="1"/>
    <col min="1020" max="1020" width="9.85546875" customWidth="1"/>
    <col min="1257" max="1257" width="4" bestFit="1" customWidth="1"/>
    <col min="1258" max="1258" width="27.85546875" customWidth="1"/>
    <col min="1259" max="1261" width="0" hidden="1" customWidth="1"/>
    <col min="1262" max="1262" width="8.85546875" customWidth="1"/>
    <col min="1263" max="1263" width="12.42578125" customWidth="1"/>
    <col min="1264" max="1264" width="7.42578125" customWidth="1"/>
    <col min="1265" max="1265" width="12.5703125" customWidth="1"/>
    <col min="1266" max="1267" width="9" customWidth="1"/>
    <col min="1268" max="1268" width="11.42578125" customWidth="1"/>
    <col min="1269" max="1269" width="10.7109375" bestFit="1" customWidth="1"/>
    <col min="1270" max="1270" width="10.140625" customWidth="1"/>
    <col min="1271" max="1271" width="9.7109375" customWidth="1"/>
    <col min="1272" max="1272" width="7.85546875" customWidth="1"/>
    <col min="1273" max="1273" width="10.7109375" customWidth="1"/>
    <col min="1274" max="1274" width="10.85546875" customWidth="1"/>
    <col min="1275" max="1275" width="10.140625" customWidth="1"/>
    <col min="1276" max="1276" width="9.85546875" customWidth="1"/>
    <col min="1513" max="1513" width="4" bestFit="1" customWidth="1"/>
    <col min="1514" max="1514" width="27.85546875" customWidth="1"/>
    <col min="1515" max="1517" width="0" hidden="1" customWidth="1"/>
    <col min="1518" max="1518" width="8.85546875" customWidth="1"/>
    <col min="1519" max="1519" width="12.42578125" customWidth="1"/>
    <col min="1520" max="1520" width="7.42578125" customWidth="1"/>
    <col min="1521" max="1521" width="12.5703125" customWidth="1"/>
    <col min="1522" max="1523" width="9" customWidth="1"/>
    <col min="1524" max="1524" width="11.42578125" customWidth="1"/>
    <col min="1525" max="1525" width="10.7109375" bestFit="1" customWidth="1"/>
    <col min="1526" max="1526" width="10.140625" customWidth="1"/>
    <col min="1527" max="1527" width="9.7109375" customWidth="1"/>
    <col min="1528" max="1528" width="7.85546875" customWidth="1"/>
    <col min="1529" max="1529" width="10.7109375" customWidth="1"/>
    <col min="1530" max="1530" width="10.85546875" customWidth="1"/>
    <col min="1531" max="1531" width="10.140625" customWidth="1"/>
    <col min="1532" max="1532" width="9.85546875" customWidth="1"/>
    <col min="1769" max="1769" width="4" bestFit="1" customWidth="1"/>
    <col min="1770" max="1770" width="27.85546875" customWidth="1"/>
    <col min="1771" max="1773" width="0" hidden="1" customWidth="1"/>
    <col min="1774" max="1774" width="8.85546875" customWidth="1"/>
    <col min="1775" max="1775" width="12.42578125" customWidth="1"/>
    <col min="1776" max="1776" width="7.42578125" customWidth="1"/>
    <col min="1777" max="1777" width="12.5703125" customWidth="1"/>
    <col min="1778" max="1779" width="9" customWidth="1"/>
    <col min="1780" max="1780" width="11.42578125" customWidth="1"/>
    <col min="1781" max="1781" width="10.7109375" bestFit="1" customWidth="1"/>
    <col min="1782" max="1782" width="10.140625" customWidth="1"/>
    <col min="1783" max="1783" width="9.7109375" customWidth="1"/>
    <col min="1784" max="1784" width="7.85546875" customWidth="1"/>
    <col min="1785" max="1785" width="10.7109375" customWidth="1"/>
    <col min="1786" max="1786" width="10.85546875" customWidth="1"/>
    <col min="1787" max="1787" width="10.140625" customWidth="1"/>
    <col min="1788" max="1788" width="9.85546875" customWidth="1"/>
    <col min="2025" max="2025" width="4" bestFit="1" customWidth="1"/>
    <col min="2026" max="2026" width="27.85546875" customWidth="1"/>
    <col min="2027" max="2029" width="0" hidden="1" customWidth="1"/>
    <col min="2030" max="2030" width="8.85546875" customWidth="1"/>
    <col min="2031" max="2031" width="12.42578125" customWidth="1"/>
    <col min="2032" max="2032" width="7.42578125" customWidth="1"/>
    <col min="2033" max="2033" width="12.5703125" customWidth="1"/>
    <col min="2034" max="2035" width="9" customWidth="1"/>
    <col min="2036" max="2036" width="11.42578125" customWidth="1"/>
    <col min="2037" max="2037" width="10.7109375" bestFit="1" customWidth="1"/>
    <col min="2038" max="2038" width="10.140625" customWidth="1"/>
    <col min="2039" max="2039" width="9.7109375" customWidth="1"/>
    <col min="2040" max="2040" width="7.85546875" customWidth="1"/>
    <col min="2041" max="2041" width="10.7109375" customWidth="1"/>
    <col min="2042" max="2042" width="10.85546875" customWidth="1"/>
    <col min="2043" max="2043" width="10.140625" customWidth="1"/>
    <col min="2044" max="2044" width="9.85546875" customWidth="1"/>
    <col min="2281" max="2281" width="4" bestFit="1" customWidth="1"/>
    <col min="2282" max="2282" width="27.85546875" customWidth="1"/>
    <col min="2283" max="2285" width="0" hidden="1" customWidth="1"/>
    <col min="2286" max="2286" width="8.85546875" customWidth="1"/>
    <col min="2287" max="2287" width="12.42578125" customWidth="1"/>
    <col min="2288" max="2288" width="7.42578125" customWidth="1"/>
    <col min="2289" max="2289" width="12.5703125" customWidth="1"/>
    <col min="2290" max="2291" width="9" customWidth="1"/>
    <col min="2292" max="2292" width="11.42578125" customWidth="1"/>
    <col min="2293" max="2293" width="10.7109375" bestFit="1" customWidth="1"/>
    <col min="2294" max="2294" width="10.140625" customWidth="1"/>
    <col min="2295" max="2295" width="9.7109375" customWidth="1"/>
    <col min="2296" max="2296" width="7.85546875" customWidth="1"/>
    <col min="2297" max="2297" width="10.7109375" customWidth="1"/>
    <col min="2298" max="2298" width="10.85546875" customWidth="1"/>
    <col min="2299" max="2299" width="10.140625" customWidth="1"/>
    <col min="2300" max="2300" width="9.85546875" customWidth="1"/>
    <col min="2537" max="2537" width="4" bestFit="1" customWidth="1"/>
    <col min="2538" max="2538" width="27.85546875" customWidth="1"/>
    <col min="2539" max="2541" width="0" hidden="1" customWidth="1"/>
    <col min="2542" max="2542" width="8.85546875" customWidth="1"/>
    <col min="2543" max="2543" width="12.42578125" customWidth="1"/>
    <col min="2544" max="2544" width="7.42578125" customWidth="1"/>
    <col min="2545" max="2545" width="12.5703125" customWidth="1"/>
    <col min="2546" max="2547" width="9" customWidth="1"/>
    <col min="2548" max="2548" width="11.42578125" customWidth="1"/>
    <col min="2549" max="2549" width="10.7109375" bestFit="1" customWidth="1"/>
    <col min="2550" max="2550" width="10.140625" customWidth="1"/>
    <col min="2551" max="2551" width="9.7109375" customWidth="1"/>
    <col min="2552" max="2552" width="7.85546875" customWidth="1"/>
    <col min="2553" max="2553" width="10.7109375" customWidth="1"/>
    <col min="2554" max="2554" width="10.85546875" customWidth="1"/>
    <col min="2555" max="2555" width="10.140625" customWidth="1"/>
    <col min="2556" max="2556" width="9.85546875" customWidth="1"/>
    <col min="2793" max="2793" width="4" bestFit="1" customWidth="1"/>
    <col min="2794" max="2794" width="27.85546875" customWidth="1"/>
    <col min="2795" max="2797" width="0" hidden="1" customWidth="1"/>
    <col min="2798" max="2798" width="8.85546875" customWidth="1"/>
    <col min="2799" max="2799" width="12.42578125" customWidth="1"/>
    <col min="2800" max="2800" width="7.42578125" customWidth="1"/>
    <col min="2801" max="2801" width="12.5703125" customWidth="1"/>
    <col min="2802" max="2803" width="9" customWidth="1"/>
    <col min="2804" max="2804" width="11.42578125" customWidth="1"/>
    <col min="2805" max="2805" width="10.7109375" bestFit="1" customWidth="1"/>
    <col min="2806" max="2806" width="10.140625" customWidth="1"/>
    <col min="2807" max="2807" width="9.7109375" customWidth="1"/>
    <col min="2808" max="2808" width="7.85546875" customWidth="1"/>
    <col min="2809" max="2809" width="10.7109375" customWidth="1"/>
    <col min="2810" max="2810" width="10.85546875" customWidth="1"/>
    <col min="2811" max="2811" width="10.140625" customWidth="1"/>
    <col min="2812" max="2812" width="9.85546875" customWidth="1"/>
    <col min="3049" max="3049" width="4" bestFit="1" customWidth="1"/>
    <col min="3050" max="3050" width="27.85546875" customWidth="1"/>
    <col min="3051" max="3053" width="0" hidden="1" customWidth="1"/>
    <col min="3054" max="3054" width="8.85546875" customWidth="1"/>
    <col min="3055" max="3055" width="12.42578125" customWidth="1"/>
    <col min="3056" max="3056" width="7.42578125" customWidth="1"/>
    <col min="3057" max="3057" width="12.5703125" customWidth="1"/>
    <col min="3058" max="3059" width="9" customWidth="1"/>
    <col min="3060" max="3060" width="11.42578125" customWidth="1"/>
    <col min="3061" max="3061" width="10.7109375" bestFit="1" customWidth="1"/>
    <col min="3062" max="3062" width="10.140625" customWidth="1"/>
    <col min="3063" max="3063" width="9.7109375" customWidth="1"/>
    <col min="3064" max="3064" width="7.85546875" customWidth="1"/>
    <col min="3065" max="3065" width="10.7109375" customWidth="1"/>
    <col min="3066" max="3066" width="10.85546875" customWidth="1"/>
    <col min="3067" max="3067" width="10.140625" customWidth="1"/>
    <col min="3068" max="3068" width="9.85546875" customWidth="1"/>
    <col min="3305" max="3305" width="4" bestFit="1" customWidth="1"/>
    <col min="3306" max="3306" width="27.85546875" customWidth="1"/>
    <col min="3307" max="3309" width="0" hidden="1" customWidth="1"/>
    <col min="3310" max="3310" width="8.85546875" customWidth="1"/>
    <col min="3311" max="3311" width="12.42578125" customWidth="1"/>
    <col min="3312" max="3312" width="7.42578125" customWidth="1"/>
    <col min="3313" max="3313" width="12.5703125" customWidth="1"/>
    <col min="3314" max="3315" width="9" customWidth="1"/>
    <col min="3316" max="3316" width="11.42578125" customWidth="1"/>
    <col min="3317" max="3317" width="10.7109375" bestFit="1" customWidth="1"/>
    <col min="3318" max="3318" width="10.140625" customWidth="1"/>
    <col min="3319" max="3319" width="9.7109375" customWidth="1"/>
    <col min="3320" max="3320" width="7.85546875" customWidth="1"/>
    <col min="3321" max="3321" width="10.7109375" customWidth="1"/>
    <col min="3322" max="3322" width="10.85546875" customWidth="1"/>
    <col min="3323" max="3323" width="10.140625" customWidth="1"/>
    <col min="3324" max="3324" width="9.85546875" customWidth="1"/>
    <col min="3561" max="3561" width="4" bestFit="1" customWidth="1"/>
    <col min="3562" max="3562" width="27.85546875" customWidth="1"/>
    <col min="3563" max="3565" width="0" hidden="1" customWidth="1"/>
    <col min="3566" max="3566" width="8.85546875" customWidth="1"/>
    <col min="3567" max="3567" width="12.42578125" customWidth="1"/>
    <col min="3568" max="3568" width="7.42578125" customWidth="1"/>
    <col min="3569" max="3569" width="12.5703125" customWidth="1"/>
    <col min="3570" max="3571" width="9" customWidth="1"/>
    <col min="3572" max="3572" width="11.42578125" customWidth="1"/>
    <col min="3573" max="3573" width="10.7109375" bestFit="1" customWidth="1"/>
    <col min="3574" max="3574" width="10.140625" customWidth="1"/>
    <col min="3575" max="3575" width="9.7109375" customWidth="1"/>
    <col min="3576" max="3576" width="7.85546875" customWidth="1"/>
    <col min="3577" max="3577" width="10.7109375" customWidth="1"/>
    <col min="3578" max="3578" width="10.85546875" customWidth="1"/>
    <col min="3579" max="3579" width="10.140625" customWidth="1"/>
    <col min="3580" max="3580" width="9.85546875" customWidth="1"/>
    <col min="3817" max="3817" width="4" bestFit="1" customWidth="1"/>
    <col min="3818" max="3818" width="27.85546875" customWidth="1"/>
    <col min="3819" max="3821" width="0" hidden="1" customWidth="1"/>
    <col min="3822" max="3822" width="8.85546875" customWidth="1"/>
    <col min="3823" max="3823" width="12.42578125" customWidth="1"/>
    <col min="3824" max="3824" width="7.42578125" customWidth="1"/>
    <col min="3825" max="3825" width="12.5703125" customWidth="1"/>
    <col min="3826" max="3827" width="9" customWidth="1"/>
    <col min="3828" max="3828" width="11.42578125" customWidth="1"/>
    <col min="3829" max="3829" width="10.7109375" bestFit="1" customWidth="1"/>
    <col min="3830" max="3830" width="10.140625" customWidth="1"/>
    <col min="3831" max="3831" width="9.7109375" customWidth="1"/>
    <col min="3832" max="3832" width="7.85546875" customWidth="1"/>
    <col min="3833" max="3833" width="10.7109375" customWidth="1"/>
    <col min="3834" max="3834" width="10.85546875" customWidth="1"/>
    <col min="3835" max="3835" width="10.140625" customWidth="1"/>
    <col min="3836" max="3836" width="9.85546875" customWidth="1"/>
    <col min="4073" max="4073" width="4" bestFit="1" customWidth="1"/>
    <col min="4074" max="4074" width="27.85546875" customWidth="1"/>
    <col min="4075" max="4077" width="0" hidden="1" customWidth="1"/>
    <col min="4078" max="4078" width="8.85546875" customWidth="1"/>
    <col min="4079" max="4079" width="12.42578125" customWidth="1"/>
    <col min="4080" max="4080" width="7.42578125" customWidth="1"/>
    <col min="4081" max="4081" width="12.5703125" customWidth="1"/>
    <col min="4082" max="4083" width="9" customWidth="1"/>
    <col min="4084" max="4084" width="11.42578125" customWidth="1"/>
    <col min="4085" max="4085" width="10.7109375" bestFit="1" customWidth="1"/>
    <col min="4086" max="4086" width="10.140625" customWidth="1"/>
    <col min="4087" max="4087" width="9.7109375" customWidth="1"/>
    <col min="4088" max="4088" width="7.85546875" customWidth="1"/>
    <col min="4089" max="4089" width="10.7109375" customWidth="1"/>
    <col min="4090" max="4090" width="10.85546875" customWidth="1"/>
    <col min="4091" max="4091" width="10.140625" customWidth="1"/>
    <col min="4092" max="4092" width="9.85546875" customWidth="1"/>
    <col min="4329" max="4329" width="4" bestFit="1" customWidth="1"/>
    <col min="4330" max="4330" width="27.85546875" customWidth="1"/>
    <col min="4331" max="4333" width="0" hidden="1" customWidth="1"/>
    <col min="4334" max="4334" width="8.85546875" customWidth="1"/>
    <col min="4335" max="4335" width="12.42578125" customWidth="1"/>
    <col min="4336" max="4336" width="7.42578125" customWidth="1"/>
    <col min="4337" max="4337" width="12.5703125" customWidth="1"/>
    <col min="4338" max="4339" width="9" customWidth="1"/>
    <col min="4340" max="4340" width="11.42578125" customWidth="1"/>
    <col min="4341" max="4341" width="10.7109375" bestFit="1" customWidth="1"/>
    <col min="4342" max="4342" width="10.140625" customWidth="1"/>
    <col min="4343" max="4343" width="9.7109375" customWidth="1"/>
    <col min="4344" max="4344" width="7.85546875" customWidth="1"/>
    <col min="4345" max="4345" width="10.7109375" customWidth="1"/>
    <col min="4346" max="4346" width="10.85546875" customWidth="1"/>
    <col min="4347" max="4347" width="10.140625" customWidth="1"/>
    <col min="4348" max="4348" width="9.85546875" customWidth="1"/>
    <col min="4585" max="4585" width="4" bestFit="1" customWidth="1"/>
    <col min="4586" max="4586" width="27.85546875" customWidth="1"/>
    <col min="4587" max="4589" width="0" hidden="1" customWidth="1"/>
    <col min="4590" max="4590" width="8.85546875" customWidth="1"/>
    <col min="4591" max="4591" width="12.42578125" customWidth="1"/>
    <col min="4592" max="4592" width="7.42578125" customWidth="1"/>
    <col min="4593" max="4593" width="12.5703125" customWidth="1"/>
    <col min="4594" max="4595" width="9" customWidth="1"/>
    <col min="4596" max="4596" width="11.42578125" customWidth="1"/>
    <col min="4597" max="4597" width="10.7109375" bestFit="1" customWidth="1"/>
    <col min="4598" max="4598" width="10.140625" customWidth="1"/>
    <col min="4599" max="4599" width="9.7109375" customWidth="1"/>
    <col min="4600" max="4600" width="7.85546875" customWidth="1"/>
    <col min="4601" max="4601" width="10.7109375" customWidth="1"/>
    <col min="4602" max="4602" width="10.85546875" customWidth="1"/>
    <col min="4603" max="4603" width="10.140625" customWidth="1"/>
    <col min="4604" max="4604" width="9.85546875" customWidth="1"/>
    <col min="4841" max="4841" width="4" bestFit="1" customWidth="1"/>
    <col min="4842" max="4842" width="27.85546875" customWidth="1"/>
    <col min="4843" max="4845" width="0" hidden="1" customWidth="1"/>
    <col min="4846" max="4846" width="8.85546875" customWidth="1"/>
    <col min="4847" max="4847" width="12.42578125" customWidth="1"/>
    <col min="4848" max="4848" width="7.42578125" customWidth="1"/>
    <col min="4849" max="4849" width="12.5703125" customWidth="1"/>
    <col min="4850" max="4851" width="9" customWidth="1"/>
    <col min="4852" max="4852" width="11.42578125" customWidth="1"/>
    <col min="4853" max="4853" width="10.7109375" bestFit="1" customWidth="1"/>
    <col min="4854" max="4854" width="10.140625" customWidth="1"/>
    <col min="4855" max="4855" width="9.7109375" customWidth="1"/>
    <col min="4856" max="4856" width="7.85546875" customWidth="1"/>
    <col min="4857" max="4857" width="10.7109375" customWidth="1"/>
    <col min="4858" max="4858" width="10.85546875" customWidth="1"/>
    <col min="4859" max="4859" width="10.140625" customWidth="1"/>
    <col min="4860" max="4860" width="9.85546875" customWidth="1"/>
    <col min="5097" max="5097" width="4" bestFit="1" customWidth="1"/>
    <col min="5098" max="5098" width="27.85546875" customWidth="1"/>
    <col min="5099" max="5101" width="0" hidden="1" customWidth="1"/>
    <col min="5102" max="5102" width="8.85546875" customWidth="1"/>
    <col min="5103" max="5103" width="12.42578125" customWidth="1"/>
    <col min="5104" max="5104" width="7.42578125" customWidth="1"/>
    <col min="5105" max="5105" width="12.5703125" customWidth="1"/>
    <col min="5106" max="5107" width="9" customWidth="1"/>
    <col min="5108" max="5108" width="11.42578125" customWidth="1"/>
    <col min="5109" max="5109" width="10.7109375" bestFit="1" customWidth="1"/>
    <col min="5110" max="5110" width="10.140625" customWidth="1"/>
    <col min="5111" max="5111" width="9.7109375" customWidth="1"/>
    <col min="5112" max="5112" width="7.85546875" customWidth="1"/>
    <col min="5113" max="5113" width="10.7109375" customWidth="1"/>
    <col min="5114" max="5114" width="10.85546875" customWidth="1"/>
    <col min="5115" max="5115" width="10.140625" customWidth="1"/>
    <col min="5116" max="5116" width="9.85546875" customWidth="1"/>
    <col min="5353" max="5353" width="4" bestFit="1" customWidth="1"/>
    <col min="5354" max="5354" width="27.85546875" customWidth="1"/>
    <col min="5355" max="5357" width="0" hidden="1" customWidth="1"/>
    <col min="5358" max="5358" width="8.85546875" customWidth="1"/>
    <col min="5359" max="5359" width="12.42578125" customWidth="1"/>
    <col min="5360" max="5360" width="7.42578125" customWidth="1"/>
    <col min="5361" max="5361" width="12.5703125" customWidth="1"/>
    <col min="5362" max="5363" width="9" customWidth="1"/>
    <col min="5364" max="5364" width="11.42578125" customWidth="1"/>
    <col min="5365" max="5365" width="10.7109375" bestFit="1" customWidth="1"/>
    <col min="5366" max="5366" width="10.140625" customWidth="1"/>
    <col min="5367" max="5367" width="9.7109375" customWidth="1"/>
    <col min="5368" max="5368" width="7.85546875" customWidth="1"/>
    <col min="5369" max="5369" width="10.7109375" customWidth="1"/>
    <col min="5370" max="5370" width="10.85546875" customWidth="1"/>
    <col min="5371" max="5371" width="10.140625" customWidth="1"/>
    <col min="5372" max="5372" width="9.85546875" customWidth="1"/>
    <col min="5609" max="5609" width="4" bestFit="1" customWidth="1"/>
    <col min="5610" max="5610" width="27.85546875" customWidth="1"/>
    <col min="5611" max="5613" width="0" hidden="1" customWidth="1"/>
    <col min="5614" max="5614" width="8.85546875" customWidth="1"/>
    <col min="5615" max="5615" width="12.42578125" customWidth="1"/>
    <col min="5616" max="5616" width="7.42578125" customWidth="1"/>
    <col min="5617" max="5617" width="12.5703125" customWidth="1"/>
    <col min="5618" max="5619" width="9" customWidth="1"/>
    <col min="5620" max="5620" width="11.42578125" customWidth="1"/>
    <col min="5621" max="5621" width="10.7109375" bestFit="1" customWidth="1"/>
    <col min="5622" max="5622" width="10.140625" customWidth="1"/>
    <col min="5623" max="5623" width="9.7109375" customWidth="1"/>
    <col min="5624" max="5624" width="7.85546875" customWidth="1"/>
    <col min="5625" max="5625" width="10.7109375" customWidth="1"/>
    <col min="5626" max="5626" width="10.85546875" customWidth="1"/>
    <col min="5627" max="5627" width="10.140625" customWidth="1"/>
    <col min="5628" max="5628" width="9.85546875" customWidth="1"/>
    <col min="5865" max="5865" width="4" bestFit="1" customWidth="1"/>
    <col min="5866" max="5866" width="27.85546875" customWidth="1"/>
    <col min="5867" max="5869" width="0" hidden="1" customWidth="1"/>
    <col min="5870" max="5870" width="8.85546875" customWidth="1"/>
    <col min="5871" max="5871" width="12.42578125" customWidth="1"/>
    <col min="5872" max="5872" width="7.42578125" customWidth="1"/>
    <col min="5873" max="5873" width="12.5703125" customWidth="1"/>
    <col min="5874" max="5875" width="9" customWidth="1"/>
    <col min="5876" max="5876" width="11.42578125" customWidth="1"/>
    <col min="5877" max="5877" width="10.7109375" bestFit="1" customWidth="1"/>
    <col min="5878" max="5878" width="10.140625" customWidth="1"/>
    <col min="5879" max="5879" width="9.7109375" customWidth="1"/>
    <col min="5880" max="5880" width="7.85546875" customWidth="1"/>
    <col min="5881" max="5881" width="10.7109375" customWidth="1"/>
    <col min="5882" max="5882" width="10.85546875" customWidth="1"/>
    <col min="5883" max="5883" width="10.140625" customWidth="1"/>
    <col min="5884" max="5884" width="9.85546875" customWidth="1"/>
    <col min="6121" max="6121" width="4" bestFit="1" customWidth="1"/>
    <col min="6122" max="6122" width="27.85546875" customWidth="1"/>
    <col min="6123" max="6125" width="0" hidden="1" customWidth="1"/>
    <col min="6126" max="6126" width="8.85546875" customWidth="1"/>
    <col min="6127" max="6127" width="12.42578125" customWidth="1"/>
    <col min="6128" max="6128" width="7.42578125" customWidth="1"/>
    <col min="6129" max="6129" width="12.5703125" customWidth="1"/>
    <col min="6130" max="6131" width="9" customWidth="1"/>
    <col min="6132" max="6132" width="11.42578125" customWidth="1"/>
    <col min="6133" max="6133" width="10.7109375" bestFit="1" customWidth="1"/>
    <col min="6134" max="6134" width="10.140625" customWidth="1"/>
    <col min="6135" max="6135" width="9.7109375" customWidth="1"/>
    <col min="6136" max="6136" width="7.85546875" customWidth="1"/>
    <col min="6137" max="6137" width="10.7109375" customWidth="1"/>
    <col min="6138" max="6138" width="10.85546875" customWidth="1"/>
    <col min="6139" max="6139" width="10.140625" customWidth="1"/>
    <col min="6140" max="6140" width="9.85546875" customWidth="1"/>
    <col min="6377" max="6377" width="4" bestFit="1" customWidth="1"/>
    <col min="6378" max="6378" width="27.85546875" customWidth="1"/>
    <col min="6379" max="6381" width="0" hidden="1" customWidth="1"/>
    <col min="6382" max="6382" width="8.85546875" customWidth="1"/>
    <col min="6383" max="6383" width="12.42578125" customWidth="1"/>
    <col min="6384" max="6384" width="7.42578125" customWidth="1"/>
    <col min="6385" max="6385" width="12.5703125" customWidth="1"/>
    <col min="6386" max="6387" width="9" customWidth="1"/>
    <col min="6388" max="6388" width="11.42578125" customWidth="1"/>
    <col min="6389" max="6389" width="10.7109375" bestFit="1" customWidth="1"/>
    <col min="6390" max="6390" width="10.140625" customWidth="1"/>
    <col min="6391" max="6391" width="9.7109375" customWidth="1"/>
    <col min="6392" max="6392" width="7.85546875" customWidth="1"/>
    <col min="6393" max="6393" width="10.7109375" customWidth="1"/>
    <col min="6394" max="6394" width="10.85546875" customWidth="1"/>
    <col min="6395" max="6395" width="10.140625" customWidth="1"/>
    <col min="6396" max="6396" width="9.85546875" customWidth="1"/>
    <col min="6633" max="6633" width="4" bestFit="1" customWidth="1"/>
    <col min="6634" max="6634" width="27.85546875" customWidth="1"/>
    <col min="6635" max="6637" width="0" hidden="1" customWidth="1"/>
    <col min="6638" max="6638" width="8.85546875" customWidth="1"/>
    <col min="6639" max="6639" width="12.42578125" customWidth="1"/>
    <col min="6640" max="6640" width="7.42578125" customWidth="1"/>
    <col min="6641" max="6641" width="12.5703125" customWidth="1"/>
    <col min="6642" max="6643" width="9" customWidth="1"/>
    <col min="6644" max="6644" width="11.42578125" customWidth="1"/>
    <col min="6645" max="6645" width="10.7109375" bestFit="1" customWidth="1"/>
    <col min="6646" max="6646" width="10.140625" customWidth="1"/>
    <col min="6647" max="6647" width="9.7109375" customWidth="1"/>
    <col min="6648" max="6648" width="7.85546875" customWidth="1"/>
    <col min="6649" max="6649" width="10.7109375" customWidth="1"/>
    <col min="6650" max="6650" width="10.85546875" customWidth="1"/>
    <col min="6651" max="6651" width="10.140625" customWidth="1"/>
    <col min="6652" max="6652" width="9.85546875" customWidth="1"/>
    <col min="6889" max="6889" width="4" bestFit="1" customWidth="1"/>
    <col min="6890" max="6890" width="27.85546875" customWidth="1"/>
    <col min="6891" max="6893" width="0" hidden="1" customWidth="1"/>
    <col min="6894" max="6894" width="8.85546875" customWidth="1"/>
    <col min="6895" max="6895" width="12.42578125" customWidth="1"/>
    <col min="6896" max="6896" width="7.42578125" customWidth="1"/>
    <col min="6897" max="6897" width="12.5703125" customWidth="1"/>
    <col min="6898" max="6899" width="9" customWidth="1"/>
    <col min="6900" max="6900" width="11.42578125" customWidth="1"/>
    <col min="6901" max="6901" width="10.7109375" bestFit="1" customWidth="1"/>
    <col min="6902" max="6902" width="10.140625" customWidth="1"/>
    <col min="6903" max="6903" width="9.7109375" customWidth="1"/>
    <col min="6904" max="6904" width="7.85546875" customWidth="1"/>
    <col min="6905" max="6905" width="10.7109375" customWidth="1"/>
    <col min="6906" max="6906" width="10.85546875" customWidth="1"/>
    <col min="6907" max="6907" width="10.140625" customWidth="1"/>
    <col min="6908" max="6908" width="9.85546875" customWidth="1"/>
    <col min="7145" max="7145" width="4" bestFit="1" customWidth="1"/>
    <col min="7146" max="7146" width="27.85546875" customWidth="1"/>
    <col min="7147" max="7149" width="0" hidden="1" customWidth="1"/>
    <col min="7150" max="7150" width="8.85546875" customWidth="1"/>
    <col min="7151" max="7151" width="12.42578125" customWidth="1"/>
    <col min="7152" max="7152" width="7.42578125" customWidth="1"/>
    <col min="7153" max="7153" width="12.5703125" customWidth="1"/>
    <col min="7154" max="7155" width="9" customWidth="1"/>
    <col min="7156" max="7156" width="11.42578125" customWidth="1"/>
    <col min="7157" max="7157" width="10.7109375" bestFit="1" customWidth="1"/>
    <col min="7158" max="7158" width="10.140625" customWidth="1"/>
    <col min="7159" max="7159" width="9.7109375" customWidth="1"/>
    <col min="7160" max="7160" width="7.85546875" customWidth="1"/>
    <col min="7161" max="7161" width="10.7109375" customWidth="1"/>
    <col min="7162" max="7162" width="10.85546875" customWidth="1"/>
    <col min="7163" max="7163" width="10.140625" customWidth="1"/>
    <col min="7164" max="7164" width="9.85546875" customWidth="1"/>
    <col min="7401" max="7401" width="4" bestFit="1" customWidth="1"/>
    <col min="7402" max="7402" width="27.85546875" customWidth="1"/>
    <col min="7403" max="7405" width="0" hidden="1" customWidth="1"/>
    <col min="7406" max="7406" width="8.85546875" customWidth="1"/>
    <col min="7407" max="7407" width="12.42578125" customWidth="1"/>
    <col min="7408" max="7408" width="7.42578125" customWidth="1"/>
    <col min="7409" max="7409" width="12.5703125" customWidth="1"/>
    <col min="7410" max="7411" width="9" customWidth="1"/>
    <col min="7412" max="7412" width="11.42578125" customWidth="1"/>
    <col min="7413" max="7413" width="10.7109375" bestFit="1" customWidth="1"/>
    <col min="7414" max="7414" width="10.140625" customWidth="1"/>
    <col min="7415" max="7415" width="9.7109375" customWidth="1"/>
    <col min="7416" max="7416" width="7.85546875" customWidth="1"/>
    <col min="7417" max="7417" width="10.7109375" customWidth="1"/>
    <col min="7418" max="7418" width="10.85546875" customWidth="1"/>
    <col min="7419" max="7419" width="10.140625" customWidth="1"/>
    <col min="7420" max="7420" width="9.85546875" customWidth="1"/>
    <col min="7657" max="7657" width="4" bestFit="1" customWidth="1"/>
    <col min="7658" max="7658" width="27.85546875" customWidth="1"/>
    <col min="7659" max="7661" width="0" hidden="1" customWidth="1"/>
    <col min="7662" max="7662" width="8.85546875" customWidth="1"/>
    <col min="7663" max="7663" width="12.42578125" customWidth="1"/>
    <col min="7664" max="7664" width="7.42578125" customWidth="1"/>
    <col min="7665" max="7665" width="12.5703125" customWidth="1"/>
    <col min="7666" max="7667" width="9" customWidth="1"/>
    <col min="7668" max="7668" width="11.42578125" customWidth="1"/>
    <col min="7669" max="7669" width="10.7109375" bestFit="1" customWidth="1"/>
    <col min="7670" max="7670" width="10.140625" customWidth="1"/>
    <col min="7671" max="7671" width="9.7109375" customWidth="1"/>
    <col min="7672" max="7672" width="7.85546875" customWidth="1"/>
    <col min="7673" max="7673" width="10.7109375" customWidth="1"/>
    <col min="7674" max="7674" width="10.85546875" customWidth="1"/>
    <col min="7675" max="7675" width="10.140625" customWidth="1"/>
    <col min="7676" max="7676" width="9.85546875" customWidth="1"/>
    <col min="7913" max="7913" width="4" bestFit="1" customWidth="1"/>
    <col min="7914" max="7914" width="27.85546875" customWidth="1"/>
    <col min="7915" max="7917" width="0" hidden="1" customWidth="1"/>
    <col min="7918" max="7918" width="8.85546875" customWidth="1"/>
    <col min="7919" max="7919" width="12.42578125" customWidth="1"/>
    <col min="7920" max="7920" width="7.42578125" customWidth="1"/>
    <col min="7921" max="7921" width="12.5703125" customWidth="1"/>
    <col min="7922" max="7923" width="9" customWidth="1"/>
    <col min="7924" max="7924" width="11.42578125" customWidth="1"/>
    <col min="7925" max="7925" width="10.7109375" bestFit="1" customWidth="1"/>
    <col min="7926" max="7926" width="10.140625" customWidth="1"/>
    <col min="7927" max="7927" width="9.7109375" customWidth="1"/>
    <col min="7928" max="7928" width="7.85546875" customWidth="1"/>
    <col min="7929" max="7929" width="10.7109375" customWidth="1"/>
    <col min="7930" max="7930" width="10.85546875" customWidth="1"/>
    <col min="7931" max="7931" width="10.140625" customWidth="1"/>
    <col min="7932" max="7932" width="9.85546875" customWidth="1"/>
    <col min="8169" max="8169" width="4" bestFit="1" customWidth="1"/>
    <col min="8170" max="8170" width="27.85546875" customWidth="1"/>
    <col min="8171" max="8173" width="0" hidden="1" customWidth="1"/>
    <col min="8174" max="8174" width="8.85546875" customWidth="1"/>
    <col min="8175" max="8175" width="12.42578125" customWidth="1"/>
    <col min="8176" max="8176" width="7.42578125" customWidth="1"/>
    <col min="8177" max="8177" width="12.5703125" customWidth="1"/>
    <col min="8178" max="8179" width="9" customWidth="1"/>
    <col min="8180" max="8180" width="11.42578125" customWidth="1"/>
    <col min="8181" max="8181" width="10.7109375" bestFit="1" customWidth="1"/>
    <col min="8182" max="8182" width="10.140625" customWidth="1"/>
    <col min="8183" max="8183" width="9.7109375" customWidth="1"/>
    <col min="8184" max="8184" width="7.85546875" customWidth="1"/>
    <col min="8185" max="8185" width="10.7109375" customWidth="1"/>
    <col min="8186" max="8186" width="10.85546875" customWidth="1"/>
    <col min="8187" max="8187" width="10.140625" customWidth="1"/>
    <col min="8188" max="8188" width="9.85546875" customWidth="1"/>
    <col min="8425" max="8425" width="4" bestFit="1" customWidth="1"/>
    <col min="8426" max="8426" width="27.85546875" customWidth="1"/>
    <col min="8427" max="8429" width="0" hidden="1" customWidth="1"/>
    <col min="8430" max="8430" width="8.85546875" customWidth="1"/>
    <col min="8431" max="8431" width="12.42578125" customWidth="1"/>
    <col min="8432" max="8432" width="7.42578125" customWidth="1"/>
    <col min="8433" max="8433" width="12.5703125" customWidth="1"/>
    <col min="8434" max="8435" width="9" customWidth="1"/>
    <col min="8436" max="8436" width="11.42578125" customWidth="1"/>
    <col min="8437" max="8437" width="10.7109375" bestFit="1" customWidth="1"/>
    <col min="8438" max="8438" width="10.140625" customWidth="1"/>
    <col min="8439" max="8439" width="9.7109375" customWidth="1"/>
    <col min="8440" max="8440" width="7.85546875" customWidth="1"/>
    <col min="8441" max="8441" width="10.7109375" customWidth="1"/>
    <col min="8442" max="8442" width="10.85546875" customWidth="1"/>
    <col min="8443" max="8443" width="10.140625" customWidth="1"/>
    <col min="8444" max="8444" width="9.85546875" customWidth="1"/>
    <col min="8681" max="8681" width="4" bestFit="1" customWidth="1"/>
    <col min="8682" max="8682" width="27.85546875" customWidth="1"/>
    <col min="8683" max="8685" width="0" hidden="1" customWidth="1"/>
    <col min="8686" max="8686" width="8.85546875" customWidth="1"/>
    <col min="8687" max="8687" width="12.42578125" customWidth="1"/>
    <col min="8688" max="8688" width="7.42578125" customWidth="1"/>
    <col min="8689" max="8689" width="12.5703125" customWidth="1"/>
    <col min="8690" max="8691" width="9" customWidth="1"/>
    <col min="8692" max="8692" width="11.42578125" customWidth="1"/>
    <col min="8693" max="8693" width="10.7109375" bestFit="1" customWidth="1"/>
    <col min="8694" max="8694" width="10.140625" customWidth="1"/>
    <col min="8695" max="8695" width="9.7109375" customWidth="1"/>
    <col min="8696" max="8696" width="7.85546875" customWidth="1"/>
    <col min="8697" max="8697" width="10.7109375" customWidth="1"/>
    <col min="8698" max="8698" width="10.85546875" customWidth="1"/>
    <col min="8699" max="8699" width="10.140625" customWidth="1"/>
    <col min="8700" max="8700" width="9.85546875" customWidth="1"/>
    <col min="8937" max="8937" width="4" bestFit="1" customWidth="1"/>
    <col min="8938" max="8938" width="27.85546875" customWidth="1"/>
    <col min="8939" max="8941" width="0" hidden="1" customWidth="1"/>
    <col min="8942" max="8942" width="8.85546875" customWidth="1"/>
    <col min="8943" max="8943" width="12.42578125" customWidth="1"/>
    <col min="8944" max="8944" width="7.42578125" customWidth="1"/>
    <col min="8945" max="8945" width="12.5703125" customWidth="1"/>
    <col min="8946" max="8947" width="9" customWidth="1"/>
    <col min="8948" max="8948" width="11.42578125" customWidth="1"/>
    <col min="8949" max="8949" width="10.7109375" bestFit="1" customWidth="1"/>
    <col min="8950" max="8950" width="10.140625" customWidth="1"/>
    <col min="8951" max="8951" width="9.7109375" customWidth="1"/>
    <col min="8952" max="8952" width="7.85546875" customWidth="1"/>
    <col min="8953" max="8953" width="10.7109375" customWidth="1"/>
    <col min="8954" max="8954" width="10.85546875" customWidth="1"/>
    <col min="8955" max="8955" width="10.140625" customWidth="1"/>
    <col min="8956" max="8956" width="9.85546875" customWidth="1"/>
    <col min="9193" max="9193" width="4" bestFit="1" customWidth="1"/>
    <col min="9194" max="9194" width="27.85546875" customWidth="1"/>
    <col min="9195" max="9197" width="0" hidden="1" customWidth="1"/>
    <col min="9198" max="9198" width="8.85546875" customWidth="1"/>
    <col min="9199" max="9199" width="12.42578125" customWidth="1"/>
    <col min="9200" max="9200" width="7.42578125" customWidth="1"/>
    <col min="9201" max="9201" width="12.5703125" customWidth="1"/>
    <col min="9202" max="9203" width="9" customWidth="1"/>
    <col min="9204" max="9204" width="11.42578125" customWidth="1"/>
    <col min="9205" max="9205" width="10.7109375" bestFit="1" customWidth="1"/>
    <col min="9206" max="9206" width="10.140625" customWidth="1"/>
    <col min="9207" max="9207" width="9.7109375" customWidth="1"/>
    <col min="9208" max="9208" width="7.85546875" customWidth="1"/>
    <col min="9209" max="9209" width="10.7109375" customWidth="1"/>
    <col min="9210" max="9210" width="10.85546875" customWidth="1"/>
    <col min="9211" max="9211" width="10.140625" customWidth="1"/>
    <col min="9212" max="9212" width="9.85546875" customWidth="1"/>
    <col min="9449" max="9449" width="4" bestFit="1" customWidth="1"/>
    <col min="9450" max="9450" width="27.85546875" customWidth="1"/>
    <col min="9451" max="9453" width="0" hidden="1" customWidth="1"/>
    <col min="9454" max="9454" width="8.85546875" customWidth="1"/>
    <col min="9455" max="9455" width="12.42578125" customWidth="1"/>
    <col min="9456" max="9456" width="7.42578125" customWidth="1"/>
    <col min="9457" max="9457" width="12.5703125" customWidth="1"/>
    <col min="9458" max="9459" width="9" customWidth="1"/>
    <col min="9460" max="9460" width="11.42578125" customWidth="1"/>
    <col min="9461" max="9461" width="10.7109375" bestFit="1" customWidth="1"/>
    <col min="9462" max="9462" width="10.140625" customWidth="1"/>
    <col min="9463" max="9463" width="9.7109375" customWidth="1"/>
    <col min="9464" max="9464" width="7.85546875" customWidth="1"/>
    <col min="9465" max="9465" width="10.7109375" customWidth="1"/>
    <col min="9466" max="9466" width="10.85546875" customWidth="1"/>
    <col min="9467" max="9467" width="10.140625" customWidth="1"/>
    <col min="9468" max="9468" width="9.85546875" customWidth="1"/>
    <col min="9705" max="9705" width="4" bestFit="1" customWidth="1"/>
    <col min="9706" max="9706" width="27.85546875" customWidth="1"/>
    <col min="9707" max="9709" width="0" hidden="1" customWidth="1"/>
    <col min="9710" max="9710" width="8.85546875" customWidth="1"/>
    <col min="9711" max="9711" width="12.42578125" customWidth="1"/>
    <col min="9712" max="9712" width="7.42578125" customWidth="1"/>
    <col min="9713" max="9713" width="12.5703125" customWidth="1"/>
    <col min="9714" max="9715" width="9" customWidth="1"/>
    <col min="9716" max="9716" width="11.42578125" customWidth="1"/>
    <col min="9717" max="9717" width="10.7109375" bestFit="1" customWidth="1"/>
    <col min="9718" max="9718" width="10.140625" customWidth="1"/>
    <col min="9719" max="9719" width="9.7109375" customWidth="1"/>
    <col min="9720" max="9720" width="7.85546875" customWidth="1"/>
    <col min="9721" max="9721" width="10.7109375" customWidth="1"/>
    <col min="9722" max="9722" width="10.85546875" customWidth="1"/>
    <col min="9723" max="9723" width="10.140625" customWidth="1"/>
    <col min="9724" max="9724" width="9.85546875" customWidth="1"/>
    <col min="9961" max="9961" width="4" bestFit="1" customWidth="1"/>
    <col min="9962" max="9962" width="27.85546875" customWidth="1"/>
    <col min="9963" max="9965" width="0" hidden="1" customWidth="1"/>
    <col min="9966" max="9966" width="8.85546875" customWidth="1"/>
    <col min="9967" max="9967" width="12.42578125" customWidth="1"/>
    <col min="9968" max="9968" width="7.42578125" customWidth="1"/>
    <col min="9969" max="9969" width="12.5703125" customWidth="1"/>
    <col min="9970" max="9971" width="9" customWidth="1"/>
    <col min="9972" max="9972" width="11.42578125" customWidth="1"/>
    <col min="9973" max="9973" width="10.7109375" bestFit="1" customWidth="1"/>
    <col min="9974" max="9974" width="10.140625" customWidth="1"/>
    <col min="9975" max="9975" width="9.7109375" customWidth="1"/>
    <col min="9976" max="9976" width="7.85546875" customWidth="1"/>
    <col min="9977" max="9977" width="10.7109375" customWidth="1"/>
    <col min="9978" max="9978" width="10.85546875" customWidth="1"/>
    <col min="9979" max="9979" width="10.140625" customWidth="1"/>
    <col min="9980" max="9980" width="9.85546875" customWidth="1"/>
    <col min="10217" max="10217" width="4" bestFit="1" customWidth="1"/>
    <col min="10218" max="10218" width="27.85546875" customWidth="1"/>
    <col min="10219" max="10221" width="0" hidden="1" customWidth="1"/>
    <col min="10222" max="10222" width="8.85546875" customWidth="1"/>
    <col min="10223" max="10223" width="12.42578125" customWidth="1"/>
    <col min="10224" max="10224" width="7.42578125" customWidth="1"/>
    <col min="10225" max="10225" width="12.5703125" customWidth="1"/>
    <col min="10226" max="10227" width="9" customWidth="1"/>
    <col min="10228" max="10228" width="11.42578125" customWidth="1"/>
    <col min="10229" max="10229" width="10.7109375" bestFit="1" customWidth="1"/>
    <col min="10230" max="10230" width="10.140625" customWidth="1"/>
    <col min="10231" max="10231" width="9.7109375" customWidth="1"/>
    <col min="10232" max="10232" width="7.85546875" customWidth="1"/>
    <col min="10233" max="10233" width="10.7109375" customWidth="1"/>
    <col min="10234" max="10234" width="10.85546875" customWidth="1"/>
    <col min="10235" max="10235" width="10.140625" customWidth="1"/>
    <col min="10236" max="10236" width="9.85546875" customWidth="1"/>
    <col min="10473" max="10473" width="4" bestFit="1" customWidth="1"/>
    <col min="10474" max="10474" width="27.85546875" customWidth="1"/>
    <col min="10475" max="10477" width="0" hidden="1" customWidth="1"/>
    <col min="10478" max="10478" width="8.85546875" customWidth="1"/>
    <col min="10479" max="10479" width="12.42578125" customWidth="1"/>
    <col min="10480" max="10480" width="7.42578125" customWidth="1"/>
    <col min="10481" max="10481" width="12.5703125" customWidth="1"/>
    <col min="10482" max="10483" width="9" customWidth="1"/>
    <col min="10484" max="10484" width="11.42578125" customWidth="1"/>
    <col min="10485" max="10485" width="10.7109375" bestFit="1" customWidth="1"/>
    <col min="10486" max="10486" width="10.140625" customWidth="1"/>
    <col min="10487" max="10487" width="9.7109375" customWidth="1"/>
    <col min="10488" max="10488" width="7.85546875" customWidth="1"/>
    <col min="10489" max="10489" width="10.7109375" customWidth="1"/>
    <col min="10490" max="10490" width="10.85546875" customWidth="1"/>
    <col min="10491" max="10491" width="10.140625" customWidth="1"/>
    <col min="10492" max="10492" width="9.85546875" customWidth="1"/>
    <col min="10729" max="10729" width="4" bestFit="1" customWidth="1"/>
    <col min="10730" max="10730" width="27.85546875" customWidth="1"/>
    <col min="10731" max="10733" width="0" hidden="1" customWidth="1"/>
    <col min="10734" max="10734" width="8.85546875" customWidth="1"/>
    <col min="10735" max="10735" width="12.42578125" customWidth="1"/>
    <col min="10736" max="10736" width="7.42578125" customWidth="1"/>
    <col min="10737" max="10737" width="12.5703125" customWidth="1"/>
    <col min="10738" max="10739" width="9" customWidth="1"/>
    <col min="10740" max="10740" width="11.42578125" customWidth="1"/>
    <col min="10741" max="10741" width="10.7109375" bestFit="1" customWidth="1"/>
    <col min="10742" max="10742" width="10.140625" customWidth="1"/>
    <col min="10743" max="10743" width="9.7109375" customWidth="1"/>
    <col min="10744" max="10744" width="7.85546875" customWidth="1"/>
    <col min="10745" max="10745" width="10.7109375" customWidth="1"/>
    <col min="10746" max="10746" width="10.85546875" customWidth="1"/>
    <col min="10747" max="10747" width="10.140625" customWidth="1"/>
    <col min="10748" max="10748" width="9.85546875" customWidth="1"/>
    <col min="10985" max="10985" width="4" bestFit="1" customWidth="1"/>
    <col min="10986" max="10986" width="27.85546875" customWidth="1"/>
    <col min="10987" max="10989" width="0" hidden="1" customWidth="1"/>
    <col min="10990" max="10990" width="8.85546875" customWidth="1"/>
    <col min="10991" max="10991" width="12.42578125" customWidth="1"/>
    <col min="10992" max="10992" width="7.42578125" customWidth="1"/>
    <col min="10993" max="10993" width="12.5703125" customWidth="1"/>
    <col min="10994" max="10995" width="9" customWidth="1"/>
    <col min="10996" max="10996" width="11.42578125" customWidth="1"/>
    <col min="10997" max="10997" width="10.7109375" bestFit="1" customWidth="1"/>
    <col min="10998" max="10998" width="10.140625" customWidth="1"/>
    <col min="10999" max="10999" width="9.7109375" customWidth="1"/>
    <col min="11000" max="11000" width="7.85546875" customWidth="1"/>
    <col min="11001" max="11001" width="10.7109375" customWidth="1"/>
    <col min="11002" max="11002" width="10.85546875" customWidth="1"/>
    <col min="11003" max="11003" width="10.140625" customWidth="1"/>
    <col min="11004" max="11004" width="9.85546875" customWidth="1"/>
    <col min="11241" max="11241" width="4" bestFit="1" customWidth="1"/>
    <col min="11242" max="11242" width="27.85546875" customWidth="1"/>
    <col min="11243" max="11245" width="0" hidden="1" customWidth="1"/>
    <col min="11246" max="11246" width="8.85546875" customWidth="1"/>
    <col min="11247" max="11247" width="12.42578125" customWidth="1"/>
    <col min="11248" max="11248" width="7.42578125" customWidth="1"/>
    <col min="11249" max="11249" width="12.5703125" customWidth="1"/>
    <col min="11250" max="11251" width="9" customWidth="1"/>
    <col min="11252" max="11252" width="11.42578125" customWidth="1"/>
    <col min="11253" max="11253" width="10.7109375" bestFit="1" customWidth="1"/>
    <col min="11254" max="11254" width="10.140625" customWidth="1"/>
    <col min="11255" max="11255" width="9.7109375" customWidth="1"/>
    <col min="11256" max="11256" width="7.85546875" customWidth="1"/>
    <col min="11257" max="11257" width="10.7109375" customWidth="1"/>
    <col min="11258" max="11258" width="10.85546875" customWidth="1"/>
    <col min="11259" max="11259" width="10.140625" customWidth="1"/>
    <col min="11260" max="11260" width="9.85546875" customWidth="1"/>
    <col min="11497" max="11497" width="4" bestFit="1" customWidth="1"/>
    <col min="11498" max="11498" width="27.85546875" customWidth="1"/>
    <col min="11499" max="11501" width="0" hidden="1" customWidth="1"/>
    <col min="11502" max="11502" width="8.85546875" customWidth="1"/>
    <col min="11503" max="11503" width="12.42578125" customWidth="1"/>
    <col min="11504" max="11504" width="7.42578125" customWidth="1"/>
    <col min="11505" max="11505" width="12.5703125" customWidth="1"/>
    <col min="11506" max="11507" width="9" customWidth="1"/>
    <col min="11508" max="11508" width="11.42578125" customWidth="1"/>
    <col min="11509" max="11509" width="10.7109375" bestFit="1" customWidth="1"/>
    <col min="11510" max="11510" width="10.140625" customWidth="1"/>
    <col min="11511" max="11511" width="9.7109375" customWidth="1"/>
    <col min="11512" max="11512" width="7.85546875" customWidth="1"/>
    <col min="11513" max="11513" width="10.7109375" customWidth="1"/>
    <col min="11514" max="11514" width="10.85546875" customWidth="1"/>
    <col min="11515" max="11515" width="10.140625" customWidth="1"/>
    <col min="11516" max="11516" width="9.85546875" customWidth="1"/>
    <col min="11753" max="11753" width="4" bestFit="1" customWidth="1"/>
    <col min="11754" max="11754" width="27.85546875" customWidth="1"/>
    <col min="11755" max="11757" width="0" hidden="1" customWidth="1"/>
    <col min="11758" max="11758" width="8.85546875" customWidth="1"/>
    <col min="11759" max="11759" width="12.42578125" customWidth="1"/>
    <col min="11760" max="11760" width="7.42578125" customWidth="1"/>
    <col min="11761" max="11761" width="12.5703125" customWidth="1"/>
    <col min="11762" max="11763" width="9" customWidth="1"/>
    <col min="11764" max="11764" width="11.42578125" customWidth="1"/>
    <col min="11765" max="11765" width="10.7109375" bestFit="1" customWidth="1"/>
    <col min="11766" max="11766" width="10.140625" customWidth="1"/>
    <col min="11767" max="11767" width="9.7109375" customWidth="1"/>
    <col min="11768" max="11768" width="7.85546875" customWidth="1"/>
    <col min="11769" max="11769" width="10.7109375" customWidth="1"/>
    <col min="11770" max="11770" width="10.85546875" customWidth="1"/>
    <col min="11771" max="11771" width="10.140625" customWidth="1"/>
    <col min="11772" max="11772" width="9.85546875" customWidth="1"/>
    <col min="12009" max="12009" width="4" bestFit="1" customWidth="1"/>
    <col min="12010" max="12010" width="27.85546875" customWidth="1"/>
    <col min="12011" max="12013" width="0" hidden="1" customWidth="1"/>
    <col min="12014" max="12014" width="8.85546875" customWidth="1"/>
    <col min="12015" max="12015" width="12.42578125" customWidth="1"/>
    <col min="12016" max="12016" width="7.42578125" customWidth="1"/>
    <col min="12017" max="12017" width="12.5703125" customWidth="1"/>
    <col min="12018" max="12019" width="9" customWidth="1"/>
    <col min="12020" max="12020" width="11.42578125" customWidth="1"/>
    <col min="12021" max="12021" width="10.7109375" bestFit="1" customWidth="1"/>
    <col min="12022" max="12022" width="10.140625" customWidth="1"/>
    <col min="12023" max="12023" width="9.7109375" customWidth="1"/>
    <col min="12024" max="12024" width="7.85546875" customWidth="1"/>
    <col min="12025" max="12025" width="10.7109375" customWidth="1"/>
    <col min="12026" max="12026" width="10.85546875" customWidth="1"/>
    <col min="12027" max="12027" width="10.140625" customWidth="1"/>
    <col min="12028" max="12028" width="9.85546875" customWidth="1"/>
    <col min="12265" max="12265" width="4" bestFit="1" customWidth="1"/>
    <col min="12266" max="12266" width="27.85546875" customWidth="1"/>
    <col min="12267" max="12269" width="0" hidden="1" customWidth="1"/>
    <col min="12270" max="12270" width="8.85546875" customWidth="1"/>
    <col min="12271" max="12271" width="12.42578125" customWidth="1"/>
    <col min="12272" max="12272" width="7.42578125" customWidth="1"/>
    <col min="12273" max="12273" width="12.5703125" customWidth="1"/>
    <col min="12274" max="12275" width="9" customWidth="1"/>
    <col min="12276" max="12276" width="11.42578125" customWidth="1"/>
    <col min="12277" max="12277" width="10.7109375" bestFit="1" customWidth="1"/>
    <col min="12278" max="12278" width="10.140625" customWidth="1"/>
    <col min="12279" max="12279" width="9.7109375" customWidth="1"/>
    <col min="12280" max="12280" width="7.85546875" customWidth="1"/>
    <col min="12281" max="12281" width="10.7109375" customWidth="1"/>
    <col min="12282" max="12282" width="10.85546875" customWidth="1"/>
    <col min="12283" max="12283" width="10.140625" customWidth="1"/>
    <col min="12284" max="12284" width="9.85546875" customWidth="1"/>
    <col min="12521" max="12521" width="4" bestFit="1" customWidth="1"/>
    <col min="12522" max="12522" width="27.85546875" customWidth="1"/>
    <col min="12523" max="12525" width="0" hidden="1" customWidth="1"/>
    <col min="12526" max="12526" width="8.85546875" customWidth="1"/>
    <col min="12527" max="12527" width="12.42578125" customWidth="1"/>
    <col min="12528" max="12528" width="7.42578125" customWidth="1"/>
    <col min="12529" max="12529" width="12.5703125" customWidth="1"/>
    <col min="12530" max="12531" width="9" customWidth="1"/>
    <col min="12532" max="12532" width="11.42578125" customWidth="1"/>
    <col min="12533" max="12533" width="10.7109375" bestFit="1" customWidth="1"/>
    <col min="12534" max="12534" width="10.140625" customWidth="1"/>
    <col min="12535" max="12535" width="9.7109375" customWidth="1"/>
    <col min="12536" max="12536" width="7.85546875" customWidth="1"/>
    <col min="12537" max="12537" width="10.7109375" customWidth="1"/>
    <col min="12538" max="12538" width="10.85546875" customWidth="1"/>
    <col min="12539" max="12539" width="10.140625" customWidth="1"/>
    <col min="12540" max="12540" width="9.85546875" customWidth="1"/>
    <col min="12777" max="12777" width="4" bestFit="1" customWidth="1"/>
    <col min="12778" max="12778" width="27.85546875" customWidth="1"/>
    <col min="12779" max="12781" width="0" hidden="1" customWidth="1"/>
    <col min="12782" max="12782" width="8.85546875" customWidth="1"/>
    <col min="12783" max="12783" width="12.42578125" customWidth="1"/>
    <col min="12784" max="12784" width="7.42578125" customWidth="1"/>
    <col min="12785" max="12785" width="12.5703125" customWidth="1"/>
    <col min="12786" max="12787" width="9" customWidth="1"/>
    <col min="12788" max="12788" width="11.42578125" customWidth="1"/>
    <col min="12789" max="12789" width="10.7109375" bestFit="1" customWidth="1"/>
    <col min="12790" max="12790" width="10.140625" customWidth="1"/>
    <col min="12791" max="12791" width="9.7109375" customWidth="1"/>
    <col min="12792" max="12792" width="7.85546875" customWidth="1"/>
    <col min="12793" max="12793" width="10.7109375" customWidth="1"/>
    <col min="12794" max="12794" width="10.85546875" customWidth="1"/>
    <col min="12795" max="12795" width="10.140625" customWidth="1"/>
    <col min="12796" max="12796" width="9.85546875" customWidth="1"/>
    <col min="13033" max="13033" width="4" bestFit="1" customWidth="1"/>
    <col min="13034" max="13034" width="27.85546875" customWidth="1"/>
    <col min="13035" max="13037" width="0" hidden="1" customWidth="1"/>
    <col min="13038" max="13038" width="8.85546875" customWidth="1"/>
    <col min="13039" max="13039" width="12.42578125" customWidth="1"/>
    <col min="13040" max="13040" width="7.42578125" customWidth="1"/>
    <col min="13041" max="13041" width="12.5703125" customWidth="1"/>
    <col min="13042" max="13043" width="9" customWidth="1"/>
    <col min="13044" max="13044" width="11.42578125" customWidth="1"/>
    <col min="13045" max="13045" width="10.7109375" bestFit="1" customWidth="1"/>
    <col min="13046" max="13046" width="10.140625" customWidth="1"/>
    <col min="13047" max="13047" width="9.7109375" customWidth="1"/>
    <col min="13048" max="13048" width="7.85546875" customWidth="1"/>
    <col min="13049" max="13049" width="10.7109375" customWidth="1"/>
    <col min="13050" max="13050" width="10.85546875" customWidth="1"/>
    <col min="13051" max="13051" width="10.140625" customWidth="1"/>
    <col min="13052" max="13052" width="9.85546875" customWidth="1"/>
    <col min="13289" max="13289" width="4" bestFit="1" customWidth="1"/>
    <col min="13290" max="13290" width="27.85546875" customWidth="1"/>
    <col min="13291" max="13293" width="0" hidden="1" customWidth="1"/>
    <col min="13294" max="13294" width="8.85546875" customWidth="1"/>
    <col min="13295" max="13295" width="12.42578125" customWidth="1"/>
    <col min="13296" max="13296" width="7.42578125" customWidth="1"/>
    <col min="13297" max="13297" width="12.5703125" customWidth="1"/>
    <col min="13298" max="13299" width="9" customWidth="1"/>
    <col min="13300" max="13300" width="11.42578125" customWidth="1"/>
    <col min="13301" max="13301" width="10.7109375" bestFit="1" customWidth="1"/>
    <col min="13302" max="13302" width="10.140625" customWidth="1"/>
    <col min="13303" max="13303" width="9.7109375" customWidth="1"/>
    <col min="13304" max="13304" width="7.85546875" customWidth="1"/>
    <col min="13305" max="13305" width="10.7109375" customWidth="1"/>
    <col min="13306" max="13306" width="10.85546875" customWidth="1"/>
    <col min="13307" max="13307" width="10.140625" customWidth="1"/>
    <col min="13308" max="13308" width="9.85546875" customWidth="1"/>
    <col min="13545" max="13545" width="4" bestFit="1" customWidth="1"/>
    <col min="13546" max="13546" width="27.85546875" customWidth="1"/>
    <col min="13547" max="13549" width="0" hidden="1" customWidth="1"/>
    <col min="13550" max="13550" width="8.85546875" customWidth="1"/>
    <col min="13551" max="13551" width="12.42578125" customWidth="1"/>
    <col min="13552" max="13552" width="7.42578125" customWidth="1"/>
    <col min="13553" max="13553" width="12.5703125" customWidth="1"/>
    <col min="13554" max="13555" width="9" customWidth="1"/>
    <col min="13556" max="13556" width="11.42578125" customWidth="1"/>
    <col min="13557" max="13557" width="10.7109375" bestFit="1" customWidth="1"/>
    <col min="13558" max="13558" width="10.140625" customWidth="1"/>
    <col min="13559" max="13559" width="9.7109375" customWidth="1"/>
    <col min="13560" max="13560" width="7.85546875" customWidth="1"/>
    <col min="13561" max="13561" width="10.7109375" customWidth="1"/>
    <col min="13562" max="13562" width="10.85546875" customWidth="1"/>
    <col min="13563" max="13563" width="10.140625" customWidth="1"/>
    <col min="13564" max="13564" width="9.85546875" customWidth="1"/>
    <col min="13801" max="13801" width="4" bestFit="1" customWidth="1"/>
    <col min="13802" max="13802" width="27.85546875" customWidth="1"/>
    <col min="13803" max="13805" width="0" hidden="1" customWidth="1"/>
    <col min="13806" max="13806" width="8.85546875" customWidth="1"/>
    <col min="13807" max="13807" width="12.42578125" customWidth="1"/>
    <col min="13808" max="13808" width="7.42578125" customWidth="1"/>
    <col min="13809" max="13809" width="12.5703125" customWidth="1"/>
    <col min="13810" max="13811" width="9" customWidth="1"/>
    <col min="13812" max="13812" width="11.42578125" customWidth="1"/>
    <col min="13813" max="13813" width="10.7109375" bestFit="1" customWidth="1"/>
    <col min="13814" max="13814" width="10.140625" customWidth="1"/>
    <col min="13815" max="13815" width="9.7109375" customWidth="1"/>
    <col min="13816" max="13816" width="7.85546875" customWidth="1"/>
    <col min="13817" max="13817" width="10.7109375" customWidth="1"/>
    <col min="13818" max="13818" width="10.85546875" customWidth="1"/>
    <col min="13819" max="13819" width="10.140625" customWidth="1"/>
    <col min="13820" max="13820" width="9.85546875" customWidth="1"/>
    <col min="14057" max="14057" width="4" bestFit="1" customWidth="1"/>
    <col min="14058" max="14058" width="27.85546875" customWidth="1"/>
    <col min="14059" max="14061" width="0" hidden="1" customWidth="1"/>
    <col min="14062" max="14062" width="8.85546875" customWidth="1"/>
    <col min="14063" max="14063" width="12.42578125" customWidth="1"/>
    <col min="14064" max="14064" width="7.42578125" customWidth="1"/>
    <col min="14065" max="14065" width="12.5703125" customWidth="1"/>
    <col min="14066" max="14067" width="9" customWidth="1"/>
    <col min="14068" max="14068" width="11.42578125" customWidth="1"/>
    <col min="14069" max="14069" width="10.7109375" bestFit="1" customWidth="1"/>
    <col min="14070" max="14070" width="10.140625" customWidth="1"/>
    <col min="14071" max="14071" width="9.7109375" customWidth="1"/>
    <col min="14072" max="14072" width="7.85546875" customWidth="1"/>
    <col min="14073" max="14073" width="10.7109375" customWidth="1"/>
    <col min="14074" max="14074" width="10.85546875" customWidth="1"/>
    <col min="14075" max="14075" width="10.140625" customWidth="1"/>
    <col min="14076" max="14076" width="9.85546875" customWidth="1"/>
    <col min="14313" max="14313" width="4" bestFit="1" customWidth="1"/>
    <col min="14314" max="14314" width="27.85546875" customWidth="1"/>
    <col min="14315" max="14317" width="0" hidden="1" customWidth="1"/>
    <col min="14318" max="14318" width="8.85546875" customWidth="1"/>
    <col min="14319" max="14319" width="12.42578125" customWidth="1"/>
    <col min="14320" max="14320" width="7.42578125" customWidth="1"/>
    <col min="14321" max="14321" width="12.5703125" customWidth="1"/>
    <col min="14322" max="14323" width="9" customWidth="1"/>
    <col min="14324" max="14324" width="11.42578125" customWidth="1"/>
    <col min="14325" max="14325" width="10.7109375" bestFit="1" customWidth="1"/>
    <col min="14326" max="14326" width="10.140625" customWidth="1"/>
    <col min="14327" max="14327" width="9.7109375" customWidth="1"/>
    <col min="14328" max="14328" width="7.85546875" customWidth="1"/>
    <col min="14329" max="14329" width="10.7109375" customWidth="1"/>
    <col min="14330" max="14330" width="10.85546875" customWidth="1"/>
    <col min="14331" max="14331" width="10.140625" customWidth="1"/>
    <col min="14332" max="14332" width="9.85546875" customWidth="1"/>
    <col min="14569" max="14569" width="4" bestFit="1" customWidth="1"/>
    <col min="14570" max="14570" width="27.85546875" customWidth="1"/>
    <col min="14571" max="14573" width="0" hidden="1" customWidth="1"/>
    <col min="14574" max="14574" width="8.85546875" customWidth="1"/>
    <col min="14575" max="14575" width="12.42578125" customWidth="1"/>
    <col min="14576" max="14576" width="7.42578125" customWidth="1"/>
    <col min="14577" max="14577" width="12.5703125" customWidth="1"/>
    <col min="14578" max="14579" width="9" customWidth="1"/>
    <col min="14580" max="14580" width="11.42578125" customWidth="1"/>
    <col min="14581" max="14581" width="10.7109375" bestFit="1" customWidth="1"/>
    <col min="14582" max="14582" width="10.140625" customWidth="1"/>
    <col min="14583" max="14583" width="9.7109375" customWidth="1"/>
    <col min="14584" max="14584" width="7.85546875" customWidth="1"/>
    <col min="14585" max="14585" width="10.7109375" customWidth="1"/>
    <col min="14586" max="14586" width="10.85546875" customWidth="1"/>
    <col min="14587" max="14587" width="10.140625" customWidth="1"/>
    <col min="14588" max="14588" width="9.85546875" customWidth="1"/>
    <col min="14825" max="14825" width="4" bestFit="1" customWidth="1"/>
    <col min="14826" max="14826" width="27.85546875" customWidth="1"/>
    <col min="14827" max="14829" width="0" hidden="1" customWidth="1"/>
    <col min="14830" max="14830" width="8.85546875" customWidth="1"/>
    <col min="14831" max="14831" width="12.42578125" customWidth="1"/>
    <col min="14832" max="14832" width="7.42578125" customWidth="1"/>
    <col min="14833" max="14833" width="12.5703125" customWidth="1"/>
    <col min="14834" max="14835" width="9" customWidth="1"/>
    <col min="14836" max="14836" width="11.42578125" customWidth="1"/>
    <col min="14837" max="14837" width="10.7109375" bestFit="1" customWidth="1"/>
    <col min="14838" max="14838" width="10.140625" customWidth="1"/>
    <col min="14839" max="14839" width="9.7109375" customWidth="1"/>
    <col min="14840" max="14840" width="7.85546875" customWidth="1"/>
    <col min="14841" max="14841" width="10.7109375" customWidth="1"/>
    <col min="14842" max="14842" width="10.85546875" customWidth="1"/>
    <col min="14843" max="14843" width="10.140625" customWidth="1"/>
    <col min="14844" max="14844" width="9.85546875" customWidth="1"/>
    <col min="15081" max="15081" width="4" bestFit="1" customWidth="1"/>
    <col min="15082" max="15082" width="27.85546875" customWidth="1"/>
    <col min="15083" max="15085" width="0" hidden="1" customWidth="1"/>
    <col min="15086" max="15086" width="8.85546875" customWidth="1"/>
    <col min="15087" max="15087" width="12.42578125" customWidth="1"/>
    <col min="15088" max="15088" width="7.42578125" customWidth="1"/>
    <col min="15089" max="15089" width="12.5703125" customWidth="1"/>
    <col min="15090" max="15091" width="9" customWidth="1"/>
    <col min="15092" max="15092" width="11.42578125" customWidth="1"/>
    <col min="15093" max="15093" width="10.7109375" bestFit="1" customWidth="1"/>
    <col min="15094" max="15094" width="10.140625" customWidth="1"/>
    <col min="15095" max="15095" width="9.7109375" customWidth="1"/>
    <col min="15096" max="15096" width="7.85546875" customWidth="1"/>
    <col min="15097" max="15097" width="10.7109375" customWidth="1"/>
    <col min="15098" max="15098" width="10.85546875" customWidth="1"/>
    <col min="15099" max="15099" width="10.140625" customWidth="1"/>
    <col min="15100" max="15100" width="9.85546875" customWidth="1"/>
    <col min="15337" max="15337" width="4" bestFit="1" customWidth="1"/>
    <col min="15338" max="15338" width="27.85546875" customWidth="1"/>
    <col min="15339" max="15341" width="0" hidden="1" customWidth="1"/>
    <col min="15342" max="15342" width="8.85546875" customWidth="1"/>
    <col min="15343" max="15343" width="12.42578125" customWidth="1"/>
    <col min="15344" max="15344" width="7.42578125" customWidth="1"/>
    <col min="15345" max="15345" width="12.5703125" customWidth="1"/>
    <col min="15346" max="15347" width="9" customWidth="1"/>
    <col min="15348" max="15348" width="11.42578125" customWidth="1"/>
    <col min="15349" max="15349" width="10.7109375" bestFit="1" customWidth="1"/>
    <col min="15350" max="15350" width="10.140625" customWidth="1"/>
    <col min="15351" max="15351" width="9.7109375" customWidth="1"/>
    <col min="15352" max="15352" width="7.85546875" customWidth="1"/>
    <col min="15353" max="15353" width="10.7109375" customWidth="1"/>
    <col min="15354" max="15354" width="10.85546875" customWidth="1"/>
    <col min="15355" max="15355" width="10.140625" customWidth="1"/>
    <col min="15356" max="15356" width="9.85546875" customWidth="1"/>
    <col min="15593" max="15593" width="4" bestFit="1" customWidth="1"/>
    <col min="15594" max="15594" width="27.85546875" customWidth="1"/>
    <col min="15595" max="15597" width="0" hidden="1" customWidth="1"/>
    <col min="15598" max="15598" width="8.85546875" customWidth="1"/>
    <col min="15599" max="15599" width="12.42578125" customWidth="1"/>
    <col min="15600" max="15600" width="7.42578125" customWidth="1"/>
    <col min="15601" max="15601" width="12.5703125" customWidth="1"/>
    <col min="15602" max="15603" width="9" customWidth="1"/>
    <col min="15604" max="15604" width="11.42578125" customWidth="1"/>
    <col min="15605" max="15605" width="10.7109375" bestFit="1" customWidth="1"/>
    <col min="15606" max="15606" width="10.140625" customWidth="1"/>
    <col min="15607" max="15607" width="9.7109375" customWidth="1"/>
    <col min="15608" max="15608" width="7.85546875" customWidth="1"/>
    <col min="15609" max="15609" width="10.7109375" customWidth="1"/>
    <col min="15610" max="15610" width="10.85546875" customWidth="1"/>
    <col min="15611" max="15611" width="10.140625" customWidth="1"/>
    <col min="15612" max="15612" width="9.85546875" customWidth="1"/>
    <col min="15849" max="15849" width="4" bestFit="1" customWidth="1"/>
    <col min="15850" max="15850" width="27.85546875" customWidth="1"/>
    <col min="15851" max="15853" width="0" hidden="1" customWidth="1"/>
    <col min="15854" max="15854" width="8.85546875" customWidth="1"/>
    <col min="15855" max="15855" width="12.42578125" customWidth="1"/>
    <col min="15856" max="15856" width="7.42578125" customWidth="1"/>
    <col min="15857" max="15857" width="12.5703125" customWidth="1"/>
    <col min="15858" max="15859" width="9" customWidth="1"/>
    <col min="15860" max="15860" width="11.42578125" customWidth="1"/>
    <col min="15861" max="15861" width="10.7109375" bestFit="1" customWidth="1"/>
    <col min="15862" max="15862" width="10.140625" customWidth="1"/>
    <col min="15863" max="15863" width="9.7109375" customWidth="1"/>
    <col min="15864" max="15864" width="7.85546875" customWidth="1"/>
    <col min="15865" max="15865" width="10.7109375" customWidth="1"/>
    <col min="15866" max="15866" width="10.85546875" customWidth="1"/>
    <col min="15867" max="15867" width="10.140625" customWidth="1"/>
    <col min="15868" max="15868" width="9.85546875" customWidth="1"/>
    <col min="16105" max="16105" width="4" bestFit="1" customWidth="1"/>
    <col min="16106" max="16106" width="27.85546875" customWidth="1"/>
    <col min="16107" max="16109" width="0" hidden="1" customWidth="1"/>
    <col min="16110" max="16110" width="8.85546875" customWidth="1"/>
    <col min="16111" max="16111" width="12.42578125" customWidth="1"/>
    <col min="16112" max="16112" width="7.42578125" customWidth="1"/>
    <col min="16113" max="16113" width="12.5703125" customWidth="1"/>
    <col min="16114" max="16115" width="9" customWidth="1"/>
    <col min="16116" max="16116" width="11.42578125" customWidth="1"/>
    <col min="16117" max="16117" width="10.7109375" bestFit="1" customWidth="1"/>
    <col min="16118" max="16118" width="10.140625" customWidth="1"/>
    <col min="16119" max="16119" width="9.7109375" customWidth="1"/>
    <col min="16120" max="16120" width="7.85546875" customWidth="1"/>
    <col min="16121" max="16121" width="10.7109375" customWidth="1"/>
    <col min="16122" max="16122" width="10.85546875" customWidth="1"/>
    <col min="16123" max="16123" width="10.140625" customWidth="1"/>
    <col min="16124" max="16124" width="9.85546875" customWidth="1"/>
  </cols>
  <sheetData>
    <row r="1" spans="1:36" ht="15.75" thickBot="1">
      <c r="A1" s="2" t="s">
        <v>305</v>
      </c>
    </row>
    <row r="2" spans="1:36" ht="45.75" customHeight="1" thickBot="1">
      <c r="B2" s="334" t="s">
        <v>505</v>
      </c>
      <c r="C2" s="335"/>
      <c r="D2" s="335"/>
      <c r="E2" s="335"/>
      <c r="F2" s="335"/>
      <c r="G2" s="335"/>
      <c r="H2" s="335"/>
      <c r="I2" s="335"/>
      <c r="J2" s="335"/>
      <c r="K2" s="335"/>
      <c r="L2" s="335"/>
      <c r="M2" s="335"/>
      <c r="N2" s="336"/>
    </row>
    <row r="3" spans="1:36" ht="21" customHeight="1">
      <c r="B3" s="341" t="s">
        <v>200</v>
      </c>
      <c r="C3" s="343" t="s">
        <v>222</v>
      </c>
      <c r="D3" s="116" t="s">
        <v>223</v>
      </c>
      <c r="E3" s="117"/>
      <c r="F3" s="117"/>
      <c r="G3" s="343" t="s">
        <v>501</v>
      </c>
      <c r="H3" s="343"/>
      <c r="I3" s="343"/>
      <c r="J3" s="343" t="s">
        <v>502</v>
      </c>
      <c r="K3" s="343"/>
      <c r="L3" s="343"/>
      <c r="M3" s="343"/>
      <c r="N3" s="345"/>
    </row>
    <row r="4" spans="1:36" ht="63">
      <c r="B4" s="342"/>
      <c r="C4" s="344"/>
      <c r="D4" s="118" t="s">
        <v>225</v>
      </c>
      <c r="E4" s="118" t="s">
        <v>226</v>
      </c>
      <c r="F4" s="118" t="s">
        <v>238</v>
      </c>
      <c r="G4" s="119" t="s">
        <v>239</v>
      </c>
      <c r="H4" s="119" t="s">
        <v>240</v>
      </c>
      <c r="I4" s="120" t="s">
        <v>241</v>
      </c>
      <c r="J4" s="121" t="s">
        <v>242</v>
      </c>
      <c r="K4" s="121" t="s">
        <v>243</v>
      </c>
      <c r="L4" s="119" t="s">
        <v>239</v>
      </c>
      <c r="M4" s="119" t="s">
        <v>240</v>
      </c>
      <c r="N4" s="122" t="s">
        <v>241</v>
      </c>
    </row>
    <row r="5" spans="1:36" ht="18">
      <c r="B5" s="132">
        <v>1</v>
      </c>
      <c r="C5" s="132" t="s">
        <v>43</v>
      </c>
      <c r="D5" s="133"/>
      <c r="E5" s="134"/>
      <c r="F5" s="134"/>
      <c r="G5" s="158">
        <v>6.34686767136904</v>
      </c>
      <c r="H5" s="158">
        <v>2.0220203907459515</v>
      </c>
      <c r="I5" s="158">
        <v>1.173681492809612</v>
      </c>
      <c r="J5" s="159">
        <v>63105.797048</v>
      </c>
      <c r="K5" s="159">
        <v>33648.827378000002</v>
      </c>
      <c r="L5" s="158">
        <v>0.22865503689166891</v>
      </c>
      <c r="M5" s="158">
        <v>3.2231090687838771E-3</v>
      </c>
      <c r="N5" s="160">
        <v>2.7595812515035335E-2</v>
      </c>
    </row>
    <row r="6" spans="1:36" ht="18">
      <c r="B6" s="124">
        <v>2</v>
      </c>
      <c r="C6" s="124" t="s">
        <v>164</v>
      </c>
      <c r="D6" s="125"/>
      <c r="E6" s="126"/>
      <c r="F6" s="126"/>
      <c r="G6" s="161">
        <v>4.6165003260511455</v>
      </c>
      <c r="H6" s="161">
        <v>0.13585591828763166</v>
      </c>
      <c r="I6" s="161">
        <v>0.19701099105477327</v>
      </c>
      <c r="J6" s="162">
        <v>24623.383179</v>
      </c>
      <c r="K6" s="162">
        <v>13168.221796</v>
      </c>
      <c r="L6" s="161">
        <v>0.1684619672362144</v>
      </c>
      <c r="M6" s="161">
        <v>0</v>
      </c>
      <c r="N6" s="163">
        <v>6.4833432993105372E-2</v>
      </c>
    </row>
    <row r="7" spans="1:36" ht="18">
      <c r="B7" s="132">
        <v>3</v>
      </c>
      <c r="C7" s="132" t="s">
        <v>65</v>
      </c>
      <c r="D7" s="133"/>
      <c r="E7" s="134"/>
      <c r="F7" s="134"/>
      <c r="G7" s="158">
        <v>4.1405653424378217</v>
      </c>
      <c r="H7" s="158">
        <v>0.15633049159823445</v>
      </c>
      <c r="I7" s="158">
        <v>6.1030863194735267E-2</v>
      </c>
      <c r="J7" s="159">
        <v>76107.057363</v>
      </c>
      <c r="K7" s="159">
        <v>56211.089097999997</v>
      </c>
      <c r="L7" s="158">
        <v>7.330166661645042E-2</v>
      </c>
      <c r="M7" s="158">
        <v>0</v>
      </c>
      <c r="N7" s="160">
        <v>3.6410569911227635E-4</v>
      </c>
    </row>
    <row r="8" spans="1:36" ht="18">
      <c r="B8" s="124">
        <v>4</v>
      </c>
      <c r="C8" s="124" t="s">
        <v>147</v>
      </c>
      <c r="D8" s="125"/>
      <c r="E8" s="126"/>
      <c r="F8" s="126"/>
      <c r="G8" s="161">
        <v>1.7462174738294705</v>
      </c>
      <c r="H8" s="161">
        <v>3.577175176103034E-2</v>
      </c>
      <c r="I8" s="161">
        <v>7.6835694208258597E-3</v>
      </c>
      <c r="J8" s="162">
        <v>18117.521818000001</v>
      </c>
      <c r="K8" s="162">
        <v>16245.989035000001</v>
      </c>
      <c r="L8" s="161">
        <v>2.6948493430782069E-3</v>
      </c>
      <c r="M8" s="161">
        <v>0</v>
      </c>
      <c r="N8" s="163">
        <v>2.761273746453411E-4</v>
      </c>
    </row>
    <row r="9" spans="1:36" ht="18">
      <c r="B9" s="132">
        <v>5</v>
      </c>
      <c r="C9" s="132" t="s">
        <v>470</v>
      </c>
      <c r="D9" s="133"/>
      <c r="E9" s="134"/>
      <c r="F9" s="134"/>
      <c r="G9" s="158">
        <v>1.4637175075043312</v>
      </c>
      <c r="H9" s="158">
        <v>0.77765191897654584</v>
      </c>
      <c r="I9" s="158">
        <v>0.53125</v>
      </c>
      <c r="J9" s="159">
        <v>6376</v>
      </c>
      <c r="K9" s="159">
        <v>5981</v>
      </c>
      <c r="L9" s="158">
        <v>3.4056761709824827E-4</v>
      </c>
      <c r="M9" s="158">
        <v>0</v>
      </c>
      <c r="N9" s="160">
        <v>2.1737750698146738E-3</v>
      </c>
    </row>
    <row r="10" spans="1:36" ht="18">
      <c r="B10" s="124">
        <v>6</v>
      </c>
      <c r="C10" s="124" t="s">
        <v>161</v>
      </c>
      <c r="D10" s="125"/>
      <c r="E10" s="126"/>
      <c r="F10" s="126"/>
      <c r="G10" s="161">
        <v>1.372277791087908</v>
      </c>
      <c r="H10" s="161">
        <v>7.4946466809421838E-2</v>
      </c>
      <c r="I10" s="161">
        <v>0.11060999412556138</v>
      </c>
      <c r="J10" s="162">
        <v>5336</v>
      </c>
      <c r="K10" s="162">
        <v>5019</v>
      </c>
      <c r="L10" s="161">
        <v>8.0099522034996767E-5</v>
      </c>
      <c r="M10" s="161">
        <v>0</v>
      </c>
      <c r="N10" s="163">
        <v>0</v>
      </c>
    </row>
    <row r="11" spans="1:36" ht="18">
      <c r="B11" s="132">
        <v>7</v>
      </c>
      <c r="C11" s="132" t="s">
        <v>159</v>
      </c>
      <c r="D11" s="133"/>
      <c r="E11" s="134"/>
      <c r="F11" s="134"/>
      <c r="G11" s="158">
        <v>1.3233600155625269</v>
      </c>
      <c r="H11" s="158">
        <v>0.38623362243956449</v>
      </c>
      <c r="I11" s="158">
        <v>2.0321707572122776</v>
      </c>
      <c r="J11" s="159">
        <v>11304</v>
      </c>
      <c r="K11" s="159">
        <v>26451</v>
      </c>
      <c r="L11" s="158">
        <v>0.35328213472278436</v>
      </c>
      <c r="M11" s="158">
        <v>1.7806556050182112E-3</v>
      </c>
      <c r="N11" s="160">
        <v>4.1521651153379198E-2</v>
      </c>
    </row>
    <row r="12" spans="1:36" s="46" customFormat="1" ht="20.25" customHeight="1">
      <c r="A12" s="2"/>
      <c r="B12" s="124">
        <v>8</v>
      </c>
      <c r="C12" s="124" t="s">
        <v>35</v>
      </c>
      <c r="D12" s="125"/>
      <c r="E12" s="126"/>
      <c r="F12" s="126"/>
      <c r="G12" s="161">
        <v>1.164977794340339</v>
      </c>
      <c r="H12" s="161">
        <v>2.9772407477720947E-2</v>
      </c>
      <c r="I12" s="161">
        <v>0.36298662140129095</v>
      </c>
      <c r="J12" s="162">
        <v>3277</v>
      </c>
      <c r="K12" s="162">
        <v>415</v>
      </c>
      <c r="L12" s="161">
        <v>3.4433832440032688E-2</v>
      </c>
      <c r="M12" s="161">
        <v>1.177714752679902E-3</v>
      </c>
      <c r="N12" s="163">
        <v>3.8455991924241697E-4</v>
      </c>
      <c r="O12" s="2"/>
      <c r="P12" s="2"/>
      <c r="Q12" s="2"/>
      <c r="R12" s="2"/>
      <c r="S12" s="2"/>
      <c r="T12" s="2"/>
      <c r="U12" s="2"/>
      <c r="V12" s="2"/>
      <c r="W12" s="2"/>
      <c r="X12" s="2"/>
      <c r="Y12" s="2"/>
      <c r="Z12" s="2"/>
      <c r="AA12" s="2"/>
      <c r="AB12" s="2"/>
      <c r="AC12" s="2"/>
      <c r="AD12" s="2"/>
      <c r="AE12" s="2"/>
      <c r="AF12" s="2"/>
      <c r="AG12" s="2"/>
      <c r="AH12" s="2"/>
      <c r="AI12" s="2"/>
      <c r="AJ12" s="2"/>
    </row>
    <row r="13" spans="1:36" s="2" customFormat="1" ht="20.25" customHeight="1">
      <c r="B13" s="132">
        <v>9</v>
      </c>
      <c r="C13" s="132" t="s">
        <v>166</v>
      </c>
      <c r="D13" s="133"/>
      <c r="E13" s="134"/>
      <c r="F13" s="134"/>
      <c r="G13" s="158">
        <v>1.1426169049942652</v>
      </c>
      <c r="H13" s="158">
        <v>1.9314603358830738</v>
      </c>
      <c r="I13" s="158">
        <v>0.77599184476665528</v>
      </c>
      <c r="J13" s="159">
        <v>10816.141562999999</v>
      </c>
      <c r="K13" s="159">
        <v>0</v>
      </c>
      <c r="L13" s="158">
        <v>5.359847542703209E-2</v>
      </c>
      <c r="M13" s="158">
        <v>4.7097882846526455E-3</v>
      </c>
      <c r="N13" s="160">
        <v>1.0210858561982113E-2</v>
      </c>
    </row>
    <row r="14" spans="1:36" s="46" customFormat="1" ht="20.25" customHeight="1">
      <c r="A14" s="2"/>
      <c r="B14" s="124">
        <v>10</v>
      </c>
      <c r="C14" s="124" t="s">
        <v>38</v>
      </c>
      <c r="D14" s="125"/>
      <c r="E14" s="126"/>
      <c r="F14" s="126"/>
      <c r="G14" s="161">
        <v>1.0969590219519643</v>
      </c>
      <c r="H14" s="161">
        <v>7.8035460865503795E-2</v>
      </c>
      <c r="I14" s="161">
        <v>1.0337991988071928</v>
      </c>
      <c r="J14" s="162">
        <v>1139</v>
      </c>
      <c r="K14" s="162">
        <v>1014</v>
      </c>
      <c r="L14" s="161">
        <v>1.4787897871953437E-3</v>
      </c>
      <c r="M14" s="161">
        <v>1.3251572000207868E-3</v>
      </c>
      <c r="N14" s="163">
        <v>2.4060697396455853E-2</v>
      </c>
      <c r="O14" s="2"/>
      <c r="P14" s="2"/>
      <c r="Q14" s="2"/>
      <c r="R14" s="2"/>
      <c r="S14" s="2"/>
      <c r="T14" s="2"/>
      <c r="U14" s="2"/>
      <c r="V14" s="2"/>
      <c r="W14" s="2"/>
      <c r="X14" s="2"/>
      <c r="Y14" s="2"/>
      <c r="Z14" s="2"/>
      <c r="AA14" s="2"/>
      <c r="AB14" s="2"/>
      <c r="AC14" s="2"/>
      <c r="AD14" s="2"/>
      <c r="AE14" s="2"/>
      <c r="AF14" s="2"/>
      <c r="AG14" s="2"/>
      <c r="AH14" s="2"/>
      <c r="AI14" s="2"/>
      <c r="AJ14" s="2"/>
    </row>
    <row r="15" spans="1:36" s="2" customFormat="1" ht="20.25" customHeight="1">
      <c r="B15" s="132">
        <v>11</v>
      </c>
      <c r="C15" s="132" t="s">
        <v>40</v>
      </c>
      <c r="D15" s="133"/>
      <c r="E15" s="134"/>
      <c r="F15" s="134"/>
      <c r="G15" s="158">
        <v>0.64174388385765613</v>
      </c>
      <c r="H15" s="158">
        <v>0.53492003457964121</v>
      </c>
      <c r="I15" s="158">
        <v>0.84954344067430299</v>
      </c>
      <c r="J15" s="159">
        <v>105434</v>
      </c>
      <c r="K15" s="159">
        <v>38308</v>
      </c>
      <c r="L15" s="158">
        <v>4.7207060841485779E-2</v>
      </c>
      <c r="M15" s="158">
        <v>9.5182762492541824E-3</v>
      </c>
      <c r="N15" s="160">
        <v>5.8627131941975788E-2</v>
      </c>
    </row>
    <row r="16" spans="1:36" s="46" customFormat="1" ht="20.25" customHeight="1">
      <c r="A16" s="2"/>
      <c r="B16" s="124">
        <v>12</v>
      </c>
      <c r="C16" s="124" t="s">
        <v>34</v>
      </c>
      <c r="D16" s="125"/>
      <c r="E16" s="126"/>
      <c r="F16" s="126"/>
      <c r="G16" s="161">
        <v>0.58091806063611173</v>
      </c>
      <c r="H16" s="161">
        <v>0.9558162875167272</v>
      </c>
      <c r="I16" s="161">
        <v>0</v>
      </c>
      <c r="J16" s="162">
        <v>3883</v>
      </c>
      <c r="K16" s="162">
        <v>4727</v>
      </c>
      <c r="L16" s="161">
        <v>1.5623949964579678E-2</v>
      </c>
      <c r="M16" s="161">
        <v>0</v>
      </c>
      <c r="N16" s="163">
        <v>0</v>
      </c>
      <c r="O16" s="2"/>
      <c r="P16" s="2"/>
      <c r="Q16" s="2"/>
      <c r="R16" s="2"/>
      <c r="S16" s="2"/>
      <c r="T16" s="2"/>
      <c r="U16" s="2"/>
      <c r="V16" s="2"/>
      <c r="W16" s="2"/>
      <c r="X16" s="2"/>
      <c r="Y16" s="2"/>
      <c r="Z16" s="2"/>
      <c r="AA16" s="2"/>
      <c r="AB16" s="2"/>
      <c r="AC16" s="2"/>
      <c r="AD16" s="2"/>
      <c r="AE16" s="2"/>
      <c r="AF16" s="2"/>
      <c r="AG16" s="2"/>
      <c r="AH16" s="2"/>
      <c r="AI16" s="2"/>
      <c r="AJ16" s="2"/>
    </row>
    <row r="17" spans="1:36" s="2" customFormat="1" ht="20.25" customHeight="1">
      <c r="B17" s="132">
        <v>13</v>
      </c>
      <c r="C17" s="132" t="s">
        <v>27</v>
      </c>
      <c r="D17" s="133"/>
      <c r="E17" s="134"/>
      <c r="F17" s="134"/>
      <c r="G17" s="158">
        <v>0.56786104342340993</v>
      </c>
      <c r="H17" s="158">
        <v>0.20034653067750269</v>
      </c>
      <c r="I17" s="158">
        <v>0.3596162491126999</v>
      </c>
      <c r="J17" s="159">
        <v>5008.6536500000002</v>
      </c>
      <c r="K17" s="159">
        <v>718.03812200000004</v>
      </c>
      <c r="L17" s="158">
        <v>1.5798827710346776E-2</v>
      </c>
      <c r="M17" s="158">
        <v>6.868070248345282E-4</v>
      </c>
      <c r="N17" s="160">
        <v>2.5356650753257045E-2</v>
      </c>
    </row>
    <row r="18" spans="1:36" s="46" customFormat="1" ht="20.25" customHeight="1">
      <c r="A18" s="2"/>
      <c r="B18" s="124">
        <v>14</v>
      </c>
      <c r="C18" s="124" t="s">
        <v>176</v>
      </c>
      <c r="D18" s="125"/>
      <c r="E18" s="126"/>
      <c r="F18" s="126"/>
      <c r="G18" s="161">
        <v>0.55262543614641302</v>
      </c>
      <c r="H18" s="161">
        <v>0.94368044066776957</v>
      </c>
      <c r="I18" s="161">
        <v>3.9305722665062416E-2</v>
      </c>
      <c r="J18" s="162">
        <v>60604</v>
      </c>
      <c r="K18" s="162">
        <v>60849</v>
      </c>
      <c r="L18" s="161">
        <v>1.9261401440161238E-2</v>
      </c>
      <c r="M18" s="161">
        <v>1.0948967182862633E-2</v>
      </c>
      <c r="N18" s="163">
        <v>3.7247748552185116E-3</v>
      </c>
      <c r="O18" s="2"/>
      <c r="P18" s="2"/>
      <c r="Q18" s="2"/>
      <c r="R18" s="2"/>
      <c r="S18" s="2"/>
      <c r="T18" s="2"/>
      <c r="U18" s="2"/>
      <c r="V18" s="2"/>
      <c r="W18" s="2"/>
      <c r="X18" s="2"/>
      <c r="Y18" s="2"/>
      <c r="Z18" s="2"/>
      <c r="AA18" s="2"/>
      <c r="AB18" s="2"/>
      <c r="AC18" s="2"/>
      <c r="AD18" s="2"/>
      <c r="AE18" s="2"/>
      <c r="AF18" s="2"/>
      <c r="AG18" s="2"/>
      <c r="AH18" s="2"/>
      <c r="AI18" s="2"/>
      <c r="AJ18" s="2"/>
    </row>
    <row r="19" spans="1:36" s="2" customFormat="1" ht="20.25" customHeight="1">
      <c r="B19" s="132">
        <v>15</v>
      </c>
      <c r="C19" s="132" t="s">
        <v>165</v>
      </c>
      <c r="D19" s="133"/>
      <c r="E19" s="134"/>
      <c r="F19" s="134"/>
      <c r="G19" s="158">
        <v>0.40503048507905137</v>
      </c>
      <c r="H19" s="158">
        <v>0</v>
      </c>
      <c r="I19" s="158">
        <v>0</v>
      </c>
      <c r="J19" s="159">
        <v>1314</v>
      </c>
      <c r="K19" s="159">
        <v>989</v>
      </c>
      <c r="L19" s="158">
        <v>5.921323545077925E-2</v>
      </c>
      <c r="M19" s="158">
        <v>0</v>
      </c>
      <c r="N19" s="160">
        <v>0</v>
      </c>
    </row>
    <row r="20" spans="1:36" s="46" customFormat="1" ht="20.25" customHeight="1">
      <c r="A20" s="2"/>
      <c r="B20" s="124">
        <v>16</v>
      </c>
      <c r="C20" s="124" t="s">
        <v>31</v>
      </c>
      <c r="D20" s="125"/>
      <c r="E20" s="126"/>
      <c r="F20" s="126"/>
      <c r="G20" s="161">
        <v>0.31145871560703614</v>
      </c>
      <c r="H20" s="161">
        <v>1.496788735265536</v>
      </c>
      <c r="I20" s="161">
        <v>0.84394932861691496</v>
      </c>
      <c r="J20" s="162">
        <v>18181</v>
      </c>
      <c r="K20" s="162">
        <v>28523</v>
      </c>
      <c r="L20" s="161">
        <v>7.0778441565383715E-3</v>
      </c>
      <c r="M20" s="161">
        <v>7.168032277294685E-2</v>
      </c>
      <c r="N20" s="163">
        <v>5.4901382034366675E-2</v>
      </c>
      <c r="O20" s="2"/>
      <c r="P20" s="2"/>
      <c r="Q20" s="2"/>
      <c r="R20" s="2"/>
      <c r="S20" s="2"/>
      <c r="T20" s="2"/>
      <c r="U20" s="2"/>
      <c r="V20" s="2"/>
      <c r="W20" s="2"/>
      <c r="X20" s="2"/>
      <c r="Y20" s="2"/>
      <c r="Z20" s="2"/>
      <c r="AA20" s="2"/>
      <c r="AB20" s="2"/>
      <c r="AC20" s="2"/>
      <c r="AD20" s="2"/>
      <c r="AE20" s="2"/>
      <c r="AF20" s="2"/>
      <c r="AG20" s="2"/>
      <c r="AH20" s="2"/>
      <c r="AI20" s="2"/>
      <c r="AJ20" s="2"/>
    </row>
    <row r="21" spans="1:36" s="2" customFormat="1" ht="20.25" customHeight="1">
      <c r="B21" s="132">
        <v>17</v>
      </c>
      <c r="C21" s="132" t="s">
        <v>26</v>
      </c>
      <c r="D21" s="133"/>
      <c r="E21" s="134"/>
      <c r="F21" s="134"/>
      <c r="G21" s="158">
        <v>0.30110811048590003</v>
      </c>
      <c r="H21" s="158">
        <v>1.2072383931838444</v>
      </c>
      <c r="I21" s="158">
        <v>0.7885769539801355</v>
      </c>
      <c r="J21" s="159">
        <v>32506</v>
      </c>
      <c r="K21" s="159">
        <v>47100</v>
      </c>
      <c r="L21" s="158">
        <v>1.259517529627961E-2</v>
      </c>
      <c r="M21" s="158">
        <v>1.2868735856793549E-2</v>
      </c>
      <c r="N21" s="160">
        <v>7.1424015227835355E-2</v>
      </c>
    </row>
    <row r="22" spans="1:36" s="46" customFormat="1" ht="20.25" customHeight="1">
      <c r="A22" s="2"/>
      <c r="B22" s="124">
        <v>18</v>
      </c>
      <c r="C22" s="124" t="s">
        <v>36</v>
      </c>
      <c r="D22" s="125"/>
      <c r="E22" s="126"/>
      <c r="F22" s="126"/>
      <c r="G22" s="161">
        <v>0.22463569137164269</v>
      </c>
      <c r="H22" s="161">
        <v>5.4027283778308049E-4</v>
      </c>
      <c r="I22" s="161">
        <v>0.46423944091766339</v>
      </c>
      <c r="J22" s="162">
        <v>4864</v>
      </c>
      <c r="K22" s="162">
        <v>8851</v>
      </c>
      <c r="L22" s="161">
        <v>1.5253658096623128E-2</v>
      </c>
      <c r="M22" s="161">
        <v>0</v>
      </c>
      <c r="N22" s="163">
        <v>8.9725287187629246E-3</v>
      </c>
      <c r="O22" s="2"/>
      <c r="P22" s="2"/>
      <c r="Q22" s="2"/>
      <c r="R22" s="2"/>
      <c r="S22" s="2"/>
      <c r="T22" s="2"/>
      <c r="U22" s="2"/>
      <c r="V22" s="2"/>
      <c r="W22" s="2"/>
      <c r="X22" s="2"/>
      <c r="Y22" s="2"/>
      <c r="Z22" s="2"/>
      <c r="AA22" s="2"/>
      <c r="AB22" s="2"/>
      <c r="AC22" s="2"/>
      <c r="AD22" s="2"/>
      <c r="AE22" s="2"/>
      <c r="AF22" s="2"/>
      <c r="AG22" s="2"/>
      <c r="AH22" s="2"/>
      <c r="AI22" s="2"/>
      <c r="AJ22" s="2"/>
    </row>
    <row r="23" spans="1:36" s="2" customFormat="1" ht="20.25" customHeight="1">
      <c r="B23" s="132">
        <v>19</v>
      </c>
      <c r="C23" s="132" t="s">
        <v>39</v>
      </c>
      <c r="D23" s="133"/>
      <c r="E23" s="134"/>
      <c r="F23" s="134"/>
      <c r="G23" s="158">
        <v>0.21556715317089603</v>
      </c>
      <c r="H23" s="158">
        <v>2.5097663209313475E-2</v>
      </c>
      <c r="I23" s="158">
        <v>0.25098958906949476</v>
      </c>
      <c r="J23" s="159">
        <v>7469</v>
      </c>
      <c r="K23" s="159">
        <v>10093</v>
      </c>
      <c r="L23" s="158">
        <v>1.4244914038018888E-2</v>
      </c>
      <c r="M23" s="158">
        <v>0</v>
      </c>
      <c r="N23" s="160">
        <v>1.1057171744695497E-2</v>
      </c>
    </row>
    <row r="24" spans="1:36" s="46" customFormat="1" ht="20.25" customHeight="1">
      <c r="A24" s="2"/>
      <c r="B24" s="124">
        <v>20</v>
      </c>
      <c r="C24" s="124" t="s">
        <v>37</v>
      </c>
      <c r="D24" s="125"/>
      <c r="E24" s="126"/>
      <c r="F24" s="126"/>
      <c r="G24" s="161">
        <v>0.16975127228395334</v>
      </c>
      <c r="H24" s="161">
        <v>0.55194642209729916</v>
      </c>
      <c r="I24" s="161">
        <v>0.53278299913545468</v>
      </c>
      <c r="J24" s="162">
        <v>5186</v>
      </c>
      <c r="K24" s="162">
        <v>5069</v>
      </c>
      <c r="L24" s="161">
        <v>2.0794538482329887E-4</v>
      </c>
      <c r="M24" s="161">
        <v>1.8394636274222733E-4</v>
      </c>
      <c r="N24" s="163">
        <v>0</v>
      </c>
      <c r="O24" s="2"/>
      <c r="P24" s="2"/>
      <c r="Q24" s="2"/>
      <c r="R24" s="2"/>
      <c r="S24" s="2"/>
      <c r="T24" s="2"/>
      <c r="U24" s="2"/>
      <c r="V24" s="2"/>
      <c r="W24" s="2"/>
      <c r="X24" s="2"/>
      <c r="Y24" s="2"/>
      <c r="Z24" s="2"/>
      <c r="AA24" s="2"/>
      <c r="AB24" s="2"/>
      <c r="AC24" s="2"/>
      <c r="AD24" s="2"/>
      <c r="AE24" s="2"/>
      <c r="AF24" s="2"/>
      <c r="AG24" s="2"/>
      <c r="AH24" s="2"/>
      <c r="AI24" s="2"/>
      <c r="AJ24" s="2"/>
    </row>
    <row r="25" spans="1:36" s="2" customFormat="1" ht="20.25" customHeight="1">
      <c r="B25" s="132">
        <v>21</v>
      </c>
      <c r="C25" s="132" t="s">
        <v>45</v>
      </c>
      <c r="D25" s="133"/>
      <c r="E25" s="134"/>
      <c r="F25" s="134"/>
      <c r="G25" s="158">
        <v>0.16417290183108046</v>
      </c>
      <c r="H25" s="158">
        <v>3.1751030581919277</v>
      </c>
      <c r="I25" s="158">
        <v>3.0989837982935482</v>
      </c>
      <c r="J25" s="159">
        <v>0</v>
      </c>
      <c r="K25" s="159">
        <v>0</v>
      </c>
      <c r="L25" s="158">
        <v>0</v>
      </c>
      <c r="M25" s="158">
        <v>2.0340656627993087E-2</v>
      </c>
      <c r="N25" s="160">
        <v>0.20256726734139718</v>
      </c>
    </row>
    <row r="26" spans="1:36" s="46" customFormat="1" ht="20.25" customHeight="1">
      <c r="A26" s="2"/>
      <c r="B26" s="124">
        <v>22</v>
      </c>
      <c r="C26" s="124" t="s">
        <v>292</v>
      </c>
      <c r="D26" s="125"/>
      <c r="E26" s="126"/>
      <c r="F26" s="126"/>
      <c r="G26" s="161">
        <v>0.15611319986763733</v>
      </c>
      <c r="H26" s="161">
        <v>2.117030664019413</v>
      </c>
      <c r="I26" s="161">
        <v>1.7051621442753144</v>
      </c>
      <c r="J26" s="162">
        <v>697</v>
      </c>
      <c r="K26" s="162">
        <v>0</v>
      </c>
      <c r="L26" s="161">
        <v>6.8731352443783686E-2</v>
      </c>
      <c r="M26" s="161">
        <v>1.8583906337112061E-4</v>
      </c>
      <c r="N26" s="163">
        <v>5.5751719011336179E-4</v>
      </c>
      <c r="O26" s="2"/>
      <c r="P26" s="2"/>
      <c r="Q26" s="2"/>
      <c r="R26" s="2"/>
      <c r="S26" s="2"/>
      <c r="T26" s="2"/>
      <c r="U26" s="2"/>
      <c r="V26" s="2"/>
      <c r="W26" s="2"/>
      <c r="X26" s="2"/>
      <c r="Y26" s="2"/>
      <c r="Z26" s="2"/>
      <c r="AA26" s="2"/>
      <c r="AB26" s="2"/>
      <c r="AC26" s="2"/>
      <c r="AD26" s="2"/>
      <c r="AE26" s="2"/>
      <c r="AF26" s="2"/>
      <c r="AG26" s="2"/>
      <c r="AH26" s="2"/>
      <c r="AI26" s="2"/>
      <c r="AJ26" s="2"/>
    </row>
    <row r="27" spans="1:36" s="2" customFormat="1" ht="18">
      <c r="B27" s="132">
        <v>23</v>
      </c>
      <c r="C27" s="132" t="s">
        <v>28</v>
      </c>
      <c r="D27" s="133"/>
      <c r="E27" s="134"/>
      <c r="F27" s="134"/>
      <c r="G27" s="158">
        <v>0.12240226126600089</v>
      </c>
      <c r="H27" s="158">
        <v>1.0942674275567916</v>
      </c>
      <c r="I27" s="158">
        <v>0.92578857985810914</v>
      </c>
      <c r="J27" s="159">
        <v>1390334</v>
      </c>
      <c r="K27" s="159">
        <v>1370009</v>
      </c>
      <c r="L27" s="158">
        <v>3.6814957542683374E-3</v>
      </c>
      <c r="M27" s="158">
        <v>4.0666271667361954E-2</v>
      </c>
      <c r="N27" s="160">
        <v>7.2717246807846733E-2</v>
      </c>
    </row>
    <row r="28" spans="1:36" s="46" customFormat="1" ht="20.25" customHeight="1">
      <c r="A28" s="2"/>
      <c r="B28" s="124">
        <v>24</v>
      </c>
      <c r="C28" s="124" t="s">
        <v>24</v>
      </c>
      <c r="D28" s="125"/>
      <c r="E28" s="126"/>
      <c r="F28" s="126"/>
      <c r="G28" s="161">
        <v>0.10038947011458002</v>
      </c>
      <c r="H28" s="161">
        <v>6.7434341226954866E-2</v>
      </c>
      <c r="I28" s="161">
        <v>0.65322532581055304</v>
      </c>
      <c r="J28" s="162">
        <v>7011</v>
      </c>
      <c r="K28" s="162">
        <v>14612</v>
      </c>
      <c r="L28" s="161">
        <v>1.4417935099528574E-2</v>
      </c>
      <c r="M28" s="161">
        <v>2.0639489105633308E-3</v>
      </c>
      <c r="N28" s="163">
        <v>2.297148332925681E-2</v>
      </c>
      <c r="O28" s="2"/>
      <c r="P28" s="2"/>
      <c r="Q28" s="2"/>
      <c r="R28" s="2"/>
      <c r="S28" s="2"/>
      <c r="T28" s="2"/>
      <c r="U28" s="2"/>
      <c r="V28" s="2"/>
      <c r="W28" s="2"/>
      <c r="X28" s="2"/>
      <c r="Y28" s="2"/>
      <c r="Z28" s="2"/>
      <c r="AA28" s="2"/>
      <c r="AB28" s="2"/>
      <c r="AC28" s="2"/>
      <c r="AD28" s="2"/>
      <c r="AE28" s="2"/>
      <c r="AF28" s="2"/>
      <c r="AG28" s="2"/>
      <c r="AH28" s="2"/>
      <c r="AI28" s="2"/>
      <c r="AJ28" s="2"/>
    </row>
    <row r="29" spans="1:36" s="2" customFormat="1" ht="18">
      <c r="B29" s="132">
        <v>25</v>
      </c>
      <c r="C29" s="132" t="s">
        <v>293</v>
      </c>
      <c r="D29" s="133"/>
      <c r="E29" s="134"/>
      <c r="F29" s="134"/>
      <c r="G29" s="158">
        <v>9.7093437108529773E-2</v>
      </c>
      <c r="H29" s="158">
        <v>1.1630034544281214</v>
      </c>
      <c r="I29" s="158">
        <v>0.21119462475800022</v>
      </c>
      <c r="J29" s="159">
        <v>13449</v>
      </c>
      <c r="K29" s="159">
        <v>12195</v>
      </c>
      <c r="L29" s="158">
        <v>2.471612588528739E-3</v>
      </c>
      <c r="M29" s="158">
        <v>1.8054704236634966E-2</v>
      </c>
      <c r="N29" s="160">
        <v>9.9771205932866844E-3</v>
      </c>
    </row>
    <row r="30" spans="1:36" s="46" customFormat="1" ht="20.25" customHeight="1">
      <c r="A30" s="2"/>
      <c r="B30" s="124">
        <v>26</v>
      </c>
      <c r="C30" s="124" t="s">
        <v>41</v>
      </c>
      <c r="D30" s="125"/>
      <c r="E30" s="126"/>
      <c r="F30" s="126"/>
      <c r="G30" s="161">
        <v>7.4222133883830602E-2</v>
      </c>
      <c r="H30" s="161">
        <v>1.4757639275537942</v>
      </c>
      <c r="I30" s="161">
        <v>1.6614646448105328</v>
      </c>
      <c r="J30" s="162">
        <v>16856</v>
      </c>
      <c r="K30" s="162">
        <v>12837</v>
      </c>
      <c r="L30" s="161">
        <v>7.4222133883830602E-2</v>
      </c>
      <c r="M30" s="161">
        <v>4.9945960108734814E-4</v>
      </c>
      <c r="N30" s="163">
        <v>6.0377296695378772E-2</v>
      </c>
      <c r="O30" s="2"/>
      <c r="P30" s="2"/>
      <c r="Q30" s="2"/>
      <c r="R30" s="2"/>
      <c r="S30" s="2"/>
      <c r="T30" s="2"/>
      <c r="U30" s="2"/>
      <c r="V30" s="2"/>
      <c r="W30" s="2"/>
      <c r="X30" s="2"/>
      <c r="Y30" s="2"/>
      <c r="Z30" s="2"/>
      <c r="AA30" s="2"/>
      <c r="AB30" s="2"/>
      <c r="AC30" s="2"/>
      <c r="AD30" s="2"/>
      <c r="AE30" s="2"/>
      <c r="AF30" s="2"/>
      <c r="AG30" s="2"/>
      <c r="AH30" s="2"/>
      <c r="AI30" s="2"/>
      <c r="AJ30" s="2"/>
    </row>
    <row r="31" spans="1:36" s="2" customFormat="1" ht="18">
      <c r="B31" s="132">
        <v>27</v>
      </c>
      <c r="C31" s="132" t="s">
        <v>148</v>
      </c>
      <c r="D31" s="133"/>
      <c r="E31" s="134"/>
      <c r="F31" s="134"/>
      <c r="G31" s="158">
        <v>2.5960882391061899E-2</v>
      </c>
      <c r="H31" s="158">
        <v>1.635664399762595</v>
      </c>
      <c r="I31" s="158">
        <v>1.4758955667419167</v>
      </c>
      <c r="J31" s="159">
        <v>4329</v>
      </c>
      <c r="K31" s="159">
        <v>3656</v>
      </c>
      <c r="L31" s="158">
        <v>9.2763904056119604E-5</v>
      </c>
      <c r="M31" s="158">
        <v>0.22431878664098018</v>
      </c>
      <c r="N31" s="160">
        <v>0.18384899488092296</v>
      </c>
    </row>
    <row r="32" spans="1:36" s="46" customFormat="1" ht="20.25" customHeight="1">
      <c r="A32" s="2"/>
      <c r="B32" s="124">
        <v>28</v>
      </c>
      <c r="C32" s="124" t="s">
        <v>30</v>
      </c>
      <c r="D32" s="125"/>
      <c r="E32" s="126"/>
      <c r="F32" s="126"/>
      <c r="G32" s="161">
        <v>7.9506861099815553E-3</v>
      </c>
      <c r="H32" s="161">
        <v>2.0517959472006373</v>
      </c>
      <c r="I32" s="161">
        <v>1.339944125161858</v>
      </c>
      <c r="J32" s="162">
        <v>0</v>
      </c>
      <c r="K32" s="162">
        <v>0</v>
      </c>
      <c r="L32" s="161">
        <v>2.3019580273260845E-4</v>
      </c>
      <c r="M32" s="161">
        <v>0.4420249165273234</v>
      </c>
      <c r="N32" s="163">
        <v>0.13009920765372032</v>
      </c>
      <c r="O32" s="2"/>
      <c r="P32" s="2"/>
      <c r="Q32" s="2"/>
      <c r="R32" s="2"/>
      <c r="S32" s="2"/>
      <c r="T32" s="2"/>
      <c r="U32" s="2"/>
      <c r="V32" s="2"/>
      <c r="W32" s="2"/>
      <c r="X32" s="2"/>
      <c r="Y32" s="2"/>
      <c r="Z32" s="2"/>
      <c r="AA32" s="2"/>
      <c r="AB32" s="2"/>
      <c r="AC32" s="2"/>
      <c r="AD32" s="2"/>
      <c r="AE32" s="2"/>
      <c r="AF32" s="2"/>
      <c r="AG32" s="2"/>
      <c r="AH32" s="2"/>
      <c r="AI32" s="2"/>
      <c r="AJ32" s="2"/>
    </row>
    <row r="33" spans="1:36" s="2" customFormat="1" ht="20.25" customHeight="1">
      <c r="B33" s="132">
        <v>29</v>
      </c>
      <c r="C33" s="132" t="s">
        <v>310</v>
      </c>
      <c r="D33" s="133"/>
      <c r="E33" s="134"/>
      <c r="F33" s="134"/>
      <c r="G33" s="158">
        <v>6.5624705288655633E-3</v>
      </c>
      <c r="H33" s="158">
        <v>1.5644500836265067</v>
      </c>
      <c r="I33" s="158">
        <v>1.4849183920641329</v>
      </c>
      <c r="J33" s="159">
        <v>0</v>
      </c>
      <c r="K33" s="159">
        <v>115</v>
      </c>
      <c r="L33" s="158">
        <v>1.0087945274084867E-2</v>
      </c>
      <c r="M33" s="158">
        <v>0</v>
      </c>
      <c r="N33" s="160">
        <v>0</v>
      </c>
    </row>
    <row r="34" spans="1:36" s="46" customFormat="1" ht="20.25" customHeight="1">
      <c r="A34" s="2"/>
      <c r="B34" s="124">
        <v>30</v>
      </c>
      <c r="C34" s="124" t="s">
        <v>18</v>
      </c>
      <c r="D34" s="125"/>
      <c r="E34" s="126"/>
      <c r="F34" s="126"/>
      <c r="G34" s="161">
        <v>1.4043669268112824E-3</v>
      </c>
      <c r="H34" s="161">
        <v>0.53875605083204536</v>
      </c>
      <c r="I34" s="161">
        <v>1.1354662961945974</v>
      </c>
      <c r="J34" s="162">
        <v>0</v>
      </c>
      <c r="K34" s="162">
        <v>0</v>
      </c>
      <c r="L34" s="161">
        <v>1.2850532188751792E-4</v>
      </c>
      <c r="M34" s="161">
        <v>6.6338212040228009E-2</v>
      </c>
      <c r="N34" s="163">
        <v>5.8831669731978647E-2</v>
      </c>
      <c r="O34" s="2"/>
      <c r="P34" s="2"/>
      <c r="Q34" s="2"/>
      <c r="R34" s="2"/>
      <c r="S34" s="2"/>
      <c r="T34" s="2"/>
      <c r="U34" s="2"/>
      <c r="V34" s="2"/>
      <c r="W34" s="2"/>
      <c r="X34" s="2"/>
      <c r="Y34" s="2"/>
      <c r="Z34" s="2"/>
      <c r="AA34" s="2"/>
      <c r="AB34" s="2"/>
      <c r="AC34" s="2"/>
      <c r="AD34" s="2"/>
      <c r="AE34" s="2"/>
      <c r="AF34" s="2"/>
      <c r="AG34" s="2"/>
      <c r="AH34" s="2"/>
      <c r="AI34" s="2"/>
      <c r="AJ34" s="2"/>
    </row>
    <row r="35" spans="1:36" s="2" customFormat="1" ht="20.25" customHeight="1">
      <c r="B35" s="132">
        <v>31</v>
      </c>
      <c r="C35" s="132" t="s">
        <v>481</v>
      </c>
      <c r="D35" s="133"/>
      <c r="E35" s="134"/>
      <c r="F35" s="134"/>
      <c r="G35" s="158">
        <v>0</v>
      </c>
      <c r="H35" s="158">
        <v>0.99920063948840931</v>
      </c>
      <c r="I35" s="158">
        <v>0</v>
      </c>
      <c r="J35" s="159" t="s">
        <v>49</v>
      </c>
      <c r="K35" s="159">
        <v>0</v>
      </c>
      <c r="L35" s="158">
        <v>0</v>
      </c>
      <c r="M35" s="158">
        <v>0.99920063948840931</v>
      </c>
      <c r="N35" s="160">
        <v>0</v>
      </c>
    </row>
    <row r="36" spans="1:36" ht="20.25" customHeight="1">
      <c r="B36" s="339" t="s">
        <v>232</v>
      </c>
      <c r="C36" s="340"/>
      <c r="D36" s="135">
        <v>31956.091589</v>
      </c>
      <c r="E36" s="135">
        <v>24400.091589</v>
      </c>
      <c r="F36" s="135">
        <v>28178.091589</v>
      </c>
      <c r="G36" s="167">
        <v>0.26584453683820997</v>
      </c>
      <c r="H36" s="167">
        <v>1.0930577193599746</v>
      </c>
      <c r="I36" s="167">
        <v>0.95192028096535497</v>
      </c>
      <c r="J36" s="168">
        <v>1897327.5546209998</v>
      </c>
      <c r="K36" s="168">
        <v>1776805</v>
      </c>
      <c r="L36" s="167">
        <v>8.5005171959653542E-3</v>
      </c>
      <c r="M36" s="167">
        <v>7.2930519623758239E-2</v>
      </c>
      <c r="N36" s="167">
        <v>7.6905287564431948E-2</v>
      </c>
    </row>
    <row r="37" spans="1:36" s="46" customFormat="1" ht="20.25" customHeight="1">
      <c r="A37" s="2"/>
      <c r="B37" s="197">
        <v>32</v>
      </c>
      <c r="C37" s="131" t="s">
        <v>155</v>
      </c>
      <c r="D37" s="125"/>
      <c r="E37" s="126"/>
      <c r="F37" s="126"/>
      <c r="G37" s="161">
        <v>10.652717882878742</v>
      </c>
      <c r="H37" s="161">
        <v>0.51316936060348461</v>
      </c>
      <c r="I37" s="161">
        <v>0.32272306340124501</v>
      </c>
      <c r="J37" s="162">
        <v>11395.371894</v>
      </c>
      <c r="K37" s="162">
        <v>12422.098615000001</v>
      </c>
      <c r="L37" s="161">
        <v>0.47253909827894408</v>
      </c>
      <c r="M37" s="161">
        <v>0</v>
      </c>
      <c r="N37" s="163">
        <v>4.3898606626020581E-3</v>
      </c>
      <c r="O37" s="2"/>
      <c r="P37" s="2"/>
      <c r="Q37" s="2"/>
      <c r="R37" s="2"/>
      <c r="S37" s="2"/>
      <c r="T37" s="2"/>
      <c r="U37" s="2"/>
      <c r="V37" s="2"/>
      <c r="W37" s="2"/>
      <c r="X37" s="2"/>
      <c r="Y37" s="2"/>
      <c r="Z37" s="2"/>
      <c r="AA37" s="2"/>
      <c r="AB37" s="2"/>
      <c r="AC37" s="2"/>
      <c r="AD37" s="2"/>
      <c r="AE37" s="2"/>
      <c r="AF37" s="2"/>
      <c r="AG37" s="2"/>
      <c r="AH37" s="2"/>
      <c r="AI37" s="2"/>
      <c r="AJ37" s="2"/>
    </row>
    <row r="38" spans="1:36" s="2" customFormat="1" ht="20.25" customHeight="1">
      <c r="B38" s="132">
        <v>33</v>
      </c>
      <c r="C38" s="179" t="s">
        <v>150</v>
      </c>
      <c r="D38" s="133"/>
      <c r="E38" s="134"/>
      <c r="F38" s="134"/>
      <c r="G38" s="158">
        <v>8.1014199338740109</v>
      </c>
      <c r="H38" s="158">
        <v>6.9089722050893268E-3</v>
      </c>
      <c r="I38" s="158">
        <v>0.25286785589446559</v>
      </c>
      <c r="J38" s="159">
        <v>6311.7864509999999</v>
      </c>
      <c r="K38" s="159">
        <v>6460.6784230000003</v>
      </c>
      <c r="L38" s="158">
        <v>0.48614447329538701</v>
      </c>
      <c r="M38" s="158">
        <v>0</v>
      </c>
      <c r="N38" s="160">
        <v>0</v>
      </c>
    </row>
    <row r="39" spans="1:36" s="46" customFormat="1" ht="20.25" customHeight="1">
      <c r="A39" s="2"/>
      <c r="B39" s="197">
        <v>34</v>
      </c>
      <c r="C39" s="131" t="s">
        <v>168</v>
      </c>
      <c r="D39" s="125"/>
      <c r="E39" s="126"/>
      <c r="F39" s="126"/>
      <c r="G39" s="161">
        <v>3.4835101923759191</v>
      </c>
      <c r="H39" s="161">
        <v>1.6844761478103023</v>
      </c>
      <c r="I39" s="161">
        <v>0.85443977708504126</v>
      </c>
      <c r="J39" s="162">
        <v>7337.5693430000001</v>
      </c>
      <c r="K39" s="162">
        <v>6957.4976839999999</v>
      </c>
      <c r="L39" s="161">
        <v>0.2653857160303002</v>
      </c>
      <c r="M39" s="161">
        <v>1.3316026054775235E-3</v>
      </c>
      <c r="N39" s="163">
        <v>0.15853665972995507</v>
      </c>
      <c r="O39" s="2"/>
      <c r="P39" s="2"/>
      <c r="Q39" s="2"/>
      <c r="R39" s="2"/>
      <c r="S39" s="2"/>
      <c r="T39" s="2"/>
      <c r="U39" s="2"/>
      <c r="V39" s="2"/>
      <c r="W39" s="2"/>
      <c r="X39" s="2"/>
      <c r="Y39" s="2"/>
      <c r="Z39" s="2"/>
      <c r="AA39" s="2"/>
      <c r="AB39" s="2"/>
      <c r="AC39" s="2"/>
      <c r="AD39" s="2"/>
      <c r="AE39" s="2"/>
      <c r="AF39" s="2"/>
      <c r="AG39" s="2"/>
      <c r="AH39" s="2"/>
      <c r="AI39" s="2"/>
      <c r="AJ39" s="2"/>
    </row>
    <row r="40" spans="1:36" s="2" customFormat="1" ht="20.25" customHeight="1">
      <c r="B40" s="198">
        <v>35</v>
      </c>
      <c r="C40" s="199" t="s">
        <v>21</v>
      </c>
      <c r="D40" s="132"/>
      <c r="E40" s="133"/>
      <c r="F40" s="134"/>
      <c r="G40" s="164">
        <v>1.880100008818931</v>
      </c>
      <c r="H40" s="158">
        <v>2.1842371859061072E-2</v>
      </c>
      <c r="I40" s="158">
        <v>6.6487477235329592E-2</v>
      </c>
      <c r="J40" s="158">
        <v>103797</v>
      </c>
      <c r="K40" s="159">
        <v>103169</v>
      </c>
      <c r="L40" s="159">
        <v>1.4142890785391079E-2</v>
      </c>
      <c r="M40" s="158">
        <v>0</v>
      </c>
      <c r="N40" s="160">
        <v>0</v>
      </c>
    </row>
    <row r="41" spans="1:36" s="46" customFormat="1" ht="20.25" customHeight="1">
      <c r="A41" s="2"/>
      <c r="B41" s="197">
        <v>36</v>
      </c>
      <c r="C41" s="131" t="s">
        <v>104</v>
      </c>
      <c r="D41" s="125"/>
      <c r="E41" s="126"/>
      <c r="F41" s="126"/>
      <c r="G41" s="161">
        <v>1.8707130534179262</v>
      </c>
      <c r="H41" s="161">
        <v>0.56885601756273141</v>
      </c>
      <c r="I41" s="161">
        <v>0.18652439315981945</v>
      </c>
      <c r="J41" s="162">
        <v>34254.192794000002</v>
      </c>
      <c r="K41" s="162">
        <v>31981.520318999999</v>
      </c>
      <c r="L41" s="161">
        <v>1.2621536436337977E-2</v>
      </c>
      <c r="M41" s="161">
        <v>6.116507998735522E-4</v>
      </c>
      <c r="N41" s="163">
        <v>3.1839156088146478E-3</v>
      </c>
      <c r="O41" s="2"/>
      <c r="P41" s="2"/>
      <c r="Q41" s="2"/>
      <c r="R41" s="2"/>
      <c r="S41" s="2"/>
      <c r="T41" s="2"/>
      <c r="U41" s="2"/>
      <c r="V41" s="2"/>
      <c r="W41" s="2"/>
      <c r="X41" s="2"/>
      <c r="Y41" s="2"/>
      <c r="Z41" s="2"/>
      <c r="AA41" s="2"/>
      <c r="AB41" s="2"/>
      <c r="AC41" s="2"/>
      <c r="AD41" s="2"/>
      <c r="AE41" s="2"/>
      <c r="AF41" s="2"/>
      <c r="AG41" s="2"/>
      <c r="AH41" s="2"/>
      <c r="AI41" s="2"/>
      <c r="AJ41" s="2"/>
    </row>
    <row r="42" spans="1:36" s="2" customFormat="1" ht="20.25" customHeight="1">
      <c r="B42" s="198">
        <v>37</v>
      </c>
      <c r="C42" s="200" t="s">
        <v>158</v>
      </c>
      <c r="D42" s="129"/>
      <c r="E42" s="130"/>
      <c r="F42" s="130"/>
      <c r="G42" s="164">
        <v>1.5478847644599425</v>
      </c>
      <c r="H42" s="164">
        <v>0.22483813764148791</v>
      </c>
      <c r="I42" s="164">
        <v>4.0342090357187707E-2</v>
      </c>
      <c r="J42" s="165">
        <v>4072.2526400000002</v>
      </c>
      <c r="K42" s="165">
        <v>3908.6711100000002</v>
      </c>
      <c r="L42" s="164">
        <v>1.6848114642242052E-2</v>
      </c>
      <c r="M42" s="164">
        <v>0</v>
      </c>
      <c r="N42" s="166">
        <v>0</v>
      </c>
      <c r="O42" s="44"/>
    </row>
    <row r="43" spans="1:36" s="46" customFormat="1" ht="20.25" customHeight="1">
      <c r="A43" s="2"/>
      <c r="B43" s="197">
        <v>38</v>
      </c>
      <c r="C43" s="131" t="s">
        <v>52</v>
      </c>
      <c r="D43" s="125"/>
      <c r="E43" s="126"/>
      <c r="F43" s="126"/>
      <c r="G43" s="161">
        <v>1.5311403204696035</v>
      </c>
      <c r="H43" s="161">
        <v>1.9954279514897903E-3</v>
      </c>
      <c r="I43" s="161">
        <v>9.9868263009027861E-3</v>
      </c>
      <c r="J43" s="162">
        <v>39907</v>
      </c>
      <c r="K43" s="162">
        <v>50292</v>
      </c>
      <c r="L43" s="161">
        <v>0.15105486127055251</v>
      </c>
      <c r="M43" s="161">
        <v>0</v>
      </c>
      <c r="N43" s="163">
        <v>2.1293141756776774E-4</v>
      </c>
      <c r="O43" s="2"/>
      <c r="P43" s="2"/>
      <c r="Q43" s="2"/>
      <c r="R43" s="2"/>
      <c r="S43" s="2"/>
      <c r="T43" s="2"/>
      <c r="U43" s="2"/>
      <c r="V43" s="2"/>
      <c r="W43" s="2"/>
      <c r="X43" s="2"/>
      <c r="Y43" s="2"/>
      <c r="Z43" s="2"/>
      <c r="AA43" s="2"/>
      <c r="AB43" s="2"/>
      <c r="AC43" s="2"/>
      <c r="AD43" s="2"/>
      <c r="AE43" s="2"/>
      <c r="AF43" s="2"/>
      <c r="AG43" s="2"/>
      <c r="AH43" s="2"/>
      <c r="AI43" s="2"/>
      <c r="AJ43" s="2"/>
    </row>
    <row r="44" spans="1:36" s="2" customFormat="1" ht="20.25" customHeight="1">
      <c r="B44" s="132">
        <v>39</v>
      </c>
      <c r="C44" s="179" t="s">
        <v>191</v>
      </c>
      <c r="D44" s="133"/>
      <c r="E44" s="134"/>
      <c r="F44" s="134"/>
      <c r="G44" s="158">
        <v>0.95617173205087602</v>
      </c>
      <c r="H44" s="158">
        <v>0.98311722568922111</v>
      </c>
      <c r="I44" s="158">
        <v>2.3450276228244769E-2</v>
      </c>
      <c r="J44" s="159">
        <v>28350.832958999999</v>
      </c>
      <c r="K44" s="159">
        <v>24336.617353000001</v>
      </c>
      <c r="L44" s="158">
        <v>2.5386515584913841E-2</v>
      </c>
      <c r="M44" s="158">
        <v>0</v>
      </c>
      <c r="N44" s="160">
        <v>7.049671804931246E-4</v>
      </c>
    </row>
    <row r="45" spans="1:36" s="46" customFormat="1" ht="20.25" customHeight="1">
      <c r="A45" s="2"/>
      <c r="B45" s="197">
        <v>40</v>
      </c>
      <c r="C45" s="131" t="s">
        <v>55</v>
      </c>
      <c r="D45" s="125"/>
      <c r="E45" s="126"/>
      <c r="F45" s="126"/>
      <c r="G45" s="161">
        <v>0.78391248033680527</v>
      </c>
      <c r="H45" s="161">
        <v>1.849508420130439E-3</v>
      </c>
      <c r="I45" s="161">
        <v>1.5185437554755184E-2</v>
      </c>
      <c r="J45" s="162">
        <v>5396</v>
      </c>
      <c r="K45" s="162">
        <v>46</v>
      </c>
      <c r="L45" s="161">
        <v>0</v>
      </c>
      <c r="M45" s="161">
        <v>0</v>
      </c>
      <c r="N45" s="161">
        <v>0</v>
      </c>
      <c r="O45" s="160"/>
      <c r="P45" s="2"/>
      <c r="Q45" s="2"/>
      <c r="R45" s="2"/>
      <c r="S45" s="2"/>
      <c r="T45" s="2"/>
      <c r="U45" s="2"/>
      <c r="V45" s="2"/>
      <c r="W45" s="2"/>
      <c r="X45" s="2"/>
      <c r="Y45" s="2"/>
      <c r="Z45" s="2"/>
      <c r="AA45" s="2"/>
      <c r="AB45" s="2"/>
      <c r="AC45" s="2"/>
      <c r="AD45" s="2"/>
      <c r="AE45" s="2"/>
      <c r="AF45" s="2"/>
      <c r="AG45" s="2"/>
      <c r="AH45" s="2"/>
      <c r="AI45" s="2"/>
      <c r="AJ45" s="2"/>
    </row>
    <row r="46" spans="1:36" s="2" customFormat="1" ht="20.25" customHeight="1">
      <c r="B46" s="198">
        <v>41</v>
      </c>
      <c r="C46" s="179" t="s">
        <v>54</v>
      </c>
      <c r="D46" s="133"/>
      <c r="E46" s="134"/>
      <c r="F46" s="134"/>
      <c r="G46" s="158">
        <v>0.70543055744093131</v>
      </c>
      <c r="H46" s="158">
        <v>2.1605090514477385E-2</v>
      </c>
      <c r="I46" s="158">
        <v>6.7182952695703652E-2</v>
      </c>
      <c r="J46" s="159">
        <v>10208</v>
      </c>
      <c r="K46" s="159">
        <v>63</v>
      </c>
      <c r="L46" s="158">
        <v>0</v>
      </c>
      <c r="M46" s="158">
        <v>0</v>
      </c>
      <c r="N46" s="160">
        <v>0</v>
      </c>
    </row>
    <row r="47" spans="1:36" ht="20.25" customHeight="1">
      <c r="B47" s="339" t="s">
        <v>233</v>
      </c>
      <c r="C47" s="340"/>
      <c r="D47" s="135"/>
      <c r="E47" s="135"/>
      <c r="F47" s="135"/>
      <c r="G47" s="167">
        <v>2.1512144521398993</v>
      </c>
      <c r="H47" s="167">
        <v>0.26864291857630851</v>
      </c>
      <c r="I47" s="167">
        <v>9.5364845924824596E-2</v>
      </c>
      <c r="J47" s="168">
        <v>251030.006081</v>
      </c>
      <c r="K47" s="168">
        <v>239637.08350400001</v>
      </c>
      <c r="L47" s="167">
        <v>8.29722835053949E-2</v>
      </c>
      <c r="M47" s="167">
        <v>1.1336173955621754E-4</v>
      </c>
      <c r="N47" s="167">
        <v>4.2965014982743127E-3</v>
      </c>
    </row>
    <row r="48" spans="1:36" s="46" customFormat="1" ht="20.25" customHeight="1">
      <c r="A48" s="2"/>
      <c r="B48" s="197">
        <v>42</v>
      </c>
      <c r="C48" s="131" t="s">
        <v>156</v>
      </c>
      <c r="D48" s="125"/>
      <c r="E48" s="126"/>
      <c r="F48" s="126"/>
      <c r="G48" s="161">
        <v>5.0727206091732855</v>
      </c>
      <c r="H48" s="161">
        <v>4.3448560815768964</v>
      </c>
      <c r="I48" s="161">
        <v>0</v>
      </c>
      <c r="J48" s="162">
        <v>1804483.792715</v>
      </c>
      <c r="K48" s="162">
        <v>2744316</v>
      </c>
      <c r="L48" s="161">
        <v>0.42676037685944906</v>
      </c>
      <c r="M48" s="161">
        <v>0.55014522476963235</v>
      </c>
      <c r="N48" s="163">
        <v>0</v>
      </c>
      <c r="O48" s="2"/>
      <c r="P48" s="2"/>
      <c r="Q48" s="2"/>
      <c r="R48" s="2"/>
      <c r="S48" s="2"/>
      <c r="T48" s="2"/>
      <c r="U48" s="2"/>
      <c r="V48" s="2"/>
      <c r="W48" s="2"/>
      <c r="X48" s="2"/>
      <c r="Y48" s="2"/>
      <c r="Z48" s="2"/>
      <c r="AA48" s="2"/>
      <c r="AB48" s="2"/>
      <c r="AC48" s="2"/>
      <c r="AD48" s="2"/>
      <c r="AE48" s="2"/>
      <c r="AF48" s="2"/>
      <c r="AG48" s="2"/>
      <c r="AH48" s="2"/>
      <c r="AI48" s="2"/>
      <c r="AJ48" s="2"/>
    </row>
    <row r="49" spans="1:36" s="2" customFormat="1" ht="20.25" customHeight="1">
      <c r="B49" s="198">
        <v>43</v>
      </c>
      <c r="C49" s="132" t="s">
        <v>63</v>
      </c>
      <c r="D49" s="133"/>
      <c r="E49" s="134"/>
      <c r="F49" s="134"/>
      <c r="G49" s="158">
        <v>2.8371786119488385</v>
      </c>
      <c r="H49" s="158">
        <v>0.36293115670508175</v>
      </c>
      <c r="I49" s="158">
        <v>0.21606951167642233</v>
      </c>
      <c r="J49" s="159">
        <v>91799</v>
      </c>
      <c r="K49" s="159">
        <v>83534</v>
      </c>
      <c r="L49" s="158">
        <v>1.7719676154771824E-2</v>
      </c>
      <c r="M49" s="158">
        <v>0</v>
      </c>
      <c r="N49" s="160">
        <v>3.6080512614808644E-2</v>
      </c>
    </row>
    <row r="50" spans="1:36" s="46" customFormat="1" ht="20.25" customHeight="1">
      <c r="A50" s="2"/>
      <c r="B50" s="197">
        <v>44</v>
      </c>
      <c r="C50" s="131" t="s">
        <v>62</v>
      </c>
      <c r="D50" s="125"/>
      <c r="E50" s="126"/>
      <c r="F50" s="126"/>
      <c r="G50" s="161">
        <v>2.3771262178621488</v>
      </c>
      <c r="H50" s="161">
        <v>4.7522539586332298E-2</v>
      </c>
      <c r="I50" s="161">
        <v>6.5061747102053188E-2</v>
      </c>
      <c r="J50" s="162">
        <v>210270</v>
      </c>
      <c r="K50" s="162">
        <v>1083</v>
      </c>
      <c r="L50" s="161">
        <v>2.3642487876921844E-2</v>
      </c>
      <c r="M50" s="161">
        <v>0</v>
      </c>
      <c r="N50" s="163">
        <v>4.6159314719414445E-3</v>
      </c>
      <c r="O50" s="2"/>
      <c r="P50" s="2"/>
      <c r="Q50" s="2"/>
      <c r="R50" s="2"/>
      <c r="S50" s="2"/>
      <c r="T50" s="2"/>
      <c r="U50" s="2"/>
      <c r="V50" s="2"/>
      <c r="W50" s="2"/>
      <c r="X50" s="2"/>
      <c r="Y50" s="2"/>
      <c r="Z50" s="2"/>
      <c r="AA50" s="2"/>
      <c r="AB50" s="2"/>
      <c r="AC50" s="2"/>
      <c r="AD50" s="2"/>
      <c r="AE50" s="2"/>
      <c r="AF50" s="2"/>
      <c r="AG50" s="2"/>
      <c r="AH50" s="2"/>
      <c r="AI50" s="2"/>
      <c r="AJ50" s="2"/>
    </row>
    <row r="51" spans="1:36" s="2" customFormat="1" ht="20.25" customHeight="1">
      <c r="B51" s="198">
        <v>45</v>
      </c>
      <c r="C51" s="132" t="s">
        <v>472</v>
      </c>
      <c r="D51" s="133">
        <v>721175.19925900002</v>
      </c>
      <c r="E51" s="134">
        <v>753332.73595799995</v>
      </c>
      <c r="F51" s="134">
        <v>737253.96760850004</v>
      </c>
      <c r="G51" s="158">
        <v>1.859884505686821</v>
      </c>
      <c r="H51" s="158">
        <v>1.0432873804440907E-3</v>
      </c>
      <c r="I51" s="158">
        <v>1.0672106234395919</v>
      </c>
      <c r="J51" s="159">
        <v>250468</v>
      </c>
      <c r="K51" s="159">
        <v>225433</v>
      </c>
      <c r="L51" s="158">
        <v>1.7943977239304684E-2</v>
      </c>
      <c r="M51" s="158">
        <v>0</v>
      </c>
      <c r="N51" s="160">
        <v>6.4855956694356938E-3</v>
      </c>
    </row>
    <row r="52" spans="1:36" s="46" customFormat="1" ht="20.25" customHeight="1">
      <c r="A52" s="2"/>
      <c r="B52" s="197">
        <v>46</v>
      </c>
      <c r="C52" s="131" t="s">
        <v>182</v>
      </c>
      <c r="D52" s="125">
        <v>423584</v>
      </c>
      <c r="E52" s="126">
        <v>331498</v>
      </c>
      <c r="F52" s="126">
        <v>377541</v>
      </c>
      <c r="G52" s="161">
        <v>1.5106073601715968</v>
      </c>
      <c r="H52" s="161">
        <v>1.4759295416850371</v>
      </c>
      <c r="I52" s="161">
        <v>0.70218275212921555</v>
      </c>
      <c r="J52" s="162">
        <v>138051</v>
      </c>
      <c r="K52" s="162">
        <v>125098</v>
      </c>
      <c r="L52" s="161">
        <v>3.756431252634676E-2</v>
      </c>
      <c r="M52" s="161">
        <v>2.7838093647347028E-4</v>
      </c>
      <c r="N52" s="163">
        <v>0.11135237458938813</v>
      </c>
      <c r="O52" s="2"/>
      <c r="P52" s="2"/>
      <c r="Q52" s="2"/>
      <c r="R52" s="2"/>
      <c r="S52" s="2"/>
      <c r="T52" s="2"/>
      <c r="U52" s="2"/>
      <c r="V52" s="2"/>
      <c r="W52" s="2"/>
      <c r="X52" s="2"/>
      <c r="Y52" s="2"/>
      <c r="Z52" s="2"/>
      <c r="AA52" s="2"/>
      <c r="AB52" s="2"/>
      <c r="AC52" s="2"/>
      <c r="AD52" s="2"/>
      <c r="AE52" s="2"/>
      <c r="AF52" s="2"/>
      <c r="AG52" s="2"/>
      <c r="AH52" s="2"/>
      <c r="AI52" s="2"/>
      <c r="AJ52" s="2"/>
    </row>
    <row r="53" spans="1:36" s="2" customFormat="1" ht="20.25" customHeight="1">
      <c r="B53" s="198">
        <v>47</v>
      </c>
      <c r="C53" s="132" t="s">
        <v>60</v>
      </c>
      <c r="D53" s="133"/>
      <c r="E53" s="134"/>
      <c r="F53" s="134"/>
      <c r="G53" s="158">
        <v>0.88490302066088422</v>
      </c>
      <c r="H53" s="158">
        <v>0.93676075381245294</v>
      </c>
      <c r="I53" s="158">
        <v>0.99048188002055493</v>
      </c>
      <c r="J53" s="159">
        <v>205577.926129</v>
      </c>
      <c r="K53" s="159">
        <v>185768.32629600001</v>
      </c>
      <c r="L53" s="158">
        <v>4.0187542655796653E-2</v>
      </c>
      <c r="M53" s="158">
        <v>1.2783221011858836E-3</v>
      </c>
      <c r="N53" s="160">
        <v>3.5837528965833844E-2</v>
      </c>
    </row>
    <row r="54" spans="1:36" s="46" customFormat="1" ht="20.25" customHeight="1">
      <c r="A54" s="2"/>
      <c r="B54" s="197">
        <v>48</v>
      </c>
      <c r="C54" s="131" t="s">
        <v>478</v>
      </c>
      <c r="D54" s="125"/>
      <c r="E54" s="126"/>
      <c r="F54" s="126"/>
      <c r="G54" s="161">
        <v>0.75323093893477522</v>
      </c>
      <c r="H54" s="161">
        <v>0.42618921382268182</v>
      </c>
      <c r="I54" s="161">
        <v>0.51664500374132405</v>
      </c>
      <c r="J54" s="162">
        <v>229219.43761200001</v>
      </c>
      <c r="K54" s="162">
        <v>202823.64547600001</v>
      </c>
      <c r="L54" s="161">
        <v>4.3880538273665864E-2</v>
      </c>
      <c r="M54" s="161">
        <v>1.9885140830094738E-4</v>
      </c>
      <c r="N54" s="163">
        <v>0.10381776530655523</v>
      </c>
      <c r="O54" s="2"/>
      <c r="P54" s="2"/>
      <c r="Q54" s="2"/>
      <c r="R54" s="2"/>
      <c r="S54" s="2"/>
      <c r="T54" s="2"/>
      <c r="U54" s="2"/>
      <c r="V54" s="2"/>
      <c r="W54" s="2"/>
      <c r="X54" s="2"/>
      <c r="Y54" s="2"/>
      <c r="Z54" s="2"/>
      <c r="AA54" s="2"/>
      <c r="AB54" s="2"/>
      <c r="AC54" s="2"/>
      <c r="AD54" s="2"/>
      <c r="AE54" s="2"/>
      <c r="AF54" s="2"/>
      <c r="AG54" s="2"/>
      <c r="AH54" s="2"/>
      <c r="AI54" s="2"/>
      <c r="AJ54" s="2"/>
    </row>
    <row r="55" spans="1:36" s="46" customFormat="1" ht="20.25" customHeight="1">
      <c r="A55" s="2"/>
      <c r="B55" s="198">
        <v>49</v>
      </c>
      <c r="C55" s="128" t="s">
        <v>473</v>
      </c>
      <c r="D55" s="129"/>
      <c r="E55" s="130"/>
      <c r="F55" s="130"/>
      <c r="G55" s="164">
        <v>0.68464917125371749</v>
      </c>
      <c r="H55" s="164">
        <v>0.97197986361158917</v>
      </c>
      <c r="I55" s="164">
        <v>1.1939350502765964E-2</v>
      </c>
      <c r="J55" s="165">
        <v>236949</v>
      </c>
      <c r="K55" s="165">
        <v>226443</v>
      </c>
      <c r="L55" s="164">
        <v>0.13268922131291122</v>
      </c>
      <c r="M55" s="164">
        <v>0</v>
      </c>
      <c r="N55" s="166">
        <v>1.1620951892677091E-2</v>
      </c>
      <c r="O55" s="2"/>
      <c r="P55" s="2"/>
      <c r="Q55" s="2"/>
      <c r="R55" s="2"/>
      <c r="S55" s="2"/>
      <c r="T55" s="2"/>
      <c r="U55" s="2"/>
      <c r="V55" s="2"/>
      <c r="W55" s="2"/>
      <c r="X55" s="2"/>
      <c r="Y55" s="2"/>
      <c r="Z55" s="2"/>
      <c r="AA55" s="2"/>
      <c r="AB55" s="2"/>
      <c r="AC55" s="2"/>
      <c r="AD55" s="2"/>
      <c r="AE55" s="2"/>
      <c r="AF55" s="2"/>
      <c r="AG55" s="2"/>
      <c r="AH55" s="2"/>
      <c r="AI55" s="2"/>
      <c r="AJ55" s="2"/>
    </row>
    <row r="56" spans="1:36" s="46" customFormat="1" ht="20.25" customHeight="1">
      <c r="A56" s="2"/>
      <c r="B56" s="197">
        <v>50</v>
      </c>
      <c r="C56" s="124" t="s">
        <v>307</v>
      </c>
      <c r="D56" s="125"/>
      <c r="E56" s="126"/>
      <c r="F56" s="126"/>
      <c r="G56" s="161">
        <v>0.64663363068885504</v>
      </c>
      <c r="H56" s="161">
        <v>0.98731836656374827</v>
      </c>
      <c r="I56" s="161">
        <v>3.305597711375094E-2</v>
      </c>
      <c r="J56" s="162">
        <v>66504</v>
      </c>
      <c r="K56" s="162">
        <v>61396</v>
      </c>
      <c r="L56" s="161">
        <v>1.2556951384347068E-2</v>
      </c>
      <c r="M56" s="161">
        <v>1.3064872777102993E-2</v>
      </c>
      <c r="N56" s="163">
        <v>1.8655205705565416E-2</v>
      </c>
      <c r="O56" s="2"/>
      <c r="P56" s="2"/>
      <c r="Q56" s="2"/>
      <c r="R56" s="2"/>
      <c r="S56" s="2"/>
      <c r="T56" s="2"/>
      <c r="U56" s="2"/>
      <c r="V56" s="2"/>
      <c r="W56" s="2"/>
      <c r="X56" s="2"/>
      <c r="Y56" s="2"/>
      <c r="Z56" s="2"/>
      <c r="AA56" s="2"/>
      <c r="AB56" s="2"/>
      <c r="AC56" s="2"/>
      <c r="AD56" s="2"/>
      <c r="AE56" s="2"/>
      <c r="AF56" s="2"/>
      <c r="AG56" s="2"/>
      <c r="AH56" s="2"/>
      <c r="AI56" s="2"/>
      <c r="AJ56" s="2"/>
    </row>
    <row r="57" spans="1:36" ht="19.5">
      <c r="B57" s="339" t="s">
        <v>234</v>
      </c>
      <c r="C57" s="340"/>
      <c r="D57" s="135">
        <v>1328502.9998879998</v>
      </c>
      <c r="E57" s="135">
        <v>1209067.1873089999</v>
      </c>
      <c r="F57" s="135">
        <v>1268785.0935985001</v>
      </c>
      <c r="G57" s="167">
        <v>3.8640938933399491</v>
      </c>
      <c r="H57" s="167">
        <v>3.1118160925481946</v>
      </c>
      <c r="I57" s="167">
        <v>0.16806580698804041</v>
      </c>
      <c r="J57" s="168">
        <v>2929869.1564560002</v>
      </c>
      <c r="K57" s="168">
        <v>3855895</v>
      </c>
      <c r="L57" s="167">
        <v>0.30254397192306615</v>
      </c>
      <c r="M57" s="167">
        <v>0.37052458681552963</v>
      </c>
      <c r="N57" s="167">
        <v>1.3064843883264616E-2</v>
      </c>
    </row>
    <row r="58" spans="1:36" s="46" customFormat="1" ht="20.25" customHeight="1">
      <c r="A58" s="2"/>
      <c r="B58" s="197">
        <v>51</v>
      </c>
      <c r="C58" s="131" t="s">
        <v>68</v>
      </c>
      <c r="D58" s="125">
        <v>82869</v>
      </c>
      <c r="E58" s="126">
        <v>75769</v>
      </c>
      <c r="F58" s="126">
        <v>79319</v>
      </c>
      <c r="G58" s="161">
        <v>0.22948432543754105</v>
      </c>
      <c r="H58" s="161">
        <v>6.6243710347845111E-2</v>
      </c>
      <c r="I58" s="161">
        <v>9.6401225114854522E-2</v>
      </c>
      <c r="J58" s="162">
        <v>90386</v>
      </c>
      <c r="K58" s="162">
        <v>85699</v>
      </c>
      <c r="L58" s="161">
        <v>5.7306288969349584E-3</v>
      </c>
      <c r="M58" s="161">
        <v>0</v>
      </c>
      <c r="N58" s="163">
        <v>9.8448883152114463E-4</v>
      </c>
      <c r="O58" s="2"/>
      <c r="P58" s="2"/>
      <c r="Q58" s="2"/>
      <c r="R58" s="2"/>
      <c r="S58" s="2"/>
      <c r="T58" s="2"/>
      <c r="U58" s="2"/>
      <c r="V58" s="2"/>
      <c r="W58" s="2"/>
      <c r="X58" s="2"/>
      <c r="Y58" s="2"/>
      <c r="Z58" s="2"/>
      <c r="AA58" s="2"/>
      <c r="AB58" s="2"/>
      <c r="AC58" s="2"/>
      <c r="AD58" s="2"/>
      <c r="AE58" s="2"/>
      <c r="AF58" s="2"/>
      <c r="AG58" s="2"/>
      <c r="AH58" s="2"/>
      <c r="AI58" s="2"/>
      <c r="AJ58" s="2"/>
    </row>
    <row r="59" spans="1:36" ht="19.5">
      <c r="B59" s="339" t="s">
        <v>244</v>
      </c>
      <c r="C59" s="340"/>
      <c r="D59" s="135">
        <v>1328502.9998879998</v>
      </c>
      <c r="E59" s="135">
        <v>1209067.1873089999</v>
      </c>
      <c r="F59" s="135">
        <v>1268785.0935985001</v>
      </c>
      <c r="G59" s="167">
        <v>0.22948432543754105</v>
      </c>
      <c r="H59" s="167">
        <v>6.6243710347845111E-2</v>
      </c>
      <c r="I59" s="167">
        <v>9.6401225114854522E-2</v>
      </c>
      <c r="J59" s="168">
        <v>90386</v>
      </c>
      <c r="K59" s="168">
        <v>85699</v>
      </c>
      <c r="L59" s="167">
        <v>5.7306288969349584E-3</v>
      </c>
      <c r="M59" s="167">
        <v>0</v>
      </c>
      <c r="N59" s="167">
        <v>9.8448883152114463E-4</v>
      </c>
    </row>
    <row r="60" spans="1:36" s="46" customFormat="1" ht="20.25" customHeight="1">
      <c r="A60" s="2"/>
      <c r="B60" s="124">
        <v>52</v>
      </c>
      <c r="C60" s="131" t="s">
        <v>139</v>
      </c>
      <c r="D60" s="125"/>
      <c r="E60" s="126"/>
      <c r="F60" s="126"/>
      <c r="G60" s="161">
        <v>19.249413135546348</v>
      </c>
      <c r="H60" s="161">
        <v>1.8212693698522997</v>
      </c>
      <c r="I60" s="161">
        <v>0.78729925192756611</v>
      </c>
      <c r="J60" s="162">
        <v>19904.670140999999</v>
      </c>
      <c r="K60" s="162">
        <v>18860.162901</v>
      </c>
      <c r="L60" s="161">
        <v>0.93341049990826874</v>
      </c>
      <c r="M60" s="161">
        <v>7.8254198897161975E-4</v>
      </c>
      <c r="N60" s="163">
        <v>0.1270205412206046</v>
      </c>
      <c r="O60" s="2"/>
      <c r="P60" s="2"/>
      <c r="Q60" s="2"/>
      <c r="R60" s="2"/>
      <c r="S60" s="2"/>
      <c r="T60" s="2"/>
      <c r="U60" s="2"/>
      <c r="V60" s="2"/>
      <c r="W60" s="2"/>
      <c r="X60" s="2"/>
      <c r="Y60" s="2"/>
      <c r="Z60" s="2"/>
      <c r="AA60" s="2"/>
      <c r="AB60" s="2"/>
      <c r="AC60" s="2"/>
      <c r="AD60" s="2"/>
      <c r="AE60" s="2"/>
      <c r="AF60" s="2"/>
      <c r="AG60" s="2"/>
      <c r="AH60" s="2"/>
      <c r="AI60" s="2"/>
      <c r="AJ60" s="2"/>
    </row>
    <row r="61" spans="1:36" s="2" customFormat="1" ht="20.25" customHeight="1">
      <c r="B61" s="132">
        <v>53</v>
      </c>
      <c r="C61" s="132" t="s">
        <v>111</v>
      </c>
      <c r="D61" s="133"/>
      <c r="E61" s="134"/>
      <c r="F61" s="134"/>
      <c r="G61" s="158">
        <v>17.417789196430014</v>
      </c>
      <c r="H61" s="158">
        <v>0.41657896867157773</v>
      </c>
      <c r="I61" s="158">
        <v>6.2333036509349959E-3</v>
      </c>
      <c r="J61" s="159">
        <v>10561</v>
      </c>
      <c r="K61" s="159">
        <v>13738</v>
      </c>
      <c r="L61" s="158">
        <v>1.1543214273102054</v>
      </c>
      <c r="M61" s="158">
        <v>0</v>
      </c>
      <c r="N61" s="160">
        <v>0</v>
      </c>
    </row>
    <row r="62" spans="1:36" s="46" customFormat="1" ht="20.25" customHeight="1">
      <c r="A62" s="2"/>
      <c r="B62" s="124">
        <v>54</v>
      </c>
      <c r="C62" s="131" t="s">
        <v>88</v>
      </c>
      <c r="D62" s="125"/>
      <c r="E62" s="126"/>
      <c r="F62" s="126"/>
      <c r="G62" s="161">
        <v>15.251733101468293</v>
      </c>
      <c r="H62" s="161">
        <v>0.26009610891728979</v>
      </c>
      <c r="I62" s="161">
        <v>0.26374814523467294</v>
      </c>
      <c r="J62" s="162">
        <v>20424.739267000001</v>
      </c>
      <c r="K62" s="162">
        <v>22545.520736999999</v>
      </c>
      <c r="L62" s="161">
        <v>0.68157383791643023</v>
      </c>
      <c r="M62" s="161">
        <v>1.9523871026043152E-2</v>
      </c>
      <c r="N62" s="163">
        <v>3.266721005713292E-3</v>
      </c>
      <c r="O62" s="2"/>
      <c r="P62" s="2"/>
      <c r="Q62" s="2"/>
      <c r="R62" s="2"/>
      <c r="S62" s="2"/>
      <c r="T62" s="2"/>
      <c r="U62" s="2"/>
      <c r="V62" s="2"/>
      <c r="W62" s="2"/>
      <c r="X62" s="2"/>
      <c r="Y62" s="2"/>
      <c r="Z62" s="2"/>
      <c r="AA62" s="2"/>
      <c r="AB62" s="2"/>
      <c r="AC62" s="2"/>
      <c r="AD62" s="2"/>
      <c r="AE62" s="2"/>
      <c r="AF62" s="2"/>
      <c r="AG62" s="2"/>
      <c r="AH62" s="2"/>
      <c r="AI62" s="2"/>
      <c r="AJ62" s="2"/>
    </row>
    <row r="63" spans="1:36" s="2" customFormat="1" ht="20.25" customHeight="1">
      <c r="B63" s="132">
        <v>55</v>
      </c>
      <c r="C63" s="132" t="s">
        <v>454</v>
      </c>
      <c r="D63" s="133"/>
      <c r="E63" s="134"/>
      <c r="F63" s="134"/>
      <c r="G63" s="158">
        <v>11.780028923053687</v>
      </c>
      <c r="H63" s="158">
        <v>0.15047431298752781</v>
      </c>
      <c r="I63" s="158">
        <v>8.9901220771508319E-2</v>
      </c>
      <c r="J63" s="159">
        <v>21175.061707000001</v>
      </c>
      <c r="K63" s="159">
        <v>18405.309268000001</v>
      </c>
      <c r="L63" s="158">
        <v>0.21424369286396144</v>
      </c>
      <c r="M63" s="158">
        <v>0</v>
      </c>
      <c r="N63" s="160">
        <v>4.9012087938480123E-3</v>
      </c>
    </row>
    <row r="64" spans="1:36" s="46" customFormat="1" ht="20.25" customHeight="1">
      <c r="A64" s="2"/>
      <c r="B64" s="124">
        <v>56</v>
      </c>
      <c r="C64" s="131" t="s">
        <v>167</v>
      </c>
      <c r="D64" s="125"/>
      <c r="E64" s="126"/>
      <c r="F64" s="126"/>
      <c r="G64" s="161">
        <v>10.963429770513736</v>
      </c>
      <c r="H64" s="161">
        <v>0.40866928291116661</v>
      </c>
      <c r="I64" s="161">
        <v>3.4962540135569035E-2</v>
      </c>
      <c r="J64" s="162">
        <v>2823</v>
      </c>
      <c r="K64" s="162">
        <v>2704</v>
      </c>
      <c r="L64" s="161">
        <v>7.0110791686311499E-2</v>
      </c>
      <c r="M64" s="161">
        <v>0.3143171460003143</v>
      </c>
      <c r="N64" s="163">
        <v>7.8579286500078584E-4</v>
      </c>
      <c r="O64" s="2"/>
      <c r="P64" s="2"/>
      <c r="Q64" s="2"/>
      <c r="R64" s="2"/>
      <c r="S64" s="2"/>
      <c r="T64" s="2"/>
      <c r="U64" s="2"/>
      <c r="V64" s="2"/>
      <c r="W64" s="2"/>
      <c r="X64" s="2"/>
      <c r="Y64" s="2"/>
      <c r="Z64" s="2"/>
      <c r="AA64" s="2"/>
      <c r="AB64" s="2"/>
      <c r="AC64" s="2"/>
      <c r="AD64" s="2"/>
      <c r="AE64" s="2"/>
      <c r="AF64" s="2"/>
      <c r="AG64" s="2"/>
      <c r="AH64" s="2"/>
      <c r="AI64" s="2"/>
      <c r="AJ64" s="2"/>
    </row>
    <row r="65" spans="1:36" s="2" customFormat="1" ht="20.25" customHeight="1">
      <c r="B65" s="132">
        <v>57</v>
      </c>
      <c r="C65" s="132" t="s">
        <v>133</v>
      </c>
      <c r="D65" s="133"/>
      <c r="E65" s="134"/>
      <c r="F65" s="134"/>
      <c r="G65" s="158">
        <v>10.874170136610514</v>
      </c>
      <c r="H65" s="158">
        <v>5.1643192488262914E-2</v>
      </c>
      <c r="I65" s="158">
        <v>1.841112031667127E-3</v>
      </c>
      <c r="J65" s="159">
        <v>26558</v>
      </c>
      <c r="K65" s="159">
        <v>27328</v>
      </c>
      <c r="L65" s="158">
        <v>0.26685570812990872</v>
      </c>
      <c r="M65" s="158">
        <v>0</v>
      </c>
      <c r="N65" s="160">
        <v>0</v>
      </c>
    </row>
    <row r="66" spans="1:36" s="46" customFormat="1" ht="20.25" customHeight="1">
      <c r="A66" s="2"/>
      <c r="B66" s="124">
        <v>58</v>
      </c>
      <c r="C66" s="131" t="s">
        <v>94</v>
      </c>
      <c r="D66" s="125"/>
      <c r="E66" s="126"/>
      <c r="F66" s="126"/>
      <c r="G66" s="161">
        <v>9.9456613364820488</v>
      </c>
      <c r="H66" s="161">
        <v>0.66445987405134832</v>
      </c>
      <c r="I66" s="161">
        <v>0.27396522956025621</v>
      </c>
      <c r="J66" s="162">
        <v>19956</v>
      </c>
      <c r="K66" s="162">
        <v>18511</v>
      </c>
      <c r="L66" s="161">
        <v>3.2680597104355127E-2</v>
      </c>
      <c r="M66" s="161">
        <v>0</v>
      </c>
      <c r="N66" s="163">
        <v>1.7718921943485964E-3</v>
      </c>
      <c r="O66" s="2"/>
      <c r="P66" s="2"/>
      <c r="Q66" s="2"/>
      <c r="R66" s="2"/>
      <c r="S66" s="2"/>
      <c r="T66" s="2"/>
      <c r="U66" s="2"/>
      <c r="V66" s="2"/>
      <c r="W66" s="2"/>
      <c r="X66" s="2"/>
      <c r="Y66" s="2"/>
      <c r="Z66" s="2"/>
      <c r="AA66" s="2"/>
      <c r="AB66" s="2"/>
      <c r="AC66" s="2"/>
      <c r="AD66" s="2"/>
      <c r="AE66" s="2"/>
      <c r="AF66" s="2"/>
      <c r="AG66" s="2"/>
      <c r="AH66" s="2"/>
      <c r="AI66" s="2"/>
      <c r="AJ66" s="2"/>
    </row>
    <row r="67" spans="1:36" s="2" customFormat="1" ht="20.25" customHeight="1">
      <c r="B67" s="132">
        <v>59</v>
      </c>
      <c r="C67" s="132" t="s">
        <v>82</v>
      </c>
      <c r="D67" s="133"/>
      <c r="E67" s="134"/>
      <c r="F67" s="134"/>
      <c r="G67" s="158">
        <v>9.0032382484462161</v>
      </c>
      <c r="H67" s="158">
        <v>0.83836653386454185</v>
      </c>
      <c r="I67" s="158">
        <v>0.21856573705179283</v>
      </c>
      <c r="J67" s="159">
        <v>54808</v>
      </c>
      <c r="K67" s="159">
        <v>54092</v>
      </c>
      <c r="L67" s="158">
        <v>0.257791629791989</v>
      </c>
      <c r="M67" s="158">
        <v>4.9303764827230534E-2</v>
      </c>
      <c r="N67" s="160">
        <v>2.3637613890321471E-2</v>
      </c>
    </row>
    <row r="68" spans="1:36" s="46" customFormat="1" ht="20.25" customHeight="1">
      <c r="A68" s="2"/>
      <c r="B68" s="124">
        <v>60</v>
      </c>
      <c r="C68" s="131" t="s">
        <v>474</v>
      </c>
      <c r="D68" s="125"/>
      <c r="E68" s="126"/>
      <c r="F68" s="126"/>
      <c r="G68" s="161">
        <v>8.7550434362968588</v>
      </c>
      <c r="H68" s="161">
        <v>9.50354609929078E-2</v>
      </c>
      <c r="I68" s="161">
        <v>0.19062816616008105</v>
      </c>
      <c r="J68" s="162">
        <v>23764</v>
      </c>
      <c r="K68" s="162">
        <v>23449</v>
      </c>
      <c r="L68" s="161">
        <v>0.54701557555757852</v>
      </c>
      <c r="M68" s="161">
        <v>0</v>
      </c>
      <c r="N68" s="163">
        <v>5.0574015071056491E-5</v>
      </c>
      <c r="O68" s="2"/>
      <c r="P68" s="2"/>
      <c r="Q68" s="2"/>
      <c r="R68" s="2"/>
      <c r="S68" s="2"/>
      <c r="T68" s="2"/>
      <c r="U68" s="2"/>
      <c r="V68" s="2"/>
      <c r="W68" s="2"/>
      <c r="X68" s="2"/>
      <c r="Y68" s="2"/>
      <c r="Z68" s="2"/>
      <c r="AA68" s="2"/>
      <c r="AB68" s="2"/>
      <c r="AC68" s="2"/>
      <c r="AD68" s="2"/>
      <c r="AE68" s="2"/>
      <c r="AF68" s="2"/>
      <c r="AG68" s="2"/>
      <c r="AH68" s="2"/>
      <c r="AI68" s="2"/>
      <c r="AJ68" s="2"/>
    </row>
    <row r="69" spans="1:36" s="2" customFormat="1" ht="20.25" customHeight="1">
      <c r="B69" s="132">
        <v>61</v>
      </c>
      <c r="C69" s="132" t="s">
        <v>130</v>
      </c>
      <c r="D69" s="133"/>
      <c r="E69" s="134"/>
      <c r="F69" s="134"/>
      <c r="G69" s="158">
        <v>7.6462915101648354</v>
      </c>
      <c r="H69" s="158">
        <v>1.3618681318681318</v>
      </c>
      <c r="I69" s="158">
        <v>0.91802197802197805</v>
      </c>
      <c r="J69" s="159">
        <v>21824</v>
      </c>
      <c r="K69" s="159">
        <v>17695</v>
      </c>
      <c r="L69" s="158">
        <v>0.26761737082225595</v>
      </c>
      <c r="M69" s="158">
        <v>0</v>
      </c>
      <c r="N69" s="160">
        <v>0.14223319407519938</v>
      </c>
    </row>
    <row r="70" spans="1:36" s="46" customFormat="1" ht="20.25" customHeight="1">
      <c r="A70" s="2"/>
      <c r="B70" s="124">
        <v>62</v>
      </c>
      <c r="C70" s="131" t="s">
        <v>178</v>
      </c>
      <c r="D70" s="125"/>
      <c r="E70" s="126"/>
      <c r="F70" s="126"/>
      <c r="G70" s="161">
        <v>7.3715617501414181</v>
      </c>
      <c r="H70" s="161">
        <v>2.1733481372154668</v>
      </c>
      <c r="I70" s="161">
        <v>1.4767812926509856</v>
      </c>
      <c r="J70" s="162">
        <v>42070.647697</v>
      </c>
      <c r="K70" s="162">
        <v>20574.385084000001</v>
      </c>
      <c r="L70" s="161">
        <v>0.62357915612076698</v>
      </c>
      <c r="M70" s="161">
        <v>0.12117545684441693</v>
      </c>
      <c r="N70" s="163">
        <v>0.1415030333358652</v>
      </c>
      <c r="O70" s="2"/>
      <c r="P70" s="2"/>
      <c r="Q70" s="2"/>
      <c r="R70" s="2"/>
      <c r="S70" s="2"/>
      <c r="T70" s="2"/>
      <c r="U70" s="2"/>
      <c r="V70" s="2"/>
      <c r="W70" s="2"/>
      <c r="X70" s="2"/>
      <c r="Y70" s="2"/>
      <c r="Z70" s="2"/>
      <c r="AA70" s="2"/>
      <c r="AB70" s="2"/>
      <c r="AC70" s="2"/>
      <c r="AD70" s="2"/>
      <c r="AE70" s="2"/>
      <c r="AF70" s="2"/>
      <c r="AG70" s="2"/>
      <c r="AH70" s="2"/>
      <c r="AI70" s="2"/>
      <c r="AJ70" s="2"/>
    </row>
    <row r="71" spans="1:36" s="2" customFormat="1" ht="20.25" customHeight="1">
      <c r="B71" s="132">
        <v>63</v>
      </c>
      <c r="C71" s="132" t="s">
        <v>86</v>
      </c>
      <c r="D71" s="133"/>
      <c r="E71" s="134"/>
      <c r="F71" s="134"/>
      <c r="G71" s="158">
        <v>6.6932138166403927</v>
      </c>
      <c r="H71" s="158">
        <v>0.37233265408127958</v>
      </c>
      <c r="I71" s="158">
        <v>0.13137760006151716</v>
      </c>
      <c r="J71" s="159">
        <v>34691</v>
      </c>
      <c r="K71" s="159">
        <v>31688</v>
      </c>
      <c r="L71" s="158">
        <v>0.10632453378967854</v>
      </c>
      <c r="M71" s="158">
        <v>9.0597946446547217E-4</v>
      </c>
      <c r="N71" s="160">
        <v>2.0334205758002818E-2</v>
      </c>
    </row>
    <row r="72" spans="1:36" s="46" customFormat="1" ht="20.25" customHeight="1">
      <c r="A72" s="2"/>
      <c r="B72" s="124">
        <v>64</v>
      </c>
      <c r="C72" s="131" t="s">
        <v>118</v>
      </c>
      <c r="D72" s="125"/>
      <c r="E72" s="126"/>
      <c r="F72" s="126"/>
      <c r="G72" s="161">
        <v>6.5285659473970954</v>
      </c>
      <c r="H72" s="161">
        <v>0.74083710412776915</v>
      </c>
      <c r="I72" s="161">
        <v>0.35002903444937894</v>
      </c>
      <c r="J72" s="162">
        <v>21241.672806999999</v>
      </c>
      <c r="K72" s="162">
        <v>19564.320187000001</v>
      </c>
      <c r="L72" s="161">
        <v>0.19289171576417297</v>
      </c>
      <c r="M72" s="161">
        <v>2.9555828061647978E-2</v>
      </c>
      <c r="N72" s="163">
        <v>1.5240546571136427E-2</v>
      </c>
      <c r="O72" s="2"/>
      <c r="P72" s="2"/>
      <c r="Q72" s="2"/>
      <c r="R72" s="2"/>
      <c r="S72" s="2"/>
      <c r="T72" s="2"/>
      <c r="U72" s="2"/>
      <c r="V72" s="2"/>
      <c r="W72" s="2"/>
      <c r="X72" s="2"/>
      <c r="Y72" s="2"/>
      <c r="Z72" s="2"/>
      <c r="AA72" s="2"/>
      <c r="AB72" s="2"/>
      <c r="AC72" s="2"/>
      <c r="AD72" s="2"/>
      <c r="AE72" s="2"/>
      <c r="AF72" s="2"/>
      <c r="AG72" s="2"/>
      <c r="AH72" s="2"/>
      <c r="AI72" s="2"/>
      <c r="AJ72" s="2"/>
    </row>
    <row r="73" spans="1:36" s="2" customFormat="1" ht="20.25" customHeight="1">
      <c r="B73" s="132">
        <v>65</v>
      </c>
      <c r="C73" s="132" t="s">
        <v>114</v>
      </c>
      <c r="D73" s="133"/>
      <c r="E73" s="134"/>
      <c r="F73" s="134"/>
      <c r="G73" s="158">
        <v>6.4672414236813855</v>
      </c>
      <c r="H73" s="158">
        <v>0.61921189819073907</v>
      </c>
      <c r="I73" s="158">
        <v>0.4777675559644281</v>
      </c>
      <c r="J73" s="159">
        <v>11628</v>
      </c>
      <c r="K73" s="159">
        <v>11223</v>
      </c>
      <c r="L73" s="158">
        <v>6.5125840123509735E-2</v>
      </c>
      <c r="M73" s="158">
        <v>0</v>
      </c>
      <c r="N73" s="160">
        <v>3.0019727249335276E-3</v>
      </c>
    </row>
    <row r="74" spans="1:36" s="46" customFormat="1" ht="20.25" customHeight="1">
      <c r="A74" s="2"/>
      <c r="B74" s="124">
        <v>66</v>
      </c>
      <c r="C74" s="131" t="s">
        <v>129</v>
      </c>
      <c r="D74" s="125"/>
      <c r="E74" s="126"/>
      <c r="F74" s="126"/>
      <c r="G74" s="161">
        <v>6.3380634653576564</v>
      </c>
      <c r="H74" s="161">
        <v>1.4838245866283248</v>
      </c>
      <c r="I74" s="161">
        <v>1.3477713874910136</v>
      </c>
      <c r="J74" s="162">
        <v>8165</v>
      </c>
      <c r="K74" s="162">
        <v>6687</v>
      </c>
      <c r="L74" s="161">
        <v>0.21948343913949497</v>
      </c>
      <c r="M74" s="161">
        <v>0</v>
      </c>
      <c r="N74" s="163">
        <v>8.3108605050257411E-2</v>
      </c>
      <c r="O74" s="2"/>
      <c r="P74" s="2"/>
      <c r="Q74" s="2"/>
      <c r="R74" s="2"/>
      <c r="S74" s="2"/>
      <c r="T74" s="2"/>
      <c r="U74" s="2"/>
      <c r="V74" s="2"/>
      <c r="W74" s="2"/>
      <c r="X74" s="2"/>
      <c r="Y74" s="2"/>
      <c r="Z74" s="2"/>
      <c r="AA74" s="2"/>
      <c r="AB74" s="2"/>
      <c r="AC74" s="2"/>
      <c r="AD74" s="2"/>
      <c r="AE74" s="2"/>
      <c r="AF74" s="2"/>
      <c r="AG74" s="2"/>
      <c r="AH74" s="2"/>
      <c r="AI74" s="2"/>
      <c r="AJ74" s="2"/>
    </row>
    <row r="75" spans="1:36" s="2" customFormat="1" ht="20.25" customHeight="1">
      <c r="B75" s="132">
        <v>67</v>
      </c>
      <c r="C75" s="132" t="s">
        <v>120</v>
      </c>
      <c r="D75" s="133"/>
      <c r="E75" s="134"/>
      <c r="F75" s="134"/>
      <c r="G75" s="158">
        <v>5.8994373776499174</v>
      </c>
      <c r="H75" s="158">
        <v>2.1400781574214967</v>
      </c>
      <c r="I75" s="158">
        <v>0.93112809517222295</v>
      </c>
      <c r="J75" s="159">
        <v>165998</v>
      </c>
      <c r="K75" s="159">
        <v>134873</v>
      </c>
      <c r="L75" s="158">
        <v>0.23449905060318843</v>
      </c>
      <c r="M75" s="158">
        <v>2.5591810620601407E-3</v>
      </c>
      <c r="N75" s="160">
        <v>0.14056367941640119</v>
      </c>
    </row>
    <row r="76" spans="1:36" s="46" customFormat="1" ht="20.25" customHeight="1">
      <c r="A76" s="2"/>
      <c r="B76" s="124">
        <v>68</v>
      </c>
      <c r="C76" s="131" t="s">
        <v>109</v>
      </c>
      <c r="D76" s="125"/>
      <c r="E76" s="126"/>
      <c r="F76" s="126"/>
      <c r="G76" s="161">
        <v>5.7035785491349165</v>
      </c>
      <c r="H76" s="161">
        <v>9.9259926101936916E-2</v>
      </c>
      <c r="I76" s="161">
        <v>7.9608010458767531E-2</v>
      </c>
      <c r="J76" s="162">
        <v>31316.372117999999</v>
      </c>
      <c r="K76" s="162">
        <v>35935.506025000002</v>
      </c>
      <c r="L76" s="161">
        <v>0.36020151260799621</v>
      </c>
      <c r="M76" s="161">
        <v>2.9755288207822762E-3</v>
      </c>
      <c r="N76" s="163">
        <v>1.8105099153998868E-3</v>
      </c>
      <c r="O76" s="2"/>
      <c r="P76" s="2"/>
      <c r="Q76" s="2"/>
      <c r="R76" s="2"/>
      <c r="S76" s="2"/>
      <c r="T76" s="2"/>
      <c r="U76" s="2"/>
      <c r="V76" s="2"/>
      <c r="W76" s="2"/>
      <c r="X76" s="2"/>
      <c r="Y76" s="2"/>
      <c r="Z76" s="2"/>
      <c r="AA76" s="2"/>
      <c r="AB76" s="2"/>
      <c r="AC76" s="2"/>
      <c r="AD76" s="2"/>
      <c r="AE76" s="2"/>
      <c r="AF76" s="2"/>
      <c r="AG76" s="2"/>
      <c r="AH76" s="2"/>
      <c r="AI76" s="2"/>
      <c r="AJ76" s="2"/>
    </row>
    <row r="77" spans="1:36" s="2" customFormat="1" ht="20.25" customHeight="1">
      <c r="B77" s="132">
        <v>69</v>
      </c>
      <c r="C77" s="132" t="s">
        <v>169</v>
      </c>
      <c r="D77" s="133"/>
      <c r="E77" s="134"/>
      <c r="F77" s="134"/>
      <c r="G77" s="158">
        <v>5.67329169401029</v>
      </c>
      <c r="H77" s="158">
        <v>1.5177167265314047</v>
      </c>
      <c r="I77" s="158">
        <v>1.225415008251626</v>
      </c>
      <c r="J77" s="159">
        <v>8899</v>
      </c>
      <c r="K77" s="159">
        <v>7949</v>
      </c>
      <c r="L77" s="158">
        <v>0.20929200998230985</v>
      </c>
      <c r="M77" s="158">
        <v>0</v>
      </c>
      <c r="N77" s="160">
        <v>4.1698256254738442E-2</v>
      </c>
    </row>
    <row r="78" spans="1:36" s="46" customFormat="1" ht="20.25" customHeight="1">
      <c r="A78" s="2"/>
      <c r="B78" s="124">
        <v>70</v>
      </c>
      <c r="C78" s="131" t="s">
        <v>479</v>
      </c>
      <c r="D78" s="125"/>
      <c r="E78" s="126"/>
      <c r="F78" s="126"/>
      <c r="G78" s="161">
        <v>4.9544849339381756</v>
      </c>
      <c r="H78" s="161">
        <v>1.7877175505406075</v>
      </c>
      <c r="I78" s="161">
        <v>1.1515771406215696</v>
      </c>
      <c r="J78" s="162">
        <v>98521.171893000006</v>
      </c>
      <c r="K78" s="162">
        <v>82135.525217999995</v>
      </c>
      <c r="L78" s="161">
        <v>4.6723781889104081E-2</v>
      </c>
      <c r="M78" s="161">
        <v>0</v>
      </c>
      <c r="N78" s="163">
        <v>4.6878487236151963E-2</v>
      </c>
      <c r="O78" s="2"/>
      <c r="P78" s="2"/>
      <c r="Q78" s="2"/>
      <c r="R78" s="2"/>
      <c r="S78" s="2"/>
      <c r="T78" s="2"/>
      <c r="U78" s="2"/>
      <c r="V78" s="2"/>
      <c r="W78" s="2"/>
      <c r="X78" s="2"/>
      <c r="Y78" s="2"/>
      <c r="Z78" s="2"/>
      <c r="AA78" s="2"/>
      <c r="AB78" s="2"/>
      <c r="AC78" s="2"/>
      <c r="AD78" s="2"/>
      <c r="AE78" s="2"/>
      <c r="AF78" s="2"/>
      <c r="AG78" s="2"/>
      <c r="AH78" s="2"/>
      <c r="AI78" s="2"/>
      <c r="AJ78" s="2"/>
    </row>
    <row r="79" spans="1:36" s="2" customFormat="1" ht="20.25" customHeight="1">
      <c r="B79" s="132">
        <v>71</v>
      </c>
      <c r="C79" s="132" t="s">
        <v>140</v>
      </c>
      <c r="D79" s="133"/>
      <c r="E79" s="134"/>
      <c r="F79" s="134"/>
      <c r="G79" s="158">
        <v>4.89144301004381</v>
      </c>
      <c r="H79" s="158">
        <v>1.4923127950022765</v>
      </c>
      <c r="I79" s="158">
        <v>0.99411256084246036</v>
      </c>
      <c r="J79" s="159">
        <v>55639.580292999999</v>
      </c>
      <c r="K79" s="159">
        <v>44345.811936999999</v>
      </c>
      <c r="L79" s="158">
        <v>6.6868548292185415E-2</v>
      </c>
      <c r="M79" s="158">
        <v>0</v>
      </c>
      <c r="N79" s="160">
        <v>4.6147170002654787E-2</v>
      </c>
    </row>
    <row r="80" spans="1:36" s="46" customFormat="1" ht="20.25" customHeight="1">
      <c r="A80" s="2"/>
      <c r="B80" s="124">
        <v>72</v>
      </c>
      <c r="C80" s="131" t="s">
        <v>74</v>
      </c>
      <c r="D80" s="125"/>
      <c r="E80" s="126"/>
      <c r="F80" s="126"/>
      <c r="G80" s="161">
        <v>4.8366697197527602</v>
      </c>
      <c r="H80" s="161">
        <v>1.3172176172077099</v>
      </c>
      <c r="I80" s="161">
        <v>0.80154772519621764</v>
      </c>
      <c r="J80" s="162">
        <v>110060</v>
      </c>
      <c r="K80" s="162">
        <v>111144</v>
      </c>
      <c r="L80" s="161">
        <v>8.821251728007827E-2</v>
      </c>
      <c r="M80" s="161">
        <v>0.14092640019951463</v>
      </c>
      <c r="N80" s="163">
        <v>7.4626149847006797E-3</v>
      </c>
      <c r="O80" s="2"/>
      <c r="P80" s="2"/>
      <c r="Q80" s="2"/>
      <c r="R80" s="2"/>
      <c r="S80" s="2"/>
      <c r="T80" s="2"/>
      <c r="U80" s="2"/>
      <c r="V80" s="2"/>
      <c r="W80" s="2"/>
      <c r="X80" s="2"/>
      <c r="Y80" s="2"/>
      <c r="Z80" s="2"/>
      <c r="AA80" s="2"/>
      <c r="AB80" s="2"/>
      <c r="AC80" s="2"/>
      <c r="AD80" s="2"/>
      <c r="AE80" s="2"/>
      <c r="AF80" s="2"/>
      <c r="AG80" s="2"/>
      <c r="AH80" s="2"/>
      <c r="AI80" s="2"/>
      <c r="AJ80" s="2"/>
    </row>
    <row r="81" spans="1:36" s="2" customFormat="1" ht="20.25" customHeight="1">
      <c r="B81" s="132">
        <v>73</v>
      </c>
      <c r="C81" s="132" t="s">
        <v>122</v>
      </c>
      <c r="D81" s="133"/>
      <c r="E81" s="134"/>
      <c r="F81" s="134"/>
      <c r="G81" s="158">
        <v>4.708010279679903</v>
      </c>
      <c r="H81" s="158">
        <v>0.10339005942733658</v>
      </c>
      <c r="I81" s="158">
        <v>3.6399243652079957E-2</v>
      </c>
      <c r="J81" s="159">
        <v>25501</v>
      </c>
      <c r="K81" s="159">
        <v>24629</v>
      </c>
      <c r="L81" s="158">
        <v>0.14199440105052896</v>
      </c>
      <c r="M81" s="158">
        <v>0</v>
      </c>
      <c r="N81" s="160">
        <v>0</v>
      </c>
      <c r="O81" s="80"/>
    </row>
    <row r="82" spans="1:36" s="46" customFormat="1" ht="20.25" customHeight="1">
      <c r="A82" s="2"/>
      <c r="B82" s="124">
        <v>74</v>
      </c>
      <c r="C82" s="131" t="s">
        <v>135</v>
      </c>
      <c r="D82" s="125"/>
      <c r="E82" s="126"/>
      <c r="F82" s="126"/>
      <c r="G82" s="161">
        <v>4.6411430100387658</v>
      </c>
      <c r="H82" s="161">
        <v>1.9622135023961977</v>
      </c>
      <c r="I82" s="161">
        <v>1.0005052937414634</v>
      </c>
      <c r="J82" s="162">
        <v>168033</v>
      </c>
      <c r="K82" s="162">
        <v>154866</v>
      </c>
      <c r="L82" s="161">
        <v>0.27822988025013218</v>
      </c>
      <c r="M82" s="161">
        <v>2.8888497445834067E-4</v>
      </c>
      <c r="N82" s="163">
        <v>7.2298749339439847E-2</v>
      </c>
      <c r="O82" s="2"/>
      <c r="P82" s="2"/>
      <c r="Q82" s="2"/>
      <c r="R82" s="2"/>
      <c r="S82" s="2"/>
      <c r="T82" s="2"/>
      <c r="U82" s="2"/>
      <c r="V82" s="2"/>
      <c r="W82" s="2"/>
      <c r="X82" s="2"/>
      <c r="Y82" s="2"/>
      <c r="Z82" s="2"/>
      <c r="AA82" s="2"/>
      <c r="AB82" s="2"/>
      <c r="AC82" s="2"/>
      <c r="AD82" s="2"/>
      <c r="AE82" s="2"/>
      <c r="AF82" s="2"/>
      <c r="AG82" s="2"/>
      <c r="AH82" s="2"/>
      <c r="AI82" s="2"/>
      <c r="AJ82" s="2"/>
    </row>
    <row r="83" spans="1:36" s="2" customFormat="1" ht="20.25" customHeight="1">
      <c r="B83" s="132">
        <v>75</v>
      </c>
      <c r="C83" s="132" t="s">
        <v>92</v>
      </c>
      <c r="D83" s="133"/>
      <c r="E83" s="134"/>
      <c r="F83" s="134"/>
      <c r="G83" s="158">
        <v>4.3426777206930653</v>
      </c>
      <c r="H83" s="158">
        <v>0.11807855040470934</v>
      </c>
      <c r="I83" s="158">
        <v>0.27704194260485654</v>
      </c>
      <c r="J83" s="159">
        <v>26536</v>
      </c>
      <c r="K83" s="159">
        <v>33052</v>
      </c>
      <c r="L83" s="158">
        <v>0.12242314640504592</v>
      </c>
      <c r="M83" s="158">
        <v>0</v>
      </c>
      <c r="N83" s="160">
        <v>0</v>
      </c>
    </row>
    <row r="84" spans="1:36" s="46" customFormat="1" ht="20.25" customHeight="1">
      <c r="A84" s="2"/>
      <c r="B84" s="124">
        <v>76</v>
      </c>
      <c r="C84" s="131" t="s">
        <v>480</v>
      </c>
      <c r="D84" s="125"/>
      <c r="E84" s="126"/>
      <c r="F84" s="126"/>
      <c r="G84" s="161">
        <v>4.2987802378875566</v>
      </c>
      <c r="H84" s="161">
        <v>2.3528411080905287</v>
      </c>
      <c r="I84" s="161">
        <v>1.015477242782568</v>
      </c>
      <c r="J84" s="162">
        <v>86727</v>
      </c>
      <c r="K84" s="162">
        <v>69219</v>
      </c>
      <c r="L84" s="161">
        <v>0.24938703167676868</v>
      </c>
      <c r="M84" s="161">
        <v>8.110963003948592E-3</v>
      </c>
      <c r="N84" s="163">
        <v>9.2464978245013957E-2</v>
      </c>
      <c r="O84" s="2"/>
      <c r="P84" s="2"/>
      <c r="Q84" s="2"/>
      <c r="R84" s="2"/>
      <c r="S84" s="2"/>
      <c r="T84" s="2"/>
      <c r="U84" s="2"/>
      <c r="V84" s="2"/>
      <c r="W84" s="2"/>
      <c r="X84" s="2"/>
      <c r="Y84" s="2"/>
      <c r="Z84" s="2"/>
      <c r="AA84" s="2"/>
      <c r="AB84" s="2"/>
      <c r="AC84" s="2"/>
      <c r="AD84" s="2"/>
      <c r="AE84" s="2"/>
      <c r="AF84" s="2"/>
      <c r="AG84" s="2"/>
      <c r="AH84" s="2"/>
      <c r="AI84" s="2"/>
      <c r="AJ84" s="2"/>
    </row>
    <row r="85" spans="1:36" s="2" customFormat="1" ht="20.25" customHeight="1">
      <c r="B85" s="132">
        <v>77</v>
      </c>
      <c r="C85" s="132" t="s">
        <v>477</v>
      </c>
      <c r="D85" s="133"/>
      <c r="E85" s="134"/>
      <c r="F85" s="134"/>
      <c r="G85" s="158">
        <v>4.2670263148679801</v>
      </c>
      <c r="H85" s="158">
        <v>1.8892127908464802</v>
      </c>
      <c r="I85" s="158">
        <v>0.56638123166632603</v>
      </c>
      <c r="J85" s="159">
        <v>58458.309529999999</v>
      </c>
      <c r="K85" s="159">
        <v>56221.507717</v>
      </c>
      <c r="L85" s="158">
        <v>5.6858106418762183E-2</v>
      </c>
      <c r="M85" s="158">
        <v>0</v>
      </c>
      <c r="N85" s="160">
        <v>3.7345842883384578E-2</v>
      </c>
    </row>
    <row r="86" spans="1:36" s="46" customFormat="1" ht="20.25" customHeight="1">
      <c r="A86" s="2"/>
      <c r="B86" s="124">
        <v>78</v>
      </c>
      <c r="C86" s="131" t="s">
        <v>154</v>
      </c>
      <c r="D86" s="125"/>
      <c r="E86" s="126"/>
      <c r="F86" s="126"/>
      <c r="G86" s="161">
        <v>4.2365517835178785</v>
      </c>
      <c r="H86" s="161">
        <v>1.0883701248324988</v>
      </c>
      <c r="I86" s="161">
        <v>1.0110021863318992</v>
      </c>
      <c r="J86" s="162">
        <v>9530</v>
      </c>
      <c r="K86" s="162">
        <v>7635</v>
      </c>
      <c r="L86" s="161">
        <v>0.21627630318876243</v>
      </c>
      <c r="M86" s="161">
        <v>0</v>
      </c>
      <c r="N86" s="163">
        <v>2.5223008305136883E-2</v>
      </c>
      <c r="O86" s="2"/>
      <c r="P86" s="2"/>
      <c r="Q86" s="2"/>
      <c r="R86" s="2"/>
      <c r="S86" s="2"/>
      <c r="T86" s="2"/>
      <c r="U86" s="2"/>
      <c r="V86" s="2"/>
      <c r="W86" s="2"/>
      <c r="X86" s="2"/>
      <c r="Y86" s="2"/>
      <c r="Z86" s="2"/>
      <c r="AA86" s="2"/>
      <c r="AB86" s="2"/>
      <c r="AC86" s="2"/>
      <c r="AD86" s="2"/>
      <c r="AE86" s="2"/>
      <c r="AF86" s="2"/>
      <c r="AG86" s="2"/>
      <c r="AH86" s="2"/>
      <c r="AI86" s="2"/>
      <c r="AJ86" s="2"/>
    </row>
    <row r="87" spans="1:36" s="2" customFormat="1" ht="20.25" customHeight="1">
      <c r="B87" s="132">
        <v>79</v>
      </c>
      <c r="C87" s="132" t="s">
        <v>162</v>
      </c>
      <c r="D87" s="133"/>
      <c r="E87" s="134"/>
      <c r="F87" s="134"/>
      <c r="G87" s="158">
        <v>3.3643605837739128</v>
      </c>
      <c r="H87" s="158">
        <v>1.6356345618471126</v>
      </c>
      <c r="I87" s="158">
        <v>0.76132097157305956</v>
      </c>
      <c r="J87" s="159">
        <v>42896</v>
      </c>
      <c r="K87" s="159">
        <v>38586</v>
      </c>
      <c r="L87" s="158">
        <v>0.11173836463735988</v>
      </c>
      <c r="M87" s="158">
        <v>0</v>
      </c>
      <c r="N87" s="160">
        <v>3.2687803245775471E-2</v>
      </c>
    </row>
    <row r="88" spans="1:36" s="46" customFormat="1" ht="20.25" customHeight="1">
      <c r="A88" s="2"/>
      <c r="B88" s="124">
        <v>80</v>
      </c>
      <c r="C88" s="131" t="s">
        <v>102</v>
      </c>
      <c r="D88" s="125"/>
      <c r="E88" s="126"/>
      <c r="F88" s="126"/>
      <c r="G88" s="161">
        <v>3.3124790740239112</v>
      </c>
      <c r="H88" s="161">
        <v>0.10289068510180438</v>
      </c>
      <c r="I88" s="161">
        <v>4.1440180074848627E-2</v>
      </c>
      <c r="J88" s="162">
        <v>30872.819330999999</v>
      </c>
      <c r="K88" s="162">
        <v>27178.277760000001</v>
      </c>
      <c r="L88" s="161">
        <v>0.2398154711523339</v>
      </c>
      <c r="M88" s="161">
        <v>0</v>
      </c>
      <c r="N88" s="163">
        <v>8.1980817002559516E-3</v>
      </c>
      <c r="O88" s="2"/>
      <c r="P88" s="2"/>
      <c r="Q88" s="2"/>
      <c r="R88" s="2"/>
      <c r="S88" s="2"/>
      <c r="T88" s="2"/>
      <c r="U88" s="2"/>
      <c r="V88" s="2"/>
      <c r="W88" s="2"/>
      <c r="X88" s="2"/>
      <c r="Y88" s="2"/>
      <c r="Z88" s="2"/>
      <c r="AA88" s="2"/>
      <c r="AB88" s="2"/>
      <c r="AC88" s="2"/>
      <c r="AD88" s="2"/>
      <c r="AE88" s="2"/>
      <c r="AF88" s="2"/>
      <c r="AG88" s="2"/>
      <c r="AH88" s="2"/>
      <c r="AI88" s="2"/>
      <c r="AJ88" s="2"/>
    </row>
    <row r="89" spans="1:36" s="2" customFormat="1" ht="20.25" customHeight="1">
      <c r="B89" s="132">
        <v>81</v>
      </c>
      <c r="C89" s="132" t="s">
        <v>475</v>
      </c>
      <c r="D89" s="133"/>
      <c r="E89" s="134"/>
      <c r="F89" s="134"/>
      <c r="G89" s="158">
        <v>3.2797179878921185</v>
      </c>
      <c r="H89" s="158">
        <v>0.14177596911939372</v>
      </c>
      <c r="I89" s="158">
        <v>2.0748522170417175E-2</v>
      </c>
      <c r="J89" s="159">
        <v>18577.166076000001</v>
      </c>
      <c r="K89" s="159">
        <v>16483.414153000002</v>
      </c>
      <c r="L89" s="158">
        <v>4.219113156170734E-2</v>
      </c>
      <c r="M89" s="158">
        <v>0</v>
      </c>
      <c r="N89" s="160">
        <v>0</v>
      </c>
    </row>
    <row r="90" spans="1:36" s="46" customFormat="1" ht="20.25" customHeight="1">
      <c r="A90" s="2"/>
      <c r="B90" s="124">
        <v>82</v>
      </c>
      <c r="C90" s="131" t="s">
        <v>476</v>
      </c>
      <c r="D90" s="125"/>
      <c r="E90" s="126"/>
      <c r="F90" s="126"/>
      <c r="G90" s="161">
        <v>3.2735973939337266</v>
      </c>
      <c r="H90" s="161">
        <v>0.18608079563457139</v>
      </c>
      <c r="I90" s="161">
        <v>0.1261441647597254</v>
      </c>
      <c r="J90" s="162">
        <v>46258</v>
      </c>
      <c r="K90" s="162">
        <v>35312</v>
      </c>
      <c r="L90" s="161">
        <v>0.30952697764841919</v>
      </c>
      <c r="M90" s="161">
        <v>0</v>
      </c>
      <c r="N90" s="163">
        <v>0</v>
      </c>
      <c r="O90" s="2"/>
      <c r="P90" s="2"/>
      <c r="Q90" s="2"/>
      <c r="R90" s="2"/>
      <c r="S90" s="2"/>
      <c r="T90" s="2"/>
      <c r="U90" s="2"/>
      <c r="V90" s="2"/>
      <c r="W90" s="2"/>
      <c r="X90" s="2"/>
      <c r="Y90" s="2"/>
      <c r="Z90" s="2"/>
      <c r="AA90" s="2"/>
      <c r="AB90" s="2"/>
      <c r="AC90" s="2"/>
      <c r="AD90" s="2"/>
      <c r="AE90" s="2"/>
      <c r="AF90" s="2"/>
      <c r="AG90" s="2"/>
      <c r="AH90" s="2"/>
      <c r="AI90" s="2"/>
      <c r="AJ90" s="2"/>
    </row>
    <row r="91" spans="1:36" s="2" customFormat="1" ht="20.25" customHeight="1">
      <c r="B91" s="132">
        <v>83</v>
      </c>
      <c r="C91" s="132" t="s">
        <v>80</v>
      </c>
      <c r="D91" s="133"/>
      <c r="E91" s="134"/>
      <c r="F91" s="134"/>
      <c r="G91" s="158">
        <v>3.1056390070137692</v>
      </c>
      <c r="H91" s="158">
        <v>1.3683304647160069E-2</v>
      </c>
      <c r="I91" s="158">
        <v>0.21153184165232358</v>
      </c>
      <c r="J91" s="159">
        <v>11753</v>
      </c>
      <c r="K91" s="159">
        <v>11027</v>
      </c>
      <c r="L91" s="158">
        <v>1.024277135724852E-2</v>
      </c>
      <c r="M91" s="158">
        <v>0</v>
      </c>
      <c r="N91" s="160">
        <v>0</v>
      </c>
    </row>
    <row r="92" spans="1:36" s="46" customFormat="1" ht="20.25" customHeight="1">
      <c r="A92" s="2"/>
      <c r="B92" s="124">
        <v>84</v>
      </c>
      <c r="C92" s="131" t="s">
        <v>143</v>
      </c>
      <c r="D92" s="125"/>
      <c r="E92" s="126"/>
      <c r="F92" s="126"/>
      <c r="G92" s="161">
        <v>2.8868412367291927</v>
      </c>
      <c r="H92" s="161">
        <v>1.266236923645119</v>
      </c>
      <c r="I92" s="161">
        <v>0.69977539296620095</v>
      </c>
      <c r="J92" s="162">
        <v>113411.982068</v>
      </c>
      <c r="K92" s="162">
        <v>96746.006970000002</v>
      </c>
      <c r="L92" s="161">
        <v>3.8263132781170009E-2</v>
      </c>
      <c r="M92" s="161">
        <v>0</v>
      </c>
      <c r="N92" s="163">
        <v>5.136091913310778E-2</v>
      </c>
      <c r="O92" s="2"/>
      <c r="P92" s="2"/>
      <c r="Q92" s="2"/>
      <c r="R92" s="2"/>
      <c r="S92" s="2"/>
      <c r="T92" s="2"/>
      <c r="U92" s="2"/>
      <c r="V92" s="2"/>
      <c r="W92" s="2"/>
      <c r="X92" s="2"/>
      <c r="Y92" s="2"/>
      <c r="Z92" s="2"/>
      <c r="AA92" s="2"/>
      <c r="AB92" s="2"/>
      <c r="AC92" s="2"/>
      <c r="AD92" s="2"/>
      <c r="AE92" s="2"/>
      <c r="AF92" s="2"/>
      <c r="AG92" s="2"/>
      <c r="AH92" s="2"/>
      <c r="AI92" s="2"/>
      <c r="AJ92" s="2"/>
    </row>
    <row r="93" spans="1:36" s="2" customFormat="1" ht="20.25" customHeight="1">
      <c r="B93" s="132">
        <v>85</v>
      </c>
      <c r="C93" s="132" t="s">
        <v>71</v>
      </c>
      <c r="D93" s="133"/>
      <c r="E93" s="134"/>
      <c r="F93" s="134"/>
      <c r="G93" s="158">
        <v>2.7978871879354283</v>
      </c>
      <c r="H93" s="158">
        <v>0.39400986405433952</v>
      </c>
      <c r="I93" s="158">
        <v>0.27946862009825296</v>
      </c>
      <c r="J93" s="159">
        <v>108128</v>
      </c>
      <c r="K93" s="159">
        <v>104985</v>
      </c>
      <c r="L93" s="158">
        <v>0.16931845034203893</v>
      </c>
      <c r="M93" s="158">
        <v>8.382492776100663E-3</v>
      </c>
      <c r="N93" s="160">
        <v>3.2126734428227213E-3</v>
      </c>
    </row>
    <row r="94" spans="1:36" s="46" customFormat="1" ht="20.25" customHeight="1">
      <c r="A94" s="2"/>
      <c r="B94" s="124">
        <v>86</v>
      </c>
      <c r="C94" s="131" t="s">
        <v>115</v>
      </c>
      <c r="D94" s="125"/>
      <c r="E94" s="126"/>
      <c r="F94" s="126"/>
      <c r="G94" s="161">
        <v>2.766369325582605</v>
      </c>
      <c r="H94" s="161">
        <v>0</v>
      </c>
      <c r="I94" s="161">
        <v>2.2784019975031211E-2</v>
      </c>
      <c r="J94" s="162">
        <v>12997</v>
      </c>
      <c r="K94" s="162">
        <v>21088</v>
      </c>
      <c r="L94" s="161">
        <v>0.42709039851273273</v>
      </c>
      <c r="M94" s="161">
        <v>0</v>
      </c>
      <c r="N94" s="163">
        <v>0</v>
      </c>
      <c r="O94" s="2"/>
      <c r="P94" s="2"/>
      <c r="Q94" s="2"/>
      <c r="R94" s="2"/>
      <c r="S94" s="2"/>
      <c r="T94" s="2"/>
      <c r="U94" s="2"/>
      <c r="V94" s="2"/>
      <c r="W94" s="2"/>
      <c r="X94" s="2"/>
      <c r="Y94" s="2"/>
      <c r="Z94" s="2"/>
      <c r="AA94" s="2"/>
      <c r="AB94" s="2"/>
      <c r="AC94" s="2"/>
      <c r="AD94" s="2"/>
      <c r="AE94" s="2"/>
      <c r="AF94" s="2"/>
      <c r="AG94" s="2"/>
      <c r="AH94" s="2"/>
      <c r="AI94" s="2"/>
      <c r="AJ94" s="2"/>
    </row>
    <row r="95" spans="1:36" s="2" customFormat="1" ht="20.25" customHeight="1">
      <c r="B95" s="132">
        <v>87</v>
      </c>
      <c r="C95" s="132" t="s">
        <v>466</v>
      </c>
      <c r="D95" s="133"/>
      <c r="E95" s="134"/>
      <c r="F95" s="134"/>
      <c r="G95" s="158">
        <v>2.7117573887568414</v>
      </c>
      <c r="H95" s="158">
        <v>0.15395866209393838</v>
      </c>
      <c r="I95" s="158">
        <v>0.63574317233585342</v>
      </c>
      <c r="J95" s="159">
        <v>29096.079342000001</v>
      </c>
      <c r="K95" s="159">
        <v>32418.847496999999</v>
      </c>
      <c r="L95" s="158">
        <v>0.15378288624379588</v>
      </c>
      <c r="M95" s="158">
        <v>2.6571988337064791E-2</v>
      </c>
      <c r="N95" s="160">
        <v>2.0111204736752743E-2</v>
      </c>
    </row>
    <row r="96" spans="1:36" s="46" customFormat="1" ht="20.25" customHeight="1">
      <c r="A96" s="2"/>
      <c r="B96" s="124">
        <v>88</v>
      </c>
      <c r="C96" s="131" t="s">
        <v>137</v>
      </c>
      <c r="D96" s="125"/>
      <c r="E96" s="126"/>
      <c r="F96" s="126"/>
      <c r="G96" s="161">
        <v>2.4519062205825581</v>
      </c>
      <c r="H96" s="161">
        <v>0.46625873450951627</v>
      </c>
      <c r="I96" s="161">
        <v>0.28552677296066092</v>
      </c>
      <c r="J96" s="162">
        <v>55478</v>
      </c>
      <c r="K96" s="162">
        <v>48924</v>
      </c>
      <c r="L96" s="161">
        <v>3.736414067711509E-2</v>
      </c>
      <c r="M96" s="161">
        <v>0</v>
      </c>
      <c r="N96" s="163">
        <v>5.9104113617616472E-2</v>
      </c>
      <c r="O96" s="2"/>
      <c r="P96" s="2"/>
      <c r="Q96" s="2"/>
      <c r="R96" s="2"/>
      <c r="S96" s="2"/>
      <c r="T96" s="2"/>
      <c r="U96" s="2"/>
      <c r="V96" s="2"/>
      <c r="W96" s="2"/>
      <c r="X96" s="2"/>
      <c r="Y96" s="2"/>
      <c r="Z96" s="2"/>
      <c r="AA96" s="2"/>
      <c r="AB96" s="2"/>
      <c r="AC96" s="2"/>
      <c r="AD96" s="2"/>
      <c r="AE96" s="2"/>
      <c r="AF96" s="2"/>
      <c r="AG96" s="2"/>
      <c r="AH96" s="2"/>
      <c r="AI96" s="2"/>
      <c r="AJ96" s="2"/>
    </row>
    <row r="97" spans="1:36" s="2" customFormat="1" ht="20.25" customHeight="1">
      <c r="B97" s="132">
        <v>89</v>
      </c>
      <c r="C97" s="132" t="s">
        <v>76</v>
      </c>
      <c r="D97" s="133"/>
      <c r="E97" s="134"/>
      <c r="F97" s="134"/>
      <c r="G97" s="158">
        <v>2.4406862018538797</v>
      </c>
      <c r="H97" s="158">
        <v>0.48113713570534594</v>
      </c>
      <c r="I97" s="158">
        <v>0.71709055962810653</v>
      </c>
      <c r="J97" s="159">
        <v>70438</v>
      </c>
      <c r="K97" s="159">
        <v>60354</v>
      </c>
      <c r="L97" s="158">
        <v>4.3607415300663692E-2</v>
      </c>
      <c r="M97" s="158">
        <v>1.4217873898615402E-2</v>
      </c>
      <c r="N97" s="160">
        <v>0</v>
      </c>
    </row>
    <row r="98" spans="1:36" s="46" customFormat="1" ht="20.25" customHeight="1">
      <c r="A98" s="2"/>
      <c r="B98" s="124">
        <v>90</v>
      </c>
      <c r="C98" s="131" t="s">
        <v>124</v>
      </c>
      <c r="D98" s="125"/>
      <c r="E98" s="126"/>
      <c r="F98" s="126"/>
      <c r="G98" s="161">
        <v>2.4085448753973693</v>
      </c>
      <c r="H98" s="161">
        <v>0.31509069376051863</v>
      </c>
      <c r="I98" s="161">
        <v>0.23729975690332233</v>
      </c>
      <c r="J98" s="162">
        <v>16094</v>
      </c>
      <c r="K98" s="162">
        <v>12451</v>
      </c>
      <c r="L98" s="161">
        <v>0.12443681449522725</v>
      </c>
      <c r="M98" s="161">
        <v>0</v>
      </c>
      <c r="N98" s="163">
        <v>2.7814653265061003E-3</v>
      </c>
      <c r="O98" s="2"/>
      <c r="P98" s="2"/>
      <c r="Q98" s="2"/>
      <c r="R98" s="2"/>
      <c r="S98" s="2"/>
      <c r="T98" s="2"/>
      <c r="U98" s="2"/>
      <c r="V98" s="2"/>
      <c r="W98" s="2"/>
      <c r="X98" s="2"/>
      <c r="Y98" s="2"/>
      <c r="Z98" s="2"/>
      <c r="AA98" s="2"/>
      <c r="AB98" s="2"/>
      <c r="AC98" s="2"/>
      <c r="AD98" s="2"/>
      <c r="AE98" s="2"/>
      <c r="AF98" s="2"/>
      <c r="AG98" s="2"/>
      <c r="AH98" s="2"/>
      <c r="AI98" s="2"/>
      <c r="AJ98" s="2"/>
    </row>
    <row r="99" spans="1:36" s="2" customFormat="1" ht="18">
      <c r="B99" s="132">
        <v>91</v>
      </c>
      <c r="C99" s="132" t="s">
        <v>163</v>
      </c>
      <c r="D99" s="133"/>
      <c r="E99" s="134"/>
      <c r="F99" s="134"/>
      <c r="G99" s="158">
        <v>2.3961421925525888</v>
      </c>
      <c r="H99" s="158">
        <v>0.48419716414115432</v>
      </c>
      <c r="I99" s="158">
        <v>0.14684242186002527</v>
      </c>
      <c r="J99" s="159">
        <v>14172.130807</v>
      </c>
      <c r="K99" s="159">
        <v>14268.589091</v>
      </c>
      <c r="L99" s="158">
        <v>4.4767025794137195E-2</v>
      </c>
      <c r="M99" s="158">
        <v>5.578598543370364E-4</v>
      </c>
      <c r="N99" s="160">
        <v>7.2519348315064408E-3</v>
      </c>
    </row>
    <row r="100" spans="1:36" s="46" customFormat="1" ht="20.25" customHeight="1">
      <c r="A100" s="2"/>
      <c r="B100" s="124">
        <v>92</v>
      </c>
      <c r="C100" s="131" t="s">
        <v>126</v>
      </c>
      <c r="D100" s="125"/>
      <c r="E100" s="126"/>
      <c r="F100" s="126"/>
      <c r="G100" s="161">
        <v>2.3227380377607467</v>
      </c>
      <c r="H100" s="161">
        <v>1.7727364630877969</v>
      </c>
      <c r="I100" s="161">
        <v>0.91537574691233214</v>
      </c>
      <c r="J100" s="162">
        <v>580310</v>
      </c>
      <c r="K100" s="162">
        <v>523343</v>
      </c>
      <c r="L100" s="161">
        <v>4.2768785171390267E-2</v>
      </c>
      <c r="M100" s="161">
        <v>5.0113808075591517E-3</v>
      </c>
      <c r="N100" s="163">
        <v>6.9776783152579333E-2</v>
      </c>
      <c r="O100" s="2"/>
      <c r="P100" s="2"/>
      <c r="Q100" s="2"/>
      <c r="R100" s="2"/>
      <c r="S100" s="2"/>
      <c r="T100" s="2"/>
      <c r="U100" s="2"/>
      <c r="V100" s="2"/>
      <c r="W100" s="2"/>
      <c r="X100" s="2"/>
      <c r="Y100" s="2"/>
      <c r="Z100" s="2"/>
      <c r="AA100" s="2"/>
      <c r="AB100" s="2"/>
      <c r="AC100" s="2"/>
      <c r="AD100" s="2"/>
      <c r="AE100" s="2"/>
      <c r="AF100" s="2"/>
      <c r="AG100" s="2"/>
      <c r="AH100" s="2"/>
      <c r="AI100" s="2"/>
      <c r="AJ100" s="2"/>
    </row>
    <row r="101" spans="1:36" s="2" customFormat="1" ht="20.25" customHeight="1">
      <c r="B101" s="132">
        <v>93</v>
      </c>
      <c r="C101" s="132" t="s">
        <v>84</v>
      </c>
      <c r="D101" s="133"/>
      <c r="E101" s="134"/>
      <c r="F101" s="134"/>
      <c r="G101" s="158">
        <v>2.2390674352190754</v>
      </c>
      <c r="H101" s="158">
        <v>0.33460207826331262</v>
      </c>
      <c r="I101" s="158">
        <v>0.24991187630277972</v>
      </c>
      <c r="J101" s="159">
        <v>47110.279893999999</v>
      </c>
      <c r="K101" s="159">
        <v>41250.690468000001</v>
      </c>
      <c r="L101" s="158">
        <v>0.24084264927584956</v>
      </c>
      <c r="M101" s="158">
        <v>0</v>
      </c>
      <c r="N101" s="160">
        <v>2.3204685920866809E-3</v>
      </c>
    </row>
    <row r="102" spans="1:36" s="46" customFormat="1" ht="20.25" customHeight="1">
      <c r="A102" s="2"/>
      <c r="B102" s="124">
        <v>94</v>
      </c>
      <c r="C102" s="131" t="s">
        <v>152</v>
      </c>
      <c r="D102" s="125"/>
      <c r="E102" s="126"/>
      <c r="F102" s="126"/>
      <c r="G102" s="161">
        <v>2.0861727424739578</v>
      </c>
      <c r="H102" s="161">
        <v>1.714255542229564</v>
      </c>
      <c r="I102" s="161">
        <v>0.78282908284492314</v>
      </c>
      <c r="J102" s="162">
        <v>146665</v>
      </c>
      <c r="K102" s="162">
        <v>141754</v>
      </c>
      <c r="L102" s="161">
        <v>5.4909915658632617E-2</v>
      </c>
      <c r="M102" s="161">
        <v>0</v>
      </c>
      <c r="N102" s="163">
        <v>5.8539365132814422E-2</v>
      </c>
      <c r="O102" s="2"/>
      <c r="P102" s="2"/>
      <c r="Q102" s="2"/>
      <c r="R102" s="2"/>
      <c r="S102" s="2"/>
      <c r="T102" s="2"/>
      <c r="U102" s="2"/>
      <c r="V102" s="2"/>
      <c r="W102" s="2"/>
      <c r="X102" s="2"/>
      <c r="Y102" s="2"/>
      <c r="Z102" s="2"/>
      <c r="AA102" s="2"/>
      <c r="AB102" s="2"/>
      <c r="AC102" s="2"/>
      <c r="AD102" s="2"/>
      <c r="AE102" s="2"/>
      <c r="AF102" s="2"/>
      <c r="AG102" s="2"/>
      <c r="AH102" s="2"/>
      <c r="AI102" s="2"/>
      <c r="AJ102" s="2"/>
    </row>
    <row r="103" spans="1:36" s="2" customFormat="1" ht="20.25" customHeight="1">
      <c r="B103" s="132">
        <v>95</v>
      </c>
      <c r="C103" s="132" t="s">
        <v>101</v>
      </c>
      <c r="D103" s="133"/>
      <c r="E103" s="134"/>
      <c r="F103" s="134"/>
      <c r="G103" s="158">
        <v>2.0568061837734364</v>
      </c>
      <c r="H103" s="158">
        <v>0.14683857890884522</v>
      </c>
      <c r="I103" s="158">
        <v>8.6819435842576426E-2</v>
      </c>
      <c r="J103" s="159">
        <v>16183</v>
      </c>
      <c r="K103" s="159">
        <v>15859</v>
      </c>
      <c r="L103" s="158">
        <v>0.15819859883687618</v>
      </c>
      <c r="M103" s="158">
        <v>1.6616054546496305E-3</v>
      </c>
      <c r="N103" s="160">
        <v>2.1772761129891711E-3</v>
      </c>
    </row>
    <row r="104" spans="1:36" s="46" customFormat="1" ht="20.25" customHeight="1">
      <c r="A104" s="2"/>
      <c r="B104" s="124">
        <v>96</v>
      </c>
      <c r="C104" s="131" t="s">
        <v>308</v>
      </c>
      <c r="D104" s="125"/>
      <c r="E104" s="126"/>
      <c r="F104" s="126"/>
      <c r="G104" s="161">
        <v>2.0254084741068956</v>
      </c>
      <c r="H104" s="161">
        <v>1.2963168097479922</v>
      </c>
      <c r="I104" s="161">
        <v>3.4662605003230866E-2</v>
      </c>
      <c r="J104" s="162">
        <v>17013</v>
      </c>
      <c r="K104" s="162">
        <v>20725</v>
      </c>
      <c r="L104" s="161">
        <v>0.5372310036183584</v>
      </c>
      <c r="M104" s="161">
        <v>0.2793753570748429</v>
      </c>
      <c r="N104" s="163">
        <v>1.1426394972386213E-2</v>
      </c>
      <c r="O104" s="2"/>
      <c r="P104" s="2"/>
      <c r="Q104" s="2"/>
      <c r="R104" s="2"/>
      <c r="S104" s="2"/>
      <c r="T104" s="2"/>
      <c r="U104" s="2"/>
      <c r="V104" s="2"/>
      <c r="W104" s="2"/>
      <c r="X104" s="2"/>
      <c r="Y104" s="2"/>
      <c r="Z104" s="2"/>
      <c r="AA104" s="2"/>
      <c r="AB104" s="2"/>
      <c r="AC104" s="2"/>
      <c r="AD104" s="2"/>
      <c r="AE104" s="2"/>
      <c r="AF104" s="2"/>
      <c r="AG104" s="2"/>
      <c r="AH104" s="2"/>
      <c r="AI104" s="2"/>
      <c r="AJ104" s="2"/>
    </row>
    <row r="105" spans="1:36" s="2" customFormat="1" ht="20.25" customHeight="1">
      <c r="B105" s="132">
        <v>97</v>
      </c>
      <c r="C105" s="132" t="s">
        <v>290</v>
      </c>
      <c r="D105" s="133"/>
      <c r="E105" s="134"/>
      <c r="F105" s="134"/>
      <c r="G105" s="158">
        <v>1.9592346365529241</v>
      </c>
      <c r="H105" s="158">
        <v>1.0649516241395314</v>
      </c>
      <c r="I105" s="158">
        <v>1.9149171523665657E-3</v>
      </c>
      <c r="J105" s="159">
        <v>0</v>
      </c>
      <c r="K105" s="159">
        <v>5055.6429799999996</v>
      </c>
      <c r="L105" s="158">
        <v>8.026641526783275E-2</v>
      </c>
      <c r="M105" s="158">
        <v>0</v>
      </c>
      <c r="N105" s="160">
        <v>0</v>
      </c>
    </row>
    <row r="106" spans="1:36" s="46" customFormat="1" ht="20.25" customHeight="1">
      <c r="A106" s="2"/>
      <c r="B106" s="124">
        <v>98</v>
      </c>
      <c r="C106" s="131" t="s">
        <v>193</v>
      </c>
      <c r="D106" s="125"/>
      <c r="E106" s="126"/>
      <c r="F106" s="126"/>
      <c r="G106" s="161">
        <v>1.9428949576500389</v>
      </c>
      <c r="H106" s="161">
        <v>1.1477477991181886</v>
      </c>
      <c r="I106" s="161">
        <v>5.3101040199778828E-2</v>
      </c>
      <c r="J106" s="162">
        <v>4345</v>
      </c>
      <c r="K106" s="162">
        <v>5715.4778779999997</v>
      </c>
      <c r="L106" s="161">
        <v>0.60088915731931869</v>
      </c>
      <c r="M106" s="161">
        <v>2.0664959419419704E-3</v>
      </c>
      <c r="N106" s="163">
        <v>0</v>
      </c>
      <c r="O106" s="2"/>
      <c r="P106" s="2"/>
      <c r="Q106" s="2"/>
      <c r="R106" s="2"/>
      <c r="S106" s="2"/>
      <c r="T106" s="2"/>
      <c r="U106" s="2"/>
      <c r="V106" s="2"/>
      <c r="W106" s="2"/>
      <c r="X106" s="2"/>
      <c r="Y106" s="2"/>
      <c r="Z106" s="2"/>
      <c r="AA106" s="2"/>
      <c r="AB106" s="2"/>
      <c r="AC106" s="2"/>
      <c r="AD106" s="2"/>
      <c r="AE106" s="2"/>
      <c r="AF106" s="2"/>
      <c r="AG106" s="2"/>
      <c r="AH106" s="2"/>
      <c r="AI106" s="2"/>
      <c r="AJ106" s="2"/>
    </row>
    <row r="107" spans="1:36" s="2" customFormat="1" ht="20.25" customHeight="1">
      <c r="B107" s="132">
        <v>99</v>
      </c>
      <c r="C107" s="132" t="s">
        <v>289</v>
      </c>
      <c r="D107" s="133"/>
      <c r="E107" s="134"/>
      <c r="F107" s="134"/>
      <c r="G107" s="158">
        <v>1.9317743898751158</v>
      </c>
      <c r="H107" s="158">
        <v>1.4794784463480923</v>
      </c>
      <c r="I107" s="158">
        <v>2.3394227130422815E-2</v>
      </c>
      <c r="J107" s="159">
        <v>43195</v>
      </c>
      <c r="K107" s="159">
        <v>45168</v>
      </c>
      <c r="L107" s="158">
        <v>5.5883397852650028E-2</v>
      </c>
      <c r="M107" s="158">
        <v>0.15858939987626314</v>
      </c>
      <c r="N107" s="160">
        <v>2.8098577026190968E-3</v>
      </c>
    </row>
    <row r="108" spans="1:36" s="46" customFormat="1" ht="20.25" customHeight="1">
      <c r="A108" s="2"/>
      <c r="B108" s="124">
        <v>100</v>
      </c>
      <c r="C108" s="131" t="s">
        <v>144</v>
      </c>
      <c r="D108" s="125"/>
      <c r="E108" s="126"/>
      <c r="F108" s="126"/>
      <c r="G108" s="161">
        <v>1.8855325603010562</v>
      </c>
      <c r="H108" s="161">
        <v>1.0887799293070737</v>
      </c>
      <c r="I108" s="161">
        <v>1.0228181819369135</v>
      </c>
      <c r="J108" s="162">
        <v>52244.509395000001</v>
      </c>
      <c r="K108" s="162">
        <v>42629.696871</v>
      </c>
      <c r="L108" s="161">
        <v>7.2083315789626276E-2</v>
      </c>
      <c r="M108" s="161">
        <v>1.1109869847558591E-2</v>
      </c>
      <c r="N108" s="163">
        <v>0.14106615526235342</v>
      </c>
      <c r="O108" s="2"/>
      <c r="P108" s="2"/>
      <c r="Q108" s="2"/>
      <c r="R108" s="2"/>
      <c r="S108" s="2"/>
      <c r="T108" s="2"/>
      <c r="U108" s="2"/>
      <c r="V108" s="2"/>
      <c r="W108" s="2"/>
      <c r="X108" s="2"/>
      <c r="Y108" s="2"/>
      <c r="Z108" s="2"/>
      <c r="AA108" s="2"/>
      <c r="AB108" s="2"/>
      <c r="AC108" s="2"/>
      <c r="AD108" s="2"/>
      <c r="AE108" s="2"/>
      <c r="AF108" s="2"/>
      <c r="AG108" s="2"/>
      <c r="AH108" s="2"/>
      <c r="AI108" s="2"/>
      <c r="AJ108" s="2"/>
    </row>
    <row r="109" spans="1:36" s="2" customFormat="1" ht="20.25" customHeight="1">
      <c r="B109" s="132">
        <v>101</v>
      </c>
      <c r="C109" s="132" t="s">
        <v>96</v>
      </c>
      <c r="D109" s="133"/>
      <c r="E109" s="134"/>
      <c r="F109" s="134"/>
      <c r="G109" s="158">
        <v>1.8793096999582115</v>
      </c>
      <c r="H109" s="158">
        <v>0.40242373589636438</v>
      </c>
      <c r="I109" s="158">
        <v>0.20508891674792218</v>
      </c>
      <c r="J109" s="159">
        <v>23103</v>
      </c>
      <c r="K109" s="159">
        <v>12</v>
      </c>
      <c r="L109" s="158">
        <v>1.3442596492813883E-2</v>
      </c>
      <c r="M109" s="158">
        <v>0</v>
      </c>
      <c r="N109" s="160">
        <v>9.4007050528789656E-3</v>
      </c>
    </row>
    <row r="110" spans="1:36" s="46" customFormat="1" ht="20.25" customHeight="1">
      <c r="A110" s="2"/>
      <c r="B110" s="124">
        <v>102</v>
      </c>
      <c r="C110" s="131" t="s">
        <v>185</v>
      </c>
      <c r="D110" s="125"/>
      <c r="E110" s="126"/>
      <c r="F110" s="126"/>
      <c r="G110" s="161">
        <v>1.8440141177052247</v>
      </c>
      <c r="H110" s="161">
        <v>6.9271151702563732E-2</v>
      </c>
      <c r="I110" s="161">
        <v>7.5734421631728457E-2</v>
      </c>
      <c r="J110" s="162">
        <v>132054</v>
      </c>
      <c r="K110" s="162">
        <v>136039</v>
      </c>
      <c r="L110" s="161">
        <v>8.5630534046522475E-2</v>
      </c>
      <c r="M110" s="161">
        <v>2.2347888610349986E-4</v>
      </c>
      <c r="N110" s="163">
        <v>2.2445053343438464E-3</v>
      </c>
      <c r="O110" s="2"/>
      <c r="P110" s="2"/>
      <c r="Q110" s="2"/>
      <c r="R110" s="2"/>
      <c r="S110" s="2"/>
      <c r="T110" s="2"/>
      <c r="U110" s="2"/>
      <c r="V110" s="2"/>
      <c r="W110" s="2"/>
      <c r="X110" s="2"/>
      <c r="Y110" s="2"/>
      <c r="Z110" s="2"/>
      <c r="AA110" s="2"/>
      <c r="AB110" s="2"/>
      <c r="AC110" s="2"/>
      <c r="AD110" s="2"/>
      <c r="AE110" s="2"/>
      <c r="AF110" s="2"/>
      <c r="AG110" s="2"/>
      <c r="AH110" s="2"/>
      <c r="AI110" s="2"/>
      <c r="AJ110" s="2"/>
    </row>
    <row r="111" spans="1:36" s="2" customFormat="1" ht="20.25" customHeight="1">
      <c r="B111" s="132">
        <v>103</v>
      </c>
      <c r="C111" s="132" t="s">
        <v>97</v>
      </c>
      <c r="D111" s="133"/>
      <c r="E111" s="134"/>
      <c r="F111" s="134"/>
      <c r="G111" s="158">
        <v>1.8427457405634675</v>
      </c>
      <c r="H111" s="158">
        <v>2.0647558092282683</v>
      </c>
      <c r="I111" s="158">
        <v>1.3918088957848462</v>
      </c>
      <c r="J111" s="159">
        <v>222283</v>
      </c>
      <c r="K111" s="159">
        <v>195290</v>
      </c>
      <c r="L111" s="158">
        <v>4.6617313891293991E-2</v>
      </c>
      <c r="M111" s="158">
        <v>2.577015887328562E-3</v>
      </c>
      <c r="N111" s="160">
        <v>7.4682227812303076E-2</v>
      </c>
    </row>
    <row r="112" spans="1:36" s="46" customFormat="1" ht="20.25" customHeight="1">
      <c r="A112" s="2"/>
      <c r="B112" s="124">
        <v>104</v>
      </c>
      <c r="C112" s="131" t="s">
        <v>197</v>
      </c>
      <c r="D112" s="125"/>
      <c r="E112" s="126"/>
      <c r="F112" s="126"/>
      <c r="G112" s="161">
        <v>1.6261558746530991</v>
      </c>
      <c r="H112" s="161">
        <v>0.90009250693802034</v>
      </c>
      <c r="I112" s="161">
        <v>0.13839037927844589</v>
      </c>
      <c r="J112" s="162">
        <v>644</v>
      </c>
      <c r="K112" s="162">
        <v>2620</v>
      </c>
      <c r="L112" s="161">
        <v>0.28171191005543872</v>
      </c>
      <c r="M112" s="161">
        <v>0</v>
      </c>
      <c r="N112" s="163">
        <v>3.9189447524373922E-2</v>
      </c>
      <c r="O112" s="2"/>
      <c r="P112" s="2"/>
      <c r="Q112" s="2"/>
      <c r="R112" s="2"/>
      <c r="S112" s="2"/>
      <c r="T112" s="2"/>
      <c r="U112" s="2"/>
      <c r="V112" s="2"/>
      <c r="W112" s="2"/>
      <c r="X112" s="2"/>
      <c r="Y112" s="2"/>
      <c r="Z112" s="2"/>
      <c r="AA112" s="2"/>
      <c r="AB112" s="2"/>
      <c r="AC112" s="2"/>
      <c r="AD112" s="2"/>
      <c r="AE112" s="2"/>
      <c r="AF112" s="2"/>
      <c r="AG112" s="2"/>
      <c r="AH112" s="2"/>
      <c r="AI112" s="2"/>
      <c r="AJ112" s="2"/>
    </row>
    <row r="113" spans="1:36" s="2" customFormat="1" ht="20.25" customHeight="1">
      <c r="B113" s="132">
        <v>105</v>
      </c>
      <c r="C113" s="132" t="s">
        <v>146</v>
      </c>
      <c r="D113" s="133"/>
      <c r="E113" s="134"/>
      <c r="F113" s="134"/>
      <c r="G113" s="158">
        <v>1.6137316584630463</v>
      </c>
      <c r="H113" s="158">
        <v>1.2532284216741501</v>
      </c>
      <c r="I113" s="158">
        <v>1.0286740271063048</v>
      </c>
      <c r="J113" s="159">
        <v>131638.33717700001</v>
      </c>
      <c r="K113" s="159">
        <v>118404.46178699999</v>
      </c>
      <c r="L113" s="158">
        <v>5.8198408915613592E-2</v>
      </c>
      <c r="M113" s="158">
        <v>6.603526614400221E-3</v>
      </c>
      <c r="N113" s="160">
        <v>9.7530547545985488E-2</v>
      </c>
    </row>
    <row r="114" spans="1:36" s="46" customFormat="1" ht="20.25" customHeight="1">
      <c r="A114" s="2"/>
      <c r="B114" s="124">
        <v>106</v>
      </c>
      <c r="C114" s="131" t="s">
        <v>77</v>
      </c>
      <c r="D114" s="125"/>
      <c r="E114" s="126"/>
      <c r="F114" s="126"/>
      <c r="G114" s="161">
        <v>1.5708684506714177</v>
      </c>
      <c r="H114" s="161">
        <v>0.444293232743043</v>
      </c>
      <c r="I114" s="161">
        <v>0.31021300144560898</v>
      </c>
      <c r="J114" s="162">
        <v>149246</v>
      </c>
      <c r="K114" s="162">
        <v>135372</v>
      </c>
      <c r="L114" s="161">
        <v>2.3591140616997647E-2</v>
      </c>
      <c r="M114" s="161">
        <v>2.7046156856200764E-4</v>
      </c>
      <c r="N114" s="163">
        <v>2.9877371573913694E-2</v>
      </c>
      <c r="O114" s="2"/>
      <c r="P114" s="2"/>
      <c r="Q114" s="2"/>
      <c r="R114" s="2"/>
      <c r="S114" s="2"/>
      <c r="T114" s="2"/>
      <c r="U114" s="2"/>
      <c r="V114" s="2"/>
      <c r="W114" s="2"/>
      <c r="X114" s="2"/>
      <c r="Y114" s="2"/>
      <c r="Z114" s="2"/>
      <c r="AA114" s="2"/>
      <c r="AB114" s="2"/>
      <c r="AC114" s="2"/>
      <c r="AD114" s="2"/>
      <c r="AE114" s="2"/>
      <c r="AF114" s="2"/>
      <c r="AG114" s="2"/>
      <c r="AH114" s="2"/>
      <c r="AI114" s="2"/>
      <c r="AJ114" s="2"/>
    </row>
    <row r="115" spans="1:36" s="2" customFormat="1" ht="20.25" customHeight="1">
      <c r="B115" s="132">
        <v>107</v>
      </c>
      <c r="C115" s="132" t="s">
        <v>81</v>
      </c>
      <c r="D115" s="133"/>
      <c r="E115" s="134"/>
      <c r="F115" s="134"/>
      <c r="G115" s="158">
        <v>1.48132816577102</v>
      </c>
      <c r="H115" s="158">
        <v>1.7968341899681077</v>
      </c>
      <c r="I115" s="158">
        <v>1.0056079506110227</v>
      </c>
      <c r="J115" s="159">
        <v>545984</v>
      </c>
      <c r="K115" s="159">
        <v>489476</v>
      </c>
      <c r="L115" s="158">
        <v>3.3070418008408188E-2</v>
      </c>
      <c r="M115" s="158">
        <v>2.526803132149087E-3</v>
      </c>
      <c r="N115" s="160">
        <v>0.12745955756492253</v>
      </c>
    </row>
    <row r="116" spans="1:36" s="46" customFormat="1" ht="20.25" customHeight="1">
      <c r="A116" s="2"/>
      <c r="B116" s="124">
        <v>108</v>
      </c>
      <c r="C116" s="131" t="s">
        <v>128</v>
      </c>
      <c r="D116" s="125"/>
      <c r="E116" s="126"/>
      <c r="F116" s="126"/>
      <c r="G116" s="161">
        <v>1.4005187317764418</v>
      </c>
      <c r="H116" s="161">
        <v>1.2358141973878367</v>
      </c>
      <c r="I116" s="161">
        <v>0.93399104888964768</v>
      </c>
      <c r="J116" s="162">
        <v>387402</v>
      </c>
      <c r="K116" s="162">
        <v>367149</v>
      </c>
      <c r="L116" s="161">
        <v>8.6491673303617615E-3</v>
      </c>
      <c r="M116" s="161">
        <v>1.2154406250696076E-2</v>
      </c>
      <c r="N116" s="163">
        <v>9.6621466102051468E-2</v>
      </c>
      <c r="O116" s="2"/>
      <c r="P116" s="2"/>
      <c r="Q116" s="2"/>
      <c r="R116" s="2"/>
      <c r="S116" s="2"/>
      <c r="T116" s="2"/>
      <c r="U116" s="2"/>
      <c r="V116" s="2"/>
      <c r="W116" s="2"/>
      <c r="X116" s="2"/>
      <c r="Y116" s="2"/>
      <c r="Z116" s="2"/>
      <c r="AA116" s="2"/>
      <c r="AB116" s="2"/>
      <c r="AC116" s="2"/>
      <c r="AD116" s="2"/>
      <c r="AE116" s="2"/>
      <c r="AF116" s="2"/>
      <c r="AG116" s="2"/>
      <c r="AH116" s="2"/>
      <c r="AI116" s="2"/>
      <c r="AJ116" s="2"/>
    </row>
    <row r="117" spans="1:36" s="2" customFormat="1" ht="20.25" customHeight="1">
      <c r="B117" s="132">
        <v>109</v>
      </c>
      <c r="C117" s="132" t="s">
        <v>157</v>
      </c>
      <c r="D117" s="133"/>
      <c r="E117" s="134"/>
      <c r="F117" s="134"/>
      <c r="G117" s="158">
        <v>1.00264312431308</v>
      </c>
      <c r="H117" s="158">
        <v>1.4979299659513956</v>
      </c>
      <c r="I117" s="158">
        <v>0.91000485327588398</v>
      </c>
      <c r="J117" s="159">
        <v>153284.15987199999</v>
      </c>
      <c r="K117" s="159">
        <v>139967.07208300001</v>
      </c>
      <c r="L117" s="158">
        <v>3.6759683852623244E-2</v>
      </c>
      <c r="M117" s="158">
        <v>5.0731890080988338E-3</v>
      </c>
      <c r="N117" s="160">
        <v>4.4179499219675226E-2</v>
      </c>
    </row>
    <row r="118" spans="1:36" s="2" customFormat="1" ht="20.25" customHeight="1">
      <c r="B118" s="124">
        <v>110</v>
      </c>
      <c r="C118" s="131" t="s">
        <v>90</v>
      </c>
      <c r="D118" s="125"/>
      <c r="E118" s="126"/>
      <c r="F118" s="126"/>
      <c r="G118" s="161">
        <v>0.98287469137837236</v>
      </c>
      <c r="H118" s="161">
        <v>0.47643662895891647</v>
      </c>
      <c r="I118" s="161">
        <v>0.40639465326350249</v>
      </c>
      <c r="J118" s="162">
        <v>1381936</v>
      </c>
      <c r="K118" s="162">
        <v>1329274</v>
      </c>
      <c r="L118" s="161">
        <v>5.0864530256717583E-2</v>
      </c>
      <c r="M118" s="161">
        <v>1.2520420016012069E-2</v>
      </c>
      <c r="N118" s="163">
        <v>1.4528870316122672E-2</v>
      </c>
    </row>
    <row r="119" spans="1:36" s="46" customFormat="1" ht="20.25" customHeight="1">
      <c r="A119" s="2"/>
      <c r="B119" s="132">
        <v>111</v>
      </c>
      <c r="C119" s="132" t="s">
        <v>306</v>
      </c>
      <c r="D119" s="133"/>
      <c r="E119" s="134"/>
      <c r="F119" s="134"/>
      <c r="G119" s="158">
        <v>0.97451717616487454</v>
      </c>
      <c r="H119" s="158">
        <v>0.94175627240143367</v>
      </c>
      <c r="I119" s="158">
        <v>1.7921146953405018E-3</v>
      </c>
      <c r="J119" s="159">
        <v>28</v>
      </c>
      <c r="K119" s="159">
        <v>38</v>
      </c>
      <c r="L119" s="158">
        <v>4.6201856060606061E-2</v>
      </c>
      <c r="M119" s="158">
        <v>0</v>
      </c>
      <c r="N119" s="160">
        <v>0</v>
      </c>
      <c r="O119" s="2"/>
      <c r="P119" s="2"/>
      <c r="Q119" s="2"/>
      <c r="R119" s="2"/>
      <c r="S119" s="2"/>
      <c r="T119" s="2"/>
      <c r="U119" s="2"/>
      <c r="V119" s="2"/>
      <c r="W119" s="2"/>
      <c r="X119" s="2"/>
      <c r="Y119" s="2"/>
      <c r="Z119" s="2"/>
      <c r="AA119" s="2"/>
      <c r="AB119" s="2"/>
      <c r="AC119" s="2"/>
      <c r="AD119" s="2"/>
      <c r="AE119" s="2"/>
      <c r="AF119" s="2"/>
      <c r="AG119" s="2"/>
      <c r="AH119" s="2"/>
      <c r="AI119" s="2"/>
      <c r="AJ119" s="2"/>
    </row>
    <row r="120" spans="1:36" s="46" customFormat="1" ht="20.25" customHeight="1">
      <c r="A120" s="2"/>
      <c r="B120" s="124">
        <v>112</v>
      </c>
      <c r="C120" s="131" t="s">
        <v>79</v>
      </c>
      <c r="D120" s="125"/>
      <c r="E120" s="126"/>
      <c r="F120" s="126"/>
      <c r="G120" s="161">
        <v>0.8841629460820194</v>
      </c>
      <c r="H120" s="161">
        <v>0.42418913758386478</v>
      </c>
      <c r="I120" s="161">
        <v>0.45414154887194508</v>
      </c>
      <c r="J120" s="162">
        <v>86164.317511999994</v>
      </c>
      <c r="K120" s="162">
        <v>77758.230834999995</v>
      </c>
      <c r="L120" s="161">
        <v>3.5952118388982414E-2</v>
      </c>
      <c r="M120" s="161">
        <v>0</v>
      </c>
      <c r="N120" s="163">
        <v>1.9808234728963765E-2</v>
      </c>
      <c r="O120" s="2"/>
      <c r="P120" s="2"/>
      <c r="Q120" s="2"/>
      <c r="R120" s="2"/>
      <c r="S120" s="2"/>
      <c r="T120" s="2"/>
      <c r="U120" s="2"/>
      <c r="V120" s="2"/>
      <c r="W120" s="2"/>
      <c r="X120" s="2"/>
      <c r="Y120" s="2"/>
      <c r="Z120" s="2"/>
      <c r="AA120" s="2"/>
      <c r="AB120" s="2"/>
      <c r="AC120" s="2"/>
      <c r="AD120" s="2"/>
      <c r="AE120" s="2"/>
      <c r="AF120" s="2"/>
      <c r="AG120" s="2"/>
      <c r="AH120" s="2"/>
      <c r="AI120" s="2"/>
      <c r="AJ120" s="2"/>
    </row>
    <row r="121" spans="1:36" s="46" customFormat="1" ht="20.25" customHeight="1">
      <c r="A121" s="2"/>
      <c r="B121" s="132">
        <v>113</v>
      </c>
      <c r="C121" s="132" t="s">
        <v>425</v>
      </c>
      <c r="D121" s="133"/>
      <c r="E121" s="134"/>
      <c r="F121" s="134"/>
      <c r="G121" s="158">
        <v>0.78467858771023902</v>
      </c>
      <c r="H121" s="158">
        <v>0.92131405527687615</v>
      </c>
      <c r="I121" s="158">
        <v>3.0441624864758533E-2</v>
      </c>
      <c r="J121" s="159">
        <v>13390</v>
      </c>
      <c r="K121" s="159">
        <v>17495</v>
      </c>
      <c r="L121" s="158">
        <v>0.15873914680831988</v>
      </c>
      <c r="M121" s="158">
        <v>6.4999103460641923E-3</v>
      </c>
      <c r="N121" s="160">
        <v>2.7747893132508517E-2</v>
      </c>
      <c r="O121" s="2"/>
      <c r="P121" s="2"/>
      <c r="Q121" s="2"/>
      <c r="R121" s="2"/>
      <c r="S121" s="2"/>
      <c r="T121" s="2"/>
      <c r="U121" s="2"/>
      <c r="V121" s="2"/>
      <c r="W121" s="2"/>
      <c r="X121" s="2"/>
      <c r="Y121" s="2"/>
      <c r="Z121" s="2"/>
      <c r="AA121" s="2"/>
      <c r="AB121" s="2"/>
      <c r="AC121" s="2"/>
      <c r="AD121" s="2"/>
      <c r="AE121" s="2"/>
      <c r="AF121" s="2"/>
      <c r="AG121" s="2"/>
      <c r="AH121" s="2"/>
      <c r="AI121" s="2"/>
      <c r="AJ121" s="2"/>
    </row>
    <row r="122" spans="1:36" s="46" customFormat="1" ht="20.25" customHeight="1">
      <c r="A122" s="2"/>
      <c r="B122" s="124">
        <v>114</v>
      </c>
      <c r="C122" s="131" t="s">
        <v>311</v>
      </c>
      <c r="D122" s="125"/>
      <c r="E122" s="126"/>
      <c r="F122" s="126"/>
      <c r="G122" s="161">
        <v>0.38454587069577567</v>
      </c>
      <c r="H122" s="161">
        <v>1.0140811738255828</v>
      </c>
      <c r="I122" s="161">
        <v>7.584901195124838E-2</v>
      </c>
      <c r="J122" s="162">
        <v>4131</v>
      </c>
      <c r="K122" s="162">
        <v>2750</v>
      </c>
      <c r="L122" s="161">
        <v>4.5416930925507901E-2</v>
      </c>
      <c r="M122" s="161">
        <v>0</v>
      </c>
      <c r="N122" s="163">
        <v>6.6027088036117385E-3</v>
      </c>
      <c r="O122" s="2"/>
      <c r="P122" s="2"/>
      <c r="Q122" s="2"/>
      <c r="R122" s="2"/>
      <c r="S122" s="2"/>
      <c r="T122" s="2"/>
      <c r="U122" s="2"/>
      <c r="V122" s="2"/>
      <c r="W122" s="2"/>
      <c r="X122" s="2"/>
      <c r="Y122" s="2"/>
      <c r="Z122" s="2"/>
      <c r="AA122" s="2"/>
      <c r="AB122" s="2"/>
      <c r="AC122" s="2"/>
      <c r="AD122" s="2"/>
      <c r="AE122" s="2"/>
      <c r="AF122" s="2"/>
      <c r="AG122" s="2"/>
      <c r="AH122" s="2"/>
      <c r="AI122" s="2"/>
      <c r="AJ122" s="2"/>
    </row>
    <row r="123" spans="1:36" s="46" customFormat="1" ht="20.25" customHeight="1">
      <c r="A123" s="2"/>
      <c r="B123" s="132">
        <v>115</v>
      </c>
      <c r="C123" s="132" t="s">
        <v>487</v>
      </c>
      <c r="D123" s="133"/>
      <c r="E123" s="134"/>
      <c r="F123" s="134"/>
      <c r="G123" s="158">
        <v>0.30575135781078111</v>
      </c>
      <c r="H123" s="158">
        <v>1.1127612761276127</v>
      </c>
      <c r="I123" s="158">
        <v>0</v>
      </c>
      <c r="J123" s="159" t="s">
        <v>49</v>
      </c>
      <c r="K123" s="159">
        <v>0</v>
      </c>
      <c r="L123" s="158">
        <v>0.21624429819101343</v>
      </c>
      <c r="M123" s="158">
        <v>7.0025286909161637E-3</v>
      </c>
      <c r="N123" s="160">
        <v>0</v>
      </c>
      <c r="O123" s="2"/>
      <c r="P123" s="2"/>
      <c r="Q123" s="2"/>
      <c r="R123" s="2"/>
      <c r="S123" s="2"/>
      <c r="T123" s="2"/>
      <c r="U123" s="2"/>
      <c r="V123" s="2"/>
      <c r="W123" s="2"/>
      <c r="X123" s="2"/>
      <c r="Y123" s="2"/>
      <c r="Z123" s="2"/>
      <c r="AA123" s="2"/>
      <c r="AB123" s="2"/>
      <c r="AC123" s="2"/>
      <c r="AD123" s="2"/>
      <c r="AE123" s="2"/>
      <c r="AF123" s="2"/>
      <c r="AG123" s="2"/>
      <c r="AH123" s="2"/>
      <c r="AI123" s="2"/>
      <c r="AJ123" s="2"/>
    </row>
    <row r="124" spans="1:36" s="46" customFormat="1" ht="20.25" customHeight="1">
      <c r="A124" s="2"/>
      <c r="B124" s="124">
        <v>116</v>
      </c>
      <c r="C124" s="131" t="s">
        <v>486</v>
      </c>
      <c r="D124" s="125"/>
      <c r="E124" s="126"/>
      <c r="F124" s="126"/>
      <c r="G124" s="161">
        <v>2.710953237410072E-3</v>
      </c>
      <c r="H124" s="161">
        <v>0.78691332648167178</v>
      </c>
      <c r="I124" s="161">
        <v>0</v>
      </c>
      <c r="J124" s="162" t="s">
        <v>49</v>
      </c>
      <c r="K124" s="162">
        <v>115</v>
      </c>
      <c r="L124" s="161">
        <v>2.6864982540375382E-3</v>
      </c>
      <c r="M124" s="161">
        <v>9.2148018817595422E-4</v>
      </c>
      <c r="N124" s="163">
        <v>0</v>
      </c>
      <c r="O124" s="2"/>
      <c r="P124" s="2"/>
      <c r="Q124" s="2"/>
      <c r="R124" s="2"/>
      <c r="S124" s="2"/>
      <c r="T124" s="2"/>
      <c r="U124" s="2"/>
      <c r="V124" s="2"/>
      <c r="W124" s="2"/>
      <c r="X124" s="2"/>
      <c r="Y124" s="2"/>
      <c r="Z124" s="2"/>
      <c r="AA124" s="2"/>
      <c r="AB124" s="2"/>
      <c r="AC124" s="2"/>
      <c r="AD124" s="2"/>
      <c r="AE124" s="2"/>
      <c r="AF124" s="2"/>
      <c r="AG124" s="2"/>
      <c r="AH124" s="2"/>
      <c r="AI124" s="2"/>
      <c r="AJ124" s="2"/>
    </row>
    <row r="125" spans="1:36" s="46" customFormat="1" ht="20.25" customHeight="1">
      <c r="A125" s="2"/>
      <c r="B125" s="132">
        <v>117</v>
      </c>
      <c r="C125" s="132" t="s">
        <v>488</v>
      </c>
      <c r="D125" s="133"/>
      <c r="E125" s="134"/>
      <c r="F125" s="134"/>
      <c r="G125" s="158">
        <v>0</v>
      </c>
      <c r="H125" s="158">
        <v>0.96479791395045633</v>
      </c>
      <c r="I125" s="158">
        <v>0</v>
      </c>
      <c r="J125" s="159" t="s">
        <v>49</v>
      </c>
      <c r="K125" s="159">
        <v>0</v>
      </c>
      <c r="L125" s="158">
        <v>0</v>
      </c>
      <c r="M125" s="158">
        <v>0.96479791395045633</v>
      </c>
      <c r="N125" s="160">
        <v>0</v>
      </c>
      <c r="O125" s="2"/>
      <c r="P125" s="2"/>
      <c r="Q125" s="2"/>
      <c r="R125" s="2"/>
      <c r="S125" s="2"/>
      <c r="T125" s="2"/>
      <c r="U125" s="2"/>
      <c r="V125" s="2"/>
      <c r="W125" s="2"/>
      <c r="X125" s="2"/>
      <c r="Y125" s="2"/>
      <c r="Z125" s="2"/>
      <c r="AA125" s="2"/>
      <c r="AB125" s="2"/>
      <c r="AC125" s="2"/>
      <c r="AD125" s="2"/>
      <c r="AE125" s="2"/>
      <c r="AF125" s="2"/>
      <c r="AG125" s="2"/>
      <c r="AH125" s="2"/>
      <c r="AI125" s="2"/>
      <c r="AJ125" s="2"/>
    </row>
    <row r="126" spans="1:36" s="46" customFormat="1" ht="20.25" customHeight="1">
      <c r="A126" s="2"/>
      <c r="B126" s="124">
        <v>118</v>
      </c>
      <c r="C126" s="131" t="s">
        <v>489</v>
      </c>
      <c r="D126" s="125"/>
      <c r="E126" s="126"/>
      <c r="F126" s="126"/>
      <c r="G126" s="161">
        <v>0</v>
      </c>
      <c r="H126" s="161">
        <v>0.9285384496998923</v>
      </c>
      <c r="I126" s="161">
        <v>0</v>
      </c>
      <c r="J126" s="162" t="s">
        <v>49</v>
      </c>
      <c r="K126" s="162">
        <v>0</v>
      </c>
      <c r="L126" s="161">
        <v>0</v>
      </c>
      <c r="M126" s="161">
        <v>0</v>
      </c>
      <c r="N126" s="163">
        <v>0</v>
      </c>
      <c r="O126" s="2"/>
      <c r="P126" s="2"/>
      <c r="Q126" s="2"/>
      <c r="R126" s="2"/>
      <c r="S126" s="2"/>
      <c r="T126" s="2"/>
      <c r="U126" s="2"/>
      <c r="V126" s="2"/>
      <c r="W126" s="2"/>
      <c r="X126" s="2"/>
      <c r="Y126" s="2"/>
      <c r="Z126" s="2"/>
      <c r="AA126" s="2"/>
      <c r="AB126" s="2"/>
      <c r="AC126" s="2"/>
      <c r="AD126" s="2"/>
      <c r="AE126" s="2"/>
      <c r="AF126" s="2"/>
      <c r="AG126" s="2"/>
      <c r="AH126" s="2"/>
      <c r="AI126" s="2"/>
      <c r="AJ126" s="2"/>
    </row>
    <row r="127" spans="1:36" ht="19.5">
      <c r="B127" s="339" t="s">
        <v>236</v>
      </c>
      <c r="C127" s="340"/>
      <c r="D127" s="135">
        <v>2041720.9964330001</v>
      </c>
      <c r="E127" s="135">
        <v>1719886.520912</v>
      </c>
      <c r="F127" s="135">
        <v>1880803.7586725</v>
      </c>
      <c r="G127" s="167">
        <v>2.5285967710292607</v>
      </c>
      <c r="H127" s="167">
        <v>1.1071986852116271</v>
      </c>
      <c r="I127" s="167">
        <v>0.66188593262870621</v>
      </c>
      <c r="J127" s="168">
        <v>5893340.0069269994</v>
      </c>
      <c r="K127" s="168">
        <v>5442152.4574470017</v>
      </c>
      <c r="L127" s="167">
        <v>9.20964645475736E-2</v>
      </c>
      <c r="M127" s="167">
        <v>1.4761890626787068E-2</v>
      </c>
      <c r="N127" s="169">
        <v>5.0608542250727126E-2</v>
      </c>
    </row>
    <row r="128" spans="1:36" ht="20.25" customHeight="1">
      <c r="B128" s="127">
        <v>119</v>
      </c>
      <c r="C128" s="132" t="s">
        <v>180</v>
      </c>
      <c r="D128" s="133"/>
      <c r="E128" s="134"/>
      <c r="F128" s="134"/>
      <c r="G128" s="158">
        <v>2.6517386247360943</v>
      </c>
      <c r="H128" s="158">
        <v>1.1149499793087434</v>
      </c>
      <c r="I128" s="158">
        <v>7.761978777208324E-2</v>
      </c>
      <c r="J128" s="159">
        <v>130134</v>
      </c>
      <c r="K128" s="159">
        <v>120825</v>
      </c>
      <c r="L128" s="158">
        <v>9.8593380296261274E-2</v>
      </c>
      <c r="M128" s="158">
        <v>0</v>
      </c>
      <c r="N128" s="160">
        <v>1.8460682912266733E-2</v>
      </c>
    </row>
    <row r="129" spans="1:36" s="46" customFormat="1" ht="20.25" customHeight="1">
      <c r="A129" s="2"/>
      <c r="B129" s="123">
        <v>120</v>
      </c>
      <c r="C129" s="124" t="s">
        <v>199</v>
      </c>
      <c r="D129" s="125"/>
      <c r="E129" s="126"/>
      <c r="F129" s="126"/>
      <c r="G129" s="161">
        <v>1.2491735776094</v>
      </c>
      <c r="H129" s="161">
        <v>1.1207379344424313</v>
      </c>
      <c r="I129" s="161">
        <v>0.10577820576173401</v>
      </c>
      <c r="J129" s="162">
        <v>224073</v>
      </c>
      <c r="K129" s="162">
        <v>197140</v>
      </c>
      <c r="L129" s="161">
        <v>4.8145058989341606E-2</v>
      </c>
      <c r="M129" s="161">
        <v>0</v>
      </c>
      <c r="N129" s="163">
        <v>0</v>
      </c>
      <c r="O129" s="2"/>
      <c r="P129" s="2"/>
      <c r="Q129" s="2"/>
      <c r="R129" s="2"/>
      <c r="S129" s="2"/>
      <c r="T129" s="2"/>
      <c r="U129" s="2"/>
      <c r="V129" s="2"/>
      <c r="W129" s="2"/>
      <c r="X129" s="2"/>
      <c r="Y129" s="2"/>
      <c r="Z129" s="2"/>
      <c r="AA129" s="2"/>
      <c r="AB129" s="2"/>
      <c r="AC129" s="2"/>
      <c r="AD129" s="2"/>
      <c r="AE129" s="2"/>
      <c r="AF129" s="2"/>
      <c r="AG129" s="2"/>
      <c r="AH129" s="2"/>
      <c r="AI129" s="2"/>
      <c r="AJ129" s="2"/>
    </row>
    <row r="130" spans="1:36" ht="20.25" customHeight="1">
      <c r="B130" s="127">
        <v>121</v>
      </c>
      <c r="C130" s="132" t="s">
        <v>187</v>
      </c>
      <c r="D130" s="133"/>
      <c r="E130" s="134"/>
      <c r="F130" s="134"/>
      <c r="G130" s="158">
        <v>1.2350762812554272</v>
      </c>
      <c r="H130" s="158">
        <v>1.051683615383131</v>
      </c>
      <c r="I130" s="158">
        <v>0.11429674082936148</v>
      </c>
      <c r="J130" s="159">
        <v>213260</v>
      </c>
      <c r="K130" s="159">
        <v>211587</v>
      </c>
      <c r="L130" s="158">
        <v>3.9307183526005582E-2</v>
      </c>
      <c r="M130" s="158">
        <v>0</v>
      </c>
      <c r="N130" s="160">
        <v>0</v>
      </c>
    </row>
    <row r="131" spans="1:36" ht="20.25" customHeight="1">
      <c r="B131" s="123">
        <v>122</v>
      </c>
      <c r="C131" s="124" t="s">
        <v>250</v>
      </c>
      <c r="D131" s="125"/>
      <c r="E131" s="126"/>
      <c r="F131" s="126"/>
      <c r="G131" s="161">
        <v>0.49320757798617204</v>
      </c>
      <c r="H131" s="161">
        <v>1.077266484250998</v>
      </c>
      <c r="I131" s="161">
        <v>0.23370559690308171</v>
      </c>
      <c r="J131" s="162">
        <v>359949</v>
      </c>
      <c r="K131" s="162">
        <v>342580</v>
      </c>
      <c r="L131" s="161">
        <v>6.8526440300594009E-3</v>
      </c>
      <c r="M131" s="161">
        <v>0.2099593568949398</v>
      </c>
      <c r="N131" s="163">
        <v>4.2711838148750278E-2</v>
      </c>
    </row>
    <row r="132" spans="1:36" ht="20.25" customHeight="1">
      <c r="B132" s="127">
        <v>123</v>
      </c>
      <c r="C132" s="132" t="s">
        <v>291</v>
      </c>
      <c r="D132" s="133"/>
      <c r="E132" s="134"/>
      <c r="F132" s="134"/>
      <c r="G132" s="158">
        <v>0.21336704779077567</v>
      </c>
      <c r="H132" s="158">
        <v>0.94982625600314297</v>
      </c>
      <c r="I132" s="158">
        <v>0.15097100202531988</v>
      </c>
      <c r="J132" s="159">
        <v>201270</v>
      </c>
      <c r="K132" s="159">
        <v>223917</v>
      </c>
      <c r="L132" s="158">
        <v>5.8965338093476163E-2</v>
      </c>
      <c r="M132" s="158">
        <v>0</v>
      </c>
      <c r="N132" s="160">
        <v>4.1690539863291146E-2</v>
      </c>
    </row>
    <row r="133" spans="1:36" ht="19.5">
      <c r="B133" s="339" t="s">
        <v>216</v>
      </c>
      <c r="C133" s="340"/>
      <c r="D133" s="135">
        <v>2041720.9964330001</v>
      </c>
      <c r="E133" s="135">
        <v>1719886.520912</v>
      </c>
      <c r="F133" s="135">
        <v>1880803.7586725</v>
      </c>
      <c r="G133" s="167">
        <v>0.84925387891578097</v>
      </c>
      <c r="H133" s="167">
        <v>1.0330697715464769</v>
      </c>
      <c r="I133" s="167">
        <v>0.14997898957629291</v>
      </c>
      <c r="J133" s="168">
        <v>1128686</v>
      </c>
      <c r="K133" s="168">
        <v>1096049</v>
      </c>
      <c r="L133" s="167">
        <v>4.8598294947488845E-2</v>
      </c>
      <c r="M133" s="167">
        <v>4.7257188544679356E-2</v>
      </c>
      <c r="N133" s="167">
        <v>2.8612791588482182E-2</v>
      </c>
    </row>
    <row r="134" spans="1:36" ht="19.5">
      <c r="B134" s="339" t="s">
        <v>237</v>
      </c>
      <c r="C134" s="340"/>
      <c r="D134" s="135">
        <v>3402180.0879100002</v>
      </c>
      <c r="E134" s="135">
        <v>2953353.7998099998</v>
      </c>
      <c r="F134" s="135">
        <v>3177766.94386</v>
      </c>
      <c r="G134" s="167">
        <v>1.0493440446701132</v>
      </c>
      <c r="H134" s="167">
        <v>1.3062208321189386</v>
      </c>
      <c r="I134" s="167">
        <v>0.77203776099352872</v>
      </c>
      <c r="J134" s="168">
        <f>J133+J127+J59+J57+J47+J36</f>
        <v>12190638.724084999</v>
      </c>
      <c r="K134" s="168">
        <f>K133+K127+K59+K57+K47+K36</f>
        <v>12496237.540951002</v>
      </c>
      <c r="L134" s="167">
        <v>5.6406214920872638E-2</v>
      </c>
      <c r="M134" s="167">
        <v>9.5503479816886089E-2</v>
      </c>
      <c r="N134" s="170">
        <v>6.2613214915301765E-2</v>
      </c>
    </row>
    <row r="135" spans="1:36" ht="20.25" thickBot="1">
      <c r="B135" s="337" t="s">
        <v>245</v>
      </c>
      <c r="C135" s="338"/>
      <c r="D135" s="136"/>
      <c r="E135" s="136"/>
      <c r="F135" s="136"/>
      <c r="G135" s="171">
        <v>0.01</v>
      </c>
      <c r="H135" s="171" t="s">
        <v>49</v>
      </c>
      <c r="I135" s="171" t="s">
        <v>49</v>
      </c>
      <c r="J135" s="172"/>
      <c r="K135" s="172"/>
      <c r="L135" s="171">
        <v>0.18</v>
      </c>
      <c r="M135" s="173" t="s">
        <v>49</v>
      </c>
      <c r="N135" s="174" t="s">
        <v>49</v>
      </c>
    </row>
    <row r="136" spans="1:36" s="12" customFormat="1" ht="6.75" customHeight="1">
      <c r="A136" s="2"/>
      <c r="B136" s="137"/>
      <c r="C136" s="137"/>
      <c r="D136" s="138"/>
      <c r="E136" s="138"/>
      <c r="F136" s="138"/>
      <c r="G136" s="139"/>
      <c r="H136" s="139"/>
      <c r="I136" s="139"/>
      <c r="J136" s="140"/>
      <c r="K136" s="140"/>
      <c r="L136" s="139"/>
      <c r="M136" s="141"/>
      <c r="N136" s="141"/>
      <c r="O136" s="2"/>
      <c r="P136" s="2"/>
      <c r="Q136" s="2"/>
      <c r="R136" s="2"/>
      <c r="S136" s="2"/>
      <c r="T136" s="2"/>
      <c r="U136" s="2"/>
      <c r="V136" s="2"/>
      <c r="W136" s="2"/>
      <c r="X136" s="2"/>
      <c r="Y136" s="2"/>
      <c r="Z136" s="2"/>
      <c r="AA136" s="2"/>
      <c r="AB136" s="2"/>
      <c r="AC136" s="2"/>
      <c r="AD136" s="2"/>
      <c r="AE136" s="2"/>
      <c r="AF136" s="2"/>
      <c r="AG136" s="2"/>
      <c r="AH136" s="2"/>
      <c r="AI136" s="2"/>
      <c r="AJ136" s="2"/>
    </row>
    <row r="137" spans="1:36" s="45" customFormat="1" ht="45" customHeight="1">
      <c r="A137" s="47"/>
      <c r="B137" s="142" t="s">
        <v>246</v>
      </c>
      <c r="C137" s="331" t="s">
        <v>247</v>
      </c>
      <c r="D137" s="331"/>
      <c r="E137" s="331"/>
      <c r="F137" s="331"/>
      <c r="G137" s="331"/>
      <c r="H137" s="331"/>
      <c r="I137" s="331"/>
      <c r="J137" s="331"/>
      <c r="K137" s="331"/>
      <c r="L137" s="331"/>
      <c r="M137" s="331"/>
      <c r="N137" s="331"/>
      <c r="O137" s="47"/>
      <c r="P137" s="47"/>
      <c r="Q137" s="47"/>
      <c r="R137" s="47"/>
      <c r="S137" s="47"/>
      <c r="T137" s="47"/>
      <c r="U137" s="47"/>
      <c r="V137" s="47"/>
      <c r="W137" s="47"/>
      <c r="X137" s="47"/>
      <c r="Y137" s="47"/>
      <c r="Z137" s="47"/>
      <c r="AA137" s="47"/>
      <c r="AB137" s="47"/>
      <c r="AC137" s="47"/>
      <c r="AD137" s="47"/>
      <c r="AE137" s="47"/>
      <c r="AF137" s="47"/>
      <c r="AG137" s="47"/>
      <c r="AH137" s="47"/>
      <c r="AI137" s="47"/>
      <c r="AJ137" s="47"/>
    </row>
    <row r="138" spans="1:36" s="45" customFormat="1" ht="31.5" customHeight="1">
      <c r="A138" s="47"/>
      <c r="B138" s="332" t="s">
        <v>248</v>
      </c>
      <c r="C138" s="333" t="s">
        <v>249</v>
      </c>
      <c r="D138" s="333"/>
      <c r="E138" s="333"/>
      <c r="F138" s="333"/>
      <c r="G138" s="333"/>
      <c r="H138" s="333"/>
      <c r="I138" s="333"/>
      <c r="J138" s="333"/>
      <c r="K138" s="333"/>
      <c r="L138" s="333"/>
      <c r="M138" s="333"/>
      <c r="N138" s="333"/>
      <c r="O138" s="47"/>
      <c r="P138" s="47"/>
      <c r="Q138" s="47"/>
      <c r="R138" s="47"/>
      <c r="S138" s="47"/>
      <c r="T138" s="47"/>
      <c r="U138" s="47"/>
      <c r="V138" s="47"/>
      <c r="W138" s="47"/>
      <c r="X138" s="47"/>
      <c r="Y138" s="47"/>
      <c r="Z138" s="47"/>
      <c r="AA138" s="47"/>
      <c r="AB138" s="47"/>
      <c r="AC138" s="47"/>
      <c r="AD138" s="47"/>
      <c r="AE138" s="47"/>
      <c r="AF138" s="47"/>
      <c r="AG138" s="47"/>
      <c r="AH138" s="47"/>
      <c r="AI138" s="47"/>
      <c r="AJ138" s="47"/>
    </row>
    <row r="139" spans="1:36" s="45" customFormat="1" ht="12" customHeight="1">
      <c r="A139" s="47"/>
      <c r="B139" s="332"/>
      <c r="C139" s="333"/>
      <c r="D139" s="333"/>
      <c r="E139" s="333"/>
      <c r="F139" s="333"/>
      <c r="G139" s="333"/>
      <c r="H139" s="333"/>
      <c r="I139" s="333"/>
      <c r="J139" s="333"/>
      <c r="K139" s="333"/>
      <c r="L139" s="333"/>
      <c r="M139" s="333"/>
      <c r="N139" s="333"/>
      <c r="O139" s="47"/>
      <c r="P139" s="47"/>
      <c r="Q139" s="47"/>
      <c r="R139" s="47"/>
      <c r="S139" s="47"/>
      <c r="T139" s="47"/>
      <c r="U139" s="47"/>
      <c r="V139" s="47"/>
      <c r="W139" s="47"/>
      <c r="X139" s="47"/>
      <c r="Y139" s="47"/>
      <c r="Z139" s="47"/>
      <c r="AA139" s="47"/>
      <c r="AB139" s="47"/>
      <c r="AC139" s="47"/>
      <c r="AD139" s="47"/>
      <c r="AE139" s="47"/>
      <c r="AF139" s="47"/>
      <c r="AG139" s="47"/>
      <c r="AH139" s="47"/>
      <c r="AI139" s="47"/>
      <c r="AJ139" s="47"/>
    </row>
    <row r="140" spans="1:36" s="45" customFormat="1" ht="19.5" customHeight="1">
      <c r="A140" s="47"/>
      <c r="B140" s="143" t="s">
        <v>254</v>
      </c>
      <c r="C140" s="143" t="s">
        <v>504</v>
      </c>
      <c r="D140" s="143"/>
      <c r="E140" s="143"/>
      <c r="F140" s="143"/>
      <c r="G140" s="143"/>
      <c r="H140" s="143"/>
      <c r="I140" s="143"/>
      <c r="J140" s="143"/>
      <c r="K140" s="143"/>
      <c r="L140" s="143"/>
      <c r="M140" s="143"/>
      <c r="N140" s="143"/>
      <c r="O140" s="47"/>
      <c r="P140" s="47"/>
      <c r="Q140" s="47"/>
      <c r="R140" s="47"/>
      <c r="S140" s="47"/>
      <c r="T140" s="47"/>
      <c r="U140" s="47"/>
      <c r="V140" s="47"/>
      <c r="W140" s="47"/>
      <c r="X140" s="47"/>
      <c r="Y140" s="47"/>
      <c r="Z140" s="47"/>
      <c r="AA140" s="47"/>
      <c r="AB140" s="47"/>
      <c r="AC140" s="47"/>
      <c r="AD140" s="47"/>
      <c r="AE140" s="47"/>
      <c r="AF140" s="47"/>
      <c r="AG140" s="47"/>
      <c r="AH140" s="47"/>
      <c r="AI140" s="47"/>
      <c r="AJ140" s="47"/>
    </row>
    <row r="141" spans="1:36" s="45" customFormat="1" ht="19.5" customHeight="1">
      <c r="A141" s="47"/>
      <c r="B141" s="330" t="s">
        <v>506</v>
      </c>
      <c r="C141" s="330"/>
      <c r="D141" s="330"/>
      <c r="E141" s="330"/>
      <c r="F141" s="330"/>
      <c r="G141" s="330"/>
      <c r="H141" s="330"/>
      <c r="I141" s="330"/>
      <c r="J141" s="330"/>
      <c r="K141" s="330"/>
      <c r="L141" s="330"/>
      <c r="M141" s="330"/>
      <c r="N141" s="330"/>
      <c r="O141" s="47"/>
      <c r="P141" s="47"/>
      <c r="Q141" s="47"/>
      <c r="R141" s="47"/>
      <c r="S141" s="47"/>
      <c r="T141" s="47"/>
      <c r="U141" s="47"/>
      <c r="V141" s="47"/>
      <c r="W141" s="47"/>
      <c r="X141" s="47"/>
      <c r="Y141" s="47"/>
      <c r="Z141" s="47"/>
      <c r="AA141" s="47"/>
      <c r="AB141" s="47"/>
      <c r="AC141" s="47"/>
      <c r="AD141" s="47"/>
      <c r="AE141" s="47"/>
      <c r="AF141" s="47"/>
      <c r="AG141" s="47"/>
      <c r="AH141" s="47"/>
      <c r="AI141" s="47"/>
      <c r="AJ141" s="47"/>
    </row>
    <row r="142" spans="1:36" ht="14.25" customHeight="1"/>
    <row r="143" spans="1:36" ht="14.25" customHeight="1"/>
    <row r="144" spans="1:36" ht="14.25" customHeight="1">
      <c r="C144" s="329"/>
      <c r="D144" s="329"/>
      <c r="E144" s="329"/>
      <c r="F144" s="329"/>
      <c r="G144" s="329"/>
    </row>
    <row r="145" spans="3:7" ht="14.25" customHeight="1">
      <c r="C145" s="329"/>
      <c r="D145" s="329"/>
      <c r="E145" s="329"/>
      <c r="F145" s="329"/>
      <c r="G145" s="329"/>
    </row>
    <row r="146" spans="3:7" ht="14.25" customHeight="1">
      <c r="C146" s="329"/>
      <c r="D146" s="329"/>
      <c r="E146" s="329"/>
      <c r="F146" s="329"/>
      <c r="G146" s="329"/>
    </row>
    <row r="147" spans="3:7" ht="14.25" customHeight="1">
      <c r="C147" s="329"/>
      <c r="D147" s="329"/>
      <c r="E147" s="329"/>
      <c r="F147" s="329"/>
      <c r="G147" s="329"/>
    </row>
  </sheetData>
  <sortState ref="B129:N133">
    <sortCondition descending="1" ref="G129:G133"/>
  </sortState>
  <mergeCells count="18">
    <mergeCell ref="B2:N2"/>
    <mergeCell ref="B135:C135"/>
    <mergeCell ref="B134:C134"/>
    <mergeCell ref="B127:C127"/>
    <mergeCell ref="B59:C59"/>
    <mergeCell ref="B57:C57"/>
    <mergeCell ref="B36:C36"/>
    <mergeCell ref="B47:C47"/>
    <mergeCell ref="B133:C133"/>
    <mergeCell ref="B3:B4"/>
    <mergeCell ref="C3:C4"/>
    <mergeCell ref="G3:I3"/>
    <mergeCell ref="J3:N3"/>
    <mergeCell ref="C144:G147"/>
    <mergeCell ref="B141:N141"/>
    <mergeCell ref="C137:N137"/>
    <mergeCell ref="B138:B139"/>
    <mergeCell ref="C138:N139"/>
  </mergeCells>
  <pageMargins left="0" right="0" top="0" bottom="0" header="0" footer="0"/>
  <pageSetup paperSize="9" scale="8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3:Q35"/>
  <sheetViews>
    <sheetView rightToLeft="1" workbookViewId="0">
      <selection activeCell="Q20" sqref="Q20"/>
    </sheetView>
  </sheetViews>
  <sheetFormatPr defaultRowHeight="15"/>
  <cols>
    <col min="9" max="9" width="9.5703125" bestFit="1" customWidth="1"/>
    <col min="11" max="11" width="13.28515625" customWidth="1"/>
    <col min="14" max="14" width="8.28515625" customWidth="1"/>
    <col min="15" max="15" width="16.42578125" customWidth="1"/>
    <col min="17" max="17" width="10" customWidth="1"/>
  </cols>
  <sheetData>
    <row r="3" spans="7:17" ht="15.75" thickBot="1"/>
    <row r="4" spans="7:17" ht="18" thickTop="1" thickBot="1">
      <c r="G4" s="346" t="s">
        <v>255</v>
      </c>
      <c r="H4" s="349" t="s">
        <v>256</v>
      </c>
      <c r="I4" s="350"/>
      <c r="J4" s="349" t="s">
        <v>257</v>
      </c>
      <c r="K4" s="351"/>
      <c r="L4" s="350"/>
      <c r="M4" s="349" t="s">
        <v>258</v>
      </c>
      <c r="N4" s="351"/>
      <c r="O4" s="351"/>
      <c r="P4" s="350"/>
      <c r="Q4" s="346" t="s">
        <v>259</v>
      </c>
    </row>
    <row r="5" spans="7:17" ht="54.75" thickTop="1">
      <c r="G5" s="347"/>
      <c r="H5" s="55" t="s">
        <v>260</v>
      </c>
      <c r="I5" s="55" t="s">
        <v>262</v>
      </c>
      <c r="J5" s="55" t="s">
        <v>260</v>
      </c>
      <c r="K5" s="55" t="s">
        <v>260</v>
      </c>
      <c r="L5" s="55" t="s">
        <v>265</v>
      </c>
      <c r="M5" s="346" t="s">
        <v>267</v>
      </c>
      <c r="N5" s="346" t="s">
        <v>268</v>
      </c>
      <c r="O5" s="346" t="s">
        <v>269</v>
      </c>
      <c r="P5" s="55" t="s">
        <v>270</v>
      </c>
      <c r="Q5" s="347"/>
    </row>
    <row r="6" spans="7:17" ht="27">
      <c r="G6" s="347"/>
      <c r="H6" s="55" t="s">
        <v>261</v>
      </c>
      <c r="I6" s="55">
        <v>1392</v>
      </c>
      <c r="J6" s="55" t="s">
        <v>263</v>
      </c>
      <c r="K6" s="55" t="s">
        <v>264</v>
      </c>
      <c r="L6" s="55" t="s">
        <v>266</v>
      </c>
      <c r="M6" s="347"/>
      <c r="N6" s="347"/>
      <c r="O6" s="347"/>
      <c r="P6" s="55" t="s">
        <v>271</v>
      </c>
      <c r="Q6" s="347"/>
    </row>
    <row r="7" spans="7:17" ht="17.25" thickBot="1">
      <c r="G7" s="348"/>
      <c r="H7" s="56">
        <v>1392</v>
      </c>
      <c r="I7" s="54"/>
      <c r="J7" s="56">
        <v>1392</v>
      </c>
      <c r="K7" s="56">
        <v>1392</v>
      </c>
      <c r="L7" s="54"/>
      <c r="M7" s="348"/>
      <c r="N7" s="348"/>
      <c r="O7" s="348"/>
      <c r="P7" s="54"/>
      <c r="Q7" s="348"/>
    </row>
    <row r="8" spans="7:17" ht="19.5" thickTop="1" thickBot="1">
      <c r="G8" s="57"/>
      <c r="H8" s="59"/>
      <c r="I8" s="59"/>
      <c r="J8" s="59"/>
      <c r="K8" s="59"/>
      <c r="L8" s="59"/>
      <c r="M8" s="59"/>
      <c r="N8" s="59"/>
      <c r="O8" s="59"/>
      <c r="P8" s="67"/>
      <c r="Q8" s="62" t="s">
        <v>49</v>
      </c>
    </row>
    <row r="9" spans="7:17" ht="19.5" thickTop="1" thickBot="1">
      <c r="G9" s="57"/>
      <c r="H9" s="59"/>
      <c r="I9" s="59"/>
      <c r="J9" s="59"/>
      <c r="K9" s="59"/>
      <c r="L9" s="59"/>
      <c r="M9" s="59"/>
      <c r="N9" s="59"/>
      <c r="O9" s="59"/>
      <c r="P9" s="67"/>
      <c r="Q9" s="62" t="s">
        <v>49</v>
      </c>
    </row>
    <row r="10" spans="7:17" ht="19.5" thickTop="1" thickBot="1">
      <c r="G10" s="57"/>
      <c r="H10" s="59"/>
      <c r="I10" s="59"/>
      <c r="J10" s="59"/>
      <c r="K10" s="59"/>
      <c r="L10" s="59"/>
      <c r="M10" s="59"/>
      <c r="N10" s="59"/>
      <c r="O10" s="59"/>
      <c r="P10" s="67"/>
      <c r="Q10" s="63" t="s">
        <v>49</v>
      </c>
    </row>
    <row r="11" spans="7:17" ht="19.5" thickTop="1" thickBot="1">
      <c r="G11" s="57"/>
      <c r="H11" s="59"/>
      <c r="I11" s="59"/>
      <c r="J11" s="59"/>
      <c r="K11" s="59"/>
      <c r="L11" s="59"/>
      <c r="M11" s="59"/>
      <c r="N11" s="59"/>
      <c r="O11" s="59"/>
      <c r="P11" s="67"/>
      <c r="Q11" s="64" t="s">
        <v>49</v>
      </c>
    </row>
    <row r="12" spans="7:17" ht="19.5" thickTop="1" thickBot="1">
      <c r="G12" s="57"/>
      <c r="H12" s="59"/>
      <c r="I12" s="59"/>
      <c r="J12" s="59"/>
      <c r="K12" s="59"/>
      <c r="L12" s="59"/>
      <c r="M12" s="59"/>
      <c r="N12" s="59"/>
      <c r="O12" s="59"/>
      <c r="P12" s="67"/>
      <c r="Q12" s="65" t="s">
        <v>49</v>
      </c>
    </row>
    <row r="13" spans="7:17" ht="55.5" thickTop="1" thickBot="1">
      <c r="G13" s="57"/>
      <c r="H13" s="59"/>
      <c r="I13" s="59"/>
      <c r="J13" s="59"/>
      <c r="K13" s="59"/>
      <c r="L13" s="59"/>
      <c r="M13" s="59"/>
      <c r="N13" s="59"/>
      <c r="O13" s="59"/>
      <c r="P13" s="67"/>
      <c r="Q13" s="68" t="s">
        <v>278</v>
      </c>
    </row>
    <row r="14" spans="7:17" ht="21" thickTop="1" thickBot="1">
      <c r="G14" s="58"/>
      <c r="H14" s="60"/>
      <c r="I14" s="60"/>
      <c r="J14" s="60"/>
      <c r="K14" s="60"/>
      <c r="L14" s="60"/>
      <c r="M14" s="60"/>
      <c r="N14" s="60"/>
      <c r="O14" s="60"/>
      <c r="P14" s="60"/>
      <c r="Q14" s="66" t="s">
        <v>49</v>
      </c>
    </row>
    <row r="15" spans="7:17" ht="16.5" thickTop="1" thickBot="1"/>
    <row r="16" spans="7:17" ht="18" thickTop="1" thickBot="1">
      <c r="G16" s="352" t="s">
        <v>227</v>
      </c>
      <c r="H16" s="346" t="s">
        <v>281</v>
      </c>
      <c r="I16" s="362" t="s">
        <v>282</v>
      </c>
      <c r="J16" s="362"/>
      <c r="K16" s="346" t="s">
        <v>255</v>
      </c>
    </row>
    <row r="17" spans="7:15" ht="16.5" thickTop="1" thickBot="1">
      <c r="G17" s="353"/>
      <c r="H17" s="347"/>
      <c r="I17" s="346" t="s">
        <v>283</v>
      </c>
      <c r="J17" s="360" t="s">
        <v>284</v>
      </c>
      <c r="K17" s="347"/>
      <c r="M17" s="361" t="s">
        <v>279</v>
      </c>
    </row>
    <row r="18" spans="7:15" ht="16.5" thickTop="1" thickBot="1">
      <c r="G18" s="354"/>
      <c r="H18" s="348"/>
      <c r="I18" s="348"/>
      <c r="J18" s="360"/>
      <c r="K18" s="348"/>
      <c r="M18" s="356"/>
    </row>
    <row r="19" spans="7:15" ht="17.25" customHeight="1" thickTop="1" thickBot="1">
      <c r="G19" s="70"/>
      <c r="H19" s="71"/>
      <c r="I19" s="71"/>
      <c r="J19" s="71"/>
      <c r="K19" s="72" t="s">
        <v>272</v>
      </c>
    </row>
    <row r="20" spans="7:15" ht="17.25" customHeight="1" thickTop="1" thickBot="1">
      <c r="G20" s="70"/>
      <c r="H20" s="71"/>
      <c r="I20" s="71"/>
      <c r="J20" s="71"/>
      <c r="K20" s="72" t="s">
        <v>280</v>
      </c>
    </row>
    <row r="21" spans="7:15" ht="17.25" customHeight="1" thickTop="1" thickBot="1">
      <c r="G21" s="70"/>
      <c r="H21" s="71"/>
      <c r="I21" s="71"/>
      <c r="J21" s="71"/>
      <c r="K21" s="72" t="s">
        <v>273</v>
      </c>
    </row>
    <row r="22" spans="7:15" ht="17.25" customHeight="1" thickTop="1" thickBot="1">
      <c r="G22" s="70"/>
      <c r="H22" s="71"/>
      <c r="I22" s="71"/>
      <c r="J22" s="71"/>
      <c r="K22" s="72" t="s">
        <v>274</v>
      </c>
    </row>
    <row r="23" spans="7:15" ht="17.25" customHeight="1" thickTop="1" thickBot="1">
      <c r="G23" s="70"/>
      <c r="H23" s="71"/>
      <c r="I23" s="71"/>
      <c r="J23" s="71"/>
      <c r="K23" s="72" t="s">
        <v>275</v>
      </c>
    </row>
    <row r="24" spans="7:15" ht="17.25" customHeight="1" thickTop="1" thickBot="1">
      <c r="G24" s="70"/>
      <c r="H24" s="71"/>
      <c r="I24" s="71"/>
      <c r="J24" s="71"/>
      <c r="K24" s="72" t="s">
        <v>276</v>
      </c>
    </row>
    <row r="25" spans="7:15" ht="18.75" thickTop="1" thickBot="1">
      <c r="G25" s="73"/>
      <c r="H25" s="73"/>
      <c r="I25" s="73"/>
      <c r="J25" s="73"/>
      <c r="K25" s="61" t="s">
        <v>277</v>
      </c>
    </row>
    <row r="26" spans="7:15" ht="16.5" thickTop="1" thickBot="1"/>
    <row r="27" spans="7:15" ht="27" customHeight="1" thickTop="1" thickBot="1">
      <c r="K27" s="349" t="s">
        <v>285</v>
      </c>
      <c r="L27" s="350"/>
      <c r="M27" s="349" t="s">
        <v>286</v>
      </c>
      <c r="N27" s="350"/>
      <c r="O27" s="355" t="s">
        <v>255</v>
      </c>
    </row>
    <row r="28" spans="7:15" ht="19.5" customHeight="1" thickTop="1" thickBot="1">
      <c r="K28" s="69" t="s">
        <v>287</v>
      </c>
      <c r="L28" s="74" t="s">
        <v>288</v>
      </c>
      <c r="M28" s="74" t="s">
        <v>287</v>
      </c>
      <c r="N28" s="74" t="s">
        <v>288</v>
      </c>
      <c r="O28" s="356"/>
    </row>
    <row r="29" spans="7:15" ht="19.5" customHeight="1" thickTop="1" thickBot="1">
      <c r="K29" s="357"/>
      <c r="L29" s="357"/>
      <c r="M29" s="76"/>
      <c r="N29" s="76"/>
      <c r="O29" s="75" t="s">
        <v>272</v>
      </c>
    </row>
    <row r="30" spans="7:15" ht="19.5" customHeight="1" thickTop="1" thickBot="1">
      <c r="K30" s="358"/>
      <c r="L30" s="358"/>
      <c r="M30" s="76"/>
      <c r="N30" s="76"/>
      <c r="O30" s="75" t="s">
        <v>280</v>
      </c>
    </row>
    <row r="31" spans="7:15" ht="19.5" customHeight="1" thickTop="1" thickBot="1">
      <c r="K31" s="358"/>
      <c r="L31" s="358"/>
      <c r="M31" s="76"/>
      <c r="N31" s="76"/>
      <c r="O31" s="75" t="s">
        <v>273</v>
      </c>
    </row>
    <row r="32" spans="7:15" ht="19.5" customHeight="1" thickTop="1" thickBot="1">
      <c r="K32" s="358"/>
      <c r="L32" s="358"/>
      <c r="M32" s="76"/>
      <c r="N32" s="76"/>
      <c r="O32" s="75" t="s">
        <v>274</v>
      </c>
    </row>
    <row r="33" spans="11:15" ht="19.5" customHeight="1" thickTop="1" thickBot="1">
      <c r="K33" s="358"/>
      <c r="L33" s="358"/>
      <c r="M33" s="76"/>
      <c r="N33" s="76"/>
      <c r="O33" s="75" t="s">
        <v>275</v>
      </c>
    </row>
    <row r="34" spans="11:15" ht="19.5" customHeight="1" thickTop="1" thickBot="1">
      <c r="K34" s="359"/>
      <c r="L34" s="359"/>
      <c r="M34" s="76"/>
      <c r="N34" s="76"/>
      <c r="O34" s="75" t="s">
        <v>276</v>
      </c>
    </row>
    <row r="35" spans="11:15" ht="15.75" thickTop="1"/>
  </sheetData>
  <mergeCells count="20">
    <mergeCell ref="G16:G18"/>
    <mergeCell ref="K27:L27"/>
    <mergeCell ref="M27:N27"/>
    <mergeCell ref="O27:O28"/>
    <mergeCell ref="K29:K34"/>
    <mergeCell ref="L29:L34"/>
    <mergeCell ref="K16:K18"/>
    <mergeCell ref="J17:J18"/>
    <mergeCell ref="M17:M18"/>
    <mergeCell ref="I16:J16"/>
    <mergeCell ref="I17:I18"/>
    <mergeCell ref="H16:H18"/>
    <mergeCell ref="G4:G7"/>
    <mergeCell ref="H4:I4"/>
    <mergeCell ref="J4:L4"/>
    <mergeCell ref="M4:P4"/>
    <mergeCell ref="Q4:Q7"/>
    <mergeCell ref="M5:M7"/>
    <mergeCell ref="N5:N7"/>
    <mergeCell ref="O5:O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11</vt:i4>
      </vt:variant>
    </vt:vector>
  </HeadingPairs>
  <TitlesOfParts>
    <vt:vector size="16" baseType="lpstr">
      <vt:lpstr>پیوست1</vt:lpstr>
      <vt:lpstr>پیوست2</vt:lpstr>
      <vt:lpstr>پیوست3</vt:lpstr>
      <vt:lpstr>پیوست4</vt:lpstr>
      <vt:lpstr>Sheet1</vt:lpstr>
      <vt:lpstr>Sheet1!_Hlk310465175</vt:lpstr>
      <vt:lpstr>Sheet1!_Hlk310469968</vt:lpstr>
      <vt:lpstr>Sheet1!_Hlk310472910</vt:lpstr>
      <vt:lpstr>پیوست1!Print_Area</vt:lpstr>
      <vt:lpstr>پیوست2!Print_Area</vt:lpstr>
      <vt:lpstr>پیوست3!Print_Area</vt:lpstr>
      <vt:lpstr>پیوست4!Print_Area</vt:lpstr>
      <vt:lpstr>پیوست1!Print_Titles</vt:lpstr>
      <vt:lpstr>پیوست2!Print_Titles</vt:lpstr>
      <vt:lpstr>پیوست3!Print_Titles</vt:lpstr>
      <vt:lpstr>پیوست4!Print_Titles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2015-06-23T05:36:07Z</dcterms:modified>
</cp:coreProperties>
</file>