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پیوست 1" sheetId="1" r:id="rId1"/>
    <sheet name="پیوست2" sheetId="2" r:id="rId2"/>
    <sheet name="پیوست3" sheetId="3" r:id="rId3"/>
    <sheet name="پیوست4" sheetId="4" r:id="rId4"/>
  </sheets>
  <externalReferences>
    <externalReference r:id="rId5"/>
    <externalReference r:id="rId6"/>
  </externalReferences>
  <definedNames>
    <definedName name="_xlnm.Print_Area" localSheetId="0">'پیوست 1'!$A$2:$X$85</definedName>
    <definedName name="_xlnm.Print_Area" localSheetId="1">پیوست2!#REF!</definedName>
    <definedName name="_xlnm.Print_Area" localSheetId="2">پیوست3!#REF!</definedName>
    <definedName name="_xlnm.Print_Area" localSheetId="3">پیوست4!#REF!</definedName>
    <definedName name="_xlnm.Print_Titles" localSheetId="0">'پیوست 1'!$2:$3</definedName>
  </definedNames>
  <calcPr calcId="125725"/>
</workbook>
</file>

<file path=xl/calcChain.xml><?xml version="1.0" encoding="utf-8"?>
<calcChain xmlns="http://schemas.openxmlformats.org/spreadsheetml/2006/main">
  <c r="G33" i="4"/>
  <c r="F33"/>
  <c r="F34" s="1"/>
  <c r="F22"/>
  <c r="F20"/>
  <c r="G34"/>
  <c r="G22"/>
  <c r="G20"/>
  <c r="G32" l="1"/>
  <c r="G85"/>
  <c r="F32"/>
  <c r="F85"/>
  <c r="G86" l="1"/>
  <c r="F86"/>
</calcChain>
</file>

<file path=xl/sharedStrings.xml><?xml version="1.0" encoding="utf-8"?>
<sst xmlns="http://schemas.openxmlformats.org/spreadsheetml/2006/main" count="755" uniqueCount="346">
  <si>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</si>
  <si>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</si>
  <si>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</si>
  <si>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</si>
  <si>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</si>
  <si>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</si>
  <si>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</si>
  <si>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</si>
  <si>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</si>
  <si>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</si>
  <si>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</si>
  <si>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</si>
  <si>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</si>
  <si>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</si>
  <si>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</si>
  <si>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</si>
  <si>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</si>
  <si>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</si>
  <si>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</si>
  <si>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</si>
  <si>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</si>
  <si>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</si>
  <si>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</si>
  <si>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</si>
  <si>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</si>
  <si>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</si>
  <si>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</si>
  <si>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</si>
  <si>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</si>
  <si>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</si>
  <si>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</si>
  <si>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</si>
  <si>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</si>
  <si>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</si>
  <si>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</si>
  <si>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</si>
  <si>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</si>
  <si>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</si>
  <si>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</si>
  <si>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</si>
  <si>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</si>
  <si>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</si>
  <si>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</si>
  <si>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</si>
  <si>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</si>
  <si>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</si>
  <si>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</si>
  <si>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</si>
  <si>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</si>
  <si>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</si>
  <si>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</si>
  <si>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کل ص س مختلط</t>
  </si>
  <si>
    <t>N/A</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</si>
  <si>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</si>
  <si>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</si>
  <si>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</si>
  <si>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</si>
  <si>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</si>
  <si>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</si>
  <si>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</si>
  <si>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</si>
  <si>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</si>
  <si>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</si>
  <si>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</si>
  <si>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</si>
  <si>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</si>
  <si>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</si>
  <si>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</si>
  <si>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</si>
  <si>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</si>
  <si>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</si>
  <si>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</si>
  <si>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</si>
  <si>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</si>
  <si>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</si>
  <si>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</si>
  <si>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</si>
  <si>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</si>
  <si>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کل صندوقهای سرمایه گذاری در سهام در اندازه بزرگ(جمع/ میانگین ساده)</t>
  </si>
  <si>
    <t>شاخصی کارآفرين</t>
  </si>
  <si>
    <t>شاخصی و در اندازه بزرگ</t>
  </si>
  <si>
    <t>1389/12/24</t>
  </si>
  <si>
    <t>کل صندوقهای شاخصی(جمع/میانگین ساده)</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</si>
  <si>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</si>
  <si>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</si>
  <si>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</si>
  <si>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</si>
  <si>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</si>
  <si>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</si>
  <si>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</si>
  <si>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</si>
  <si>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</si>
  <si>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</si>
  <si>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</si>
  <si>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</si>
  <si>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</si>
  <si>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</si>
  <si>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</si>
  <si>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</si>
  <si>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</si>
  <si>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</si>
  <si>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</si>
  <si>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</si>
  <si>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</si>
  <si>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</si>
  <si>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</si>
  <si>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</si>
  <si>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</si>
  <si>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</si>
  <si>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</si>
  <si>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</si>
  <si>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</si>
  <si>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</si>
  <si>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</si>
  <si>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</si>
  <si>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</si>
  <si>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</si>
  <si>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</si>
  <si>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</si>
  <si>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</si>
  <si>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</si>
  <si>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</si>
  <si>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</si>
  <si>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</si>
  <si>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</si>
  <si>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</si>
  <si>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</si>
  <si>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</si>
  <si>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</si>
  <si>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</si>
  <si>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</si>
  <si>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</si>
  <si>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</si>
  <si>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</si>
  <si>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</si>
  <si>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</si>
  <si>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</si>
  <si>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</si>
  <si>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</si>
  <si>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</si>
  <si>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</si>
  <si>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</si>
  <si>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</si>
  <si>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</si>
  <si>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</si>
  <si>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1389/2/13</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</si>
  <si>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</si>
  <si>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</si>
  <si>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</si>
  <si>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</si>
  <si>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</si>
  <si>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</si>
  <si>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</si>
  <si>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</si>
  <si>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</si>
  <si>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</si>
  <si>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</si>
  <si>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</si>
  <si>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</si>
  <si>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</si>
  <si>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</si>
  <si>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</si>
  <si>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</si>
  <si>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</si>
  <si>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</si>
  <si>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</si>
  <si>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</si>
  <si>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</si>
  <si>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</si>
  <si>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</si>
  <si>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</si>
  <si>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</si>
  <si>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</si>
  <si>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</si>
  <si>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</si>
  <si>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</si>
  <si>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</si>
  <si>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</si>
  <si>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</si>
  <si>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</si>
  <si>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</si>
  <si>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</si>
  <si>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</si>
  <si>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</si>
  <si>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</si>
  <si>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</si>
  <si>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</si>
  <si>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</si>
  <si>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</si>
  <si>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</si>
  <si>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</si>
  <si>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</si>
  <si>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</si>
  <si>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</si>
  <si>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شاداب</t>
  </si>
  <si>
    <t>کارگزاری راهبرد سهام</t>
  </si>
  <si>
    <t>1387/06/03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</si>
  <si>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</si>
  <si>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</si>
  <si>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</si>
  <si>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</si>
  <si>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</si>
  <si>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</si>
  <si>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</si>
  <si>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</si>
  <si>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</si>
  <si>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</si>
  <si>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</si>
  <si>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</si>
  <si>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</si>
  <si>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کل ص س در سهام و در اندازه کوچک</t>
  </si>
  <si>
    <t xml:space="preserve">کل </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</si>
  <si>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</si>
  <si>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</si>
  <si>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</si>
  <si>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</si>
  <si>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</si>
  <si>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</si>
  <si>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</si>
  <si>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</si>
  <si>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</si>
  <si>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</si>
  <si>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</si>
  <si>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</si>
  <si>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</si>
  <si>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</si>
  <si>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</si>
  <si>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</si>
  <si>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</si>
  <si>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</si>
  <si>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</si>
  <si>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</si>
  <si>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</si>
  <si>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</si>
  <si>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</si>
  <si>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</si>
  <si>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</si>
  <si>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</si>
  <si>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</si>
  <si>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(پیوست 4)</t>
  </si>
  <si>
    <t>از ابتدای سال90</t>
  </si>
  <si>
    <t>نسبت فعالیت معاملاتی*</t>
  </si>
  <si>
    <t>نسبت فعالیت سرمایه گذاران**</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</si>
  <si>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</si>
  <si>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</si>
  <si>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</si>
  <si>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</si>
  <si>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</si>
  <si>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</si>
  <si>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</si>
  <si>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</si>
  <si>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</si>
  <si>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</si>
  <si>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</si>
  <si>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</si>
  <si>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</si>
  <si>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</si>
  <si>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</si>
  <si>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</si>
  <si>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</si>
  <si>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</si>
  <si>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</si>
  <si>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</si>
  <si>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</si>
  <si>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</si>
  <si>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</si>
  <si>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بانک دی</t>
  </si>
  <si>
    <t xml:space="preserve"> مهر ایرانیان</t>
  </si>
  <si>
    <t>تجربه ایرانیان</t>
  </si>
  <si>
    <t>یکم سامان</t>
  </si>
  <si>
    <t xml:space="preserve"> ممتاز</t>
  </si>
  <si>
    <t>کل صندوقهای سرمایه گذاری در اندازه بزرگ</t>
  </si>
  <si>
    <t>شاخصی کارآفرین</t>
  </si>
  <si>
    <t>کل صندوقهای شاخصی</t>
  </si>
  <si>
    <t xml:space="preserve"> آگاه</t>
  </si>
  <si>
    <t xml:space="preserve"> پیشتاز</t>
  </si>
  <si>
    <t xml:space="preserve"> بورسیران</t>
  </si>
  <si>
    <t xml:space="preserve"> پویا</t>
  </si>
  <si>
    <t xml:space="preserve"> كارگزاري فارابی</t>
  </si>
  <si>
    <t>عقیق</t>
  </si>
  <si>
    <t xml:space="preserve"> کارگزاری بانک صادرات</t>
  </si>
  <si>
    <t xml:space="preserve"> کارگزاری بانک ملی</t>
  </si>
  <si>
    <t xml:space="preserve"> گنجینه بهمن                        </t>
  </si>
  <si>
    <t xml:space="preserve"> كارگزاري بورس بیمه</t>
  </si>
  <si>
    <t>تدبیرگران آگاه</t>
  </si>
  <si>
    <t>کارآفرینان برتر آینده</t>
  </si>
  <si>
    <t xml:space="preserve"> نوین</t>
  </si>
  <si>
    <t xml:space="preserve"> کارگزاری بانک اقتصاد نوین</t>
  </si>
  <si>
    <t xml:space="preserve"> سهم آشنا</t>
  </si>
  <si>
    <t xml:space="preserve"> پارس</t>
  </si>
  <si>
    <t xml:space="preserve"> حافظ</t>
  </si>
  <si>
    <t xml:space="preserve"> پیشگام</t>
  </si>
  <si>
    <t>تدبیرگران فردا</t>
  </si>
  <si>
    <t xml:space="preserve"> صنعت و معدن</t>
  </si>
  <si>
    <t xml:space="preserve">نواندیشان                             </t>
  </si>
  <si>
    <t>بانک کشاورزی</t>
  </si>
  <si>
    <t xml:space="preserve"> خبرگان</t>
  </si>
  <si>
    <t>امید ایرانیان</t>
  </si>
  <si>
    <t xml:space="preserve">  پاسارگاد</t>
  </si>
  <si>
    <t xml:space="preserve"> صبا</t>
  </si>
  <si>
    <t xml:space="preserve"> امین کارآفرین</t>
  </si>
  <si>
    <t xml:space="preserve"> کارگزاری بانک تجارت</t>
  </si>
  <si>
    <t>آرین( گلچین)</t>
  </si>
  <si>
    <t>تدبیرگر سرمایه</t>
  </si>
  <si>
    <t>سینا</t>
  </si>
  <si>
    <t xml:space="preserve"> ایساتیس</t>
  </si>
  <si>
    <t xml:space="preserve"> كارگزاري رضوی</t>
  </si>
  <si>
    <t>بیمه دی</t>
  </si>
  <si>
    <t xml:space="preserve"> مسکن</t>
  </si>
  <si>
    <t>امید سهم</t>
  </si>
  <si>
    <t xml:space="preserve"> شاداب</t>
  </si>
  <si>
    <t xml:space="preserve"> کارگزاری کاسپین مهر ایرانیان</t>
  </si>
  <si>
    <t>مهر شریعه</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</si>
  <si>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</si>
  <si>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</si>
  <si>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</si>
  <si>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</si>
  <si>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</si>
  <si>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</si>
  <si>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</si>
  <si>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</si>
  <si>
    <t>ارزش صندوق در پایان آبان سال 1390 (میلیون ريال)</t>
  </si>
  <si>
    <t>عمر صندوق(به روز)</t>
  </si>
  <si>
    <t>.</t>
  </si>
  <si>
    <t>نهال سرمایه ایرانیان</t>
  </si>
  <si>
    <t>1390/07/19</t>
  </si>
  <si>
    <t>امین سامان</t>
  </si>
  <si>
    <t>1390/08/04</t>
  </si>
  <si>
    <t>کارگزاری بانک ملت</t>
  </si>
  <si>
    <t>1390/08/15</t>
  </si>
  <si>
    <t>ترکیب داراییهای صندوقهای سرمایه گذاری در آبان ماه 1390</t>
  </si>
  <si>
    <t>D/T</t>
  </si>
  <si>
    <t>d/t</t>
  </si>
  <si>
    <t>کل صندوقهای سرمایه گذاری مختلط</t>
  </si>
  <si>
    <t>حجم معاملات و صدور و ابطال صندوق های سرمایه گذاری تا تاریخ 1390/08/30</t>
  </si>
  <si>
    <t>آبان ماه90</t>
  </si>
  <si>
    <t>کل صندوق های سرمایه گذاری مختلط</t>
  </si>
  <si>
    <t xml:space="preserve">  *تاریخ گزارشگری: منتهی به 90/08/30 </t>
  </si>
  <si>
    <t>نسبت فعالیت معاملاتی و سرمایه گذاران صندوق های سرمایه گذاری تا پایان آبان ماه سال 1390</t>
  </si>
  <si>
    <t>ماه گذشته(آبان ماه90)</t>
  </si>
  <si>
    <t>ارزش سهام ابتدای ماه</t>
  </si>
  <si>
    <t>ارزش سهام انتهای ماه</t>
  </si>
  <si>
    <t>امين صبار(گلوبال)</t>
  </si>
  <si>
    <t>وضعیت صندوقهای سرمایه گذاری در پایان سال 1389 و پایان آبان ماه سال 1390(پیوست 1)</t>
  </si>
  <si>
    <t>توضیح2: ارزش ریالی معاملات بورس اوراق بهادار تهران در آبان ماه شامل (خرد و بلوک)، مبلغ 8156 میلیارد ریال بوده است.</t>
  </si>
  <si>
    <t>توضیح1: ارزش ریالی معاملات صندوق ها در آبان ماه شامل خرید و فروش، مبلغ 818 میلیارد ریال بوده است.</t>
  </si>
</sst>
</file>

<file path=xl/styles.xml><?xml version="1.0" encoding="utf-8"?>
<styleSheet xmlns="http://schemas.openxmlformats.org/spreadsheetml/2006/main">
  <numFmts count="1">
    <numFmt numFmtId="164" formatCode="#,##0_-;\(#,##0\)"/>
  </numFmts>
  <fonts count="54">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28"/>
      <name val="Arial"/>
      <family val="2"/>
    </font>
    <font>
      <sz val="28"/>
      <name val="B Titr"/>
      <charset val="178"/>
    </font>
    <font>
      <b/>
      <sz val="14"/>
      <name val="Arial"/>
      <family val="2"/>
    </font>
    <font>
      <b/>
      <sz val="14"/>
      <name val="B Zar"/>
      <charset val="178"/>
    </font>
    <font>
      <b/>
      <sz val="18"/>
      <name val="B Zar"/>
      <charset val="178"/>
    </font>
    <font>
      <b/>
      <sz val="12"/>
      <name val="B Zar"/>
      <charset val="178"/>
    </font>
    <font>
      <sz val="18"/>
      <name val="B Zar"/>
      <charset val="178"/>
    </font>
    <font>
      <sz val="16"/>
      <name val="B Zar"/>
      <charset val="178"/>
    </font>
    <font>
      <sz val="20"/>
      <name val="B Zar"/>
      <charset val="178"/>
    </font>
    <font>
      <sz val="20"/>
      <color rgb="FFFF0000"/>
      <name val="B Zar"/>
      <charset val="178"/>
    </font>
    <font>
      <sz val="20"/>
      <color theme="1"/>
      <name val="B Zar"/>
      <charset val="178"/>
    </font>
    <font>
      <b/>
      <sz val="10"/>
      <name val="Arial"/>
      <family val="2"/>
    </font>
    <font>
      <sz val="18"/>
      <color rgb="FFFF0000"/>
      <name val="B Zar"/>
      <charset val="178"/>
    </font>
    <font>
      <sz val="18"/>
      <color theme="1"/>
      <name val="2  Nazanin"/>
      <charset val="178"/>
    </font>
    <font>
      <sz val="20"/>
      <color theme="1"/>
      <name val="2  Nazanin"/>
      <charset val="178"/>
    </font>
    <font>
      <sz val="18"/>
      <color theme="1"/>
      <name val="B Zar"/>
      <charset val="178"/>
    </font>
    <font>
      <sz val="14"/>
      <name val="B Zar"/>
      <charset val="178"/>
    </font>
    <font>
      <sz val="12"/>
      <name val="B Zar"/>
      <charset val="178"/>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2"/>
      <name val="2  Nazanin"/>
      <charset val="178"/>
    </font>
    <font>
      <sz val="11"/>
      <name val="Arial"/>
      <family val="2"/>
      <scheme val="minor"/>
    </font>
    <font>
      <sz val="12"/>
      <color theme="1"/>
      <name val="B Nazanin"/>
      <charset val="178"/>
    </font>
    <font>
      <sz val="11"/>
      <name val="2  Nazanin"/>
      <charset val="178"/>
    </font>
    <font>
      <sz val="10"/>
      <name val="B Nazanin"/>
      <charset val="178"/>
    </font>
    <font>
      <sz val="11"/>
      <color theme="1"/>
      <name val="2  Nazanin"/>
      <charset val="178"/>
    </font>
    <font>
      <sz val="11"/>
      <color rgb="FFFF0000"/>
      <name val="2  Nazanin"/>
      <charset val="178"/>
    </font>
    <font>
      <b/>
      <sz val="14"/>
      <color theme="1"/>
      <name val="B Lotus"/>
      <charset val="178"/>
    </font>
    <font>
      <sz val="11"/>
      <color theme="1"/>
      <name val="B Zar"/>
      <charset val="178"/>
    </font>
    <font>
      <sz val="13"/>
      <color theme="1"/>
      <name val="B Nazanin"/>
      <charset val="178"/>
    </font>
    <font>
      <sz val="13"/>
      <name val="B Nazanin"/>
      <charset val="178"/>
    </font>
    <font>
      <sz val="13"/>
      <name val="Arial"/>
      <family val="2"/>
      <scheme val="minor"/>
    </font>
    <font>
      <sz val="9"/>
      <color theme="1"/>
      <name val="B Zar"/>
      <charset val="178"/>
    </font>
    <font>
      <sz val="9"/>
      <name val="B Zar"/>
      <charset val="178"/>
    </font>
    <font>
      <b/>
      <sz val="11"/>
      <color theme="1"/>
      <name val="B Zar"/>
      <charset val="178"/>
    </font>
    <font>
      <b/>
      <sz val="8"/>
      <color theme="1"/>
      <name val="B Nazanin"/>
      <charset val="178"/>
    </font>
    <font>
      <sz val="18"/>
      <name val="Arial"/>
      <family val="2"/>
    </font>
    <font>
      <sz val="18"/>
      <color theme="1"/>
      <name val="Arial"/>
      <family val="2"/>
      <scheme val="minor"/>
    </font>
  </fonts>
  <fills count="9">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E6E10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s>
  <cellStyleXfs count="3">
    <xf numFmtId="0" fontId="0" fillId="0" borderId="0"/>
    <xf numFmtId="0" fontId="2" fillId="0" borderId="0"/>
    <xf numFmtId="0" fontId="3" fillId="0" borderId="0"/>
  </cellStyleXfs>
  <cellXfs count="313">
    <xf numFmtId="0" fontId="0" fillId="0" borderId="0" xfId="0"/>
    <xf numFmtId="0" fontId="22" fillId="0" borderId="0" xfId="0" applyFont="1" applyAlignment="1">
      <alignment horizontal="center" vertical="center" readingOrder="2"/>
    </xf>
    <xf numFmtId="2" fontId="23" fillId="0" borderId="0" xfId="0" applyNumberFormat="1" applyFont="1"/>
    <xf numFmtId="2" fontId="0" fillId="0" borderId="0" xfId="0" applyNumberFormat="1"/>
    <xf numFmtId="2" fontId="22" fillId="0" borderId="0" xfId="0" applyNumberFormat="1" applyFont="1"/>
    <xf numFmtId="0" fontId="25" fillId="5" borderId="2" xfId="0" applyFont="1" applyFill="1" applyBorder="1" applyAlignment="1">
      <alignment horizontal="center" vertical="center"/>
    </xf>
    <xf numFmtId="0" fontId="27" fillId="5" borderId="2" xfId="0" applyFont="1" applyFill="1" applyBorder="1" applyAlignment="1">
      <alignment horizontal="center" vertical="center"/>
    </xf>
    <xf numFmtId="2" fontId="26" fillId="5" borderId="2" xfId="0" applyNumberFormat="1" applyFont="1" applyFill="1" applyBorder="1" applyAlignment="1">
      <alignment horizontal="center" vertical="center"/>
    </xf>
    <xf numFmtId="0" fontId="28" fillId="6" borderId="3" xfId="0" applyFont="1" applyFill="1" applyBorder="1" applyAlignment="1">
      <alignment horizontal="center" vertical="center" readingOrder="2"/>
    </xf>
    <xf numFmtId="0" fontId="29" fillId="6" borderId="2" xfId="0" applyFont="1" applyFill="1" applyBorder="1" applyAlignment="1">
      <alignment vertical="center"/>
    </xf>
    <xf numFmtId="3" fontId="28" fillId="6" borderId="2" xfId="0" applyNumberFormat="1" applyFont="1" applyFill="1" applyBorder="1" applyAlignment="1">
      <alignment horizontal="center"/>
    </xf>
    <xf numFmtId="2" fontId="28" fillId="6" borderId="2" xfId="0" applyNumberFormat="1" applyFont="1" applyFill="1" applyBorder="1" applyAlignment="1">
      <alignment horizontal="center"/>
    </xf>
    <xf numFmtId="2" fontId="28" fillId="6" borderId="8" xfId="0" applyNumberFormat="1" applyFont="1" applyFill="1" applyBorder="1" applyAlignment="1">
      <alignment horizontal="center"/>
    </xf>
    <xf numFmtId="0" fontId="23" fillId="4" borderId="0" xfId="0" applyFont="1" applyFill="1"/>
    <xf numFmtId="0" fontId="22" fillId="6" borderId="3" xfId="0" applyFont="1" applyFill="1" applyBorder="1" applyAlignment="1">
      <alignment horizontal="center" vertical="center" readingOrder="2"/>
    </xf>
    <xf numFmtId="0" fontId="30" fillId="6" borderId="2" xfId="0" applyFont="1" applyFill="1" applyBorder="1" applyAlignment="1">
      <alignment vertical="center"/>
    </xf>
    <xf numFmtId="2" fontId="22" fillId="6" borderId="8" xfId="0" applyNumberFormat="1" applyFont="1" applyFill="1" applyBorder="1" applyAlignment="1">
      <alignment horizontal="center"/>
    </xf>
    <xf numFmtId="3" fontId="28" fillId="5" borderId="2" xfId="0" applyNumberFormat="1" applyFont="1" applyFill="1" applyBorder="1" applyAlignment="1">
      <alignment horizontal="center"/>
    </xf>
    <xf numFmtId="2" fontId="28" fillId="5" borderId="2" xfId="0" applyNumberFormat="1" applyFont="1" applyFill="1" applyBorder="1" applyAlignment="1">
      <alignment horizontal="center"/>
    </xf>
    <xf numFmtId="2" fontId="22" fillId="5" borderId="2" xfId="0" applyNumberFormat="1" applyFont="1" applyFill="1" applyBorder="1" applyAlignment="1">
      <alignment horizontal="center"/>
    </xf>
    <xf numFmtId="2" fontId="22" fillId="5" borderId="8" xfId="0" applyNumberFormat="1" applyFont="1" applyFill="1" applyBorder="1" applyAlignment="1">
      <alignment horizontal="center"/>
    </xf>
    <xf numFmtId="2" fontId="22" fillId="6" borderId="2" xfId="0" applyNumberFormat="1" applyFont="1" applyFill="1" applyBorder="1" applyAlignment="1">
      <alignment horizontal="center"/>
    </xf>
    <xf numFmtId="4" fontId="28" fillId="5" borderId="2" xfId="0" applyNumberFormat="1" applyFont="1" applyFill="1" applyBorder="1" applyAlignment="1">
      <alignment horizontal="center"/>
    </xf>
    <xf numFmtId="0" fontId="0" fillId="4" borderId="0" xfId="0" applyFill="1"/>
    <xf numFmtId="0" fontId="0" fillId="0" borderId="0" xfId="0" applyFill="1"/>
    <xf numFmtId="3" fontId="28" fillId="5" borderId="2" xfId="0" applyNumberFormat="1" applyFont="1" applyFill="1" applyBorder="1" applyAlignment="1">
      <alignment horizontal="center" vertical="center"/>
    </xf>
    <xf numFmtId="2" fontId="28" fillId="5" borderId="8" xfId="0" applyNumberFormat="1" applyFont="1" applyFill="1" applyBorder="1" applyAlignment="1">
      <alignment horizontal="center"/>
    </xf>
    <xf numFmtId="0" fontId="22" fillId="4" borderId="2" xfId="0" applyFont="1" applyFill="1" applyBorder="1" applyAlignment="1">
      <alignment horizontal="center"/>
    </xf>
    <xf numFmtId="0" fontId="22" fillId="0" borderId="3" xfId="0" applyFont="1" applyBorder="1" applyAlignment="1">
      <alignment horizontal="center" vertical="center" readingOrder="2"/>
    </xf>
    <xf numFmtId="2" fontId="32" fillId="0" borderId="8" xfId="0" applyNumberFormat="1" applyFont="1" applyBorder="1"/>
    <xf numFmtId="0" fontId="32" fillId="0" borderId="0" xfId="0" applyFont="1"/>
    <xf numFmtId="0" fontId="22" fillId="0" borderId="11" xfId="0" applyFont="1" applyBorder="1" applyAlignment="1">
      <alignment horizontal="center" vertical="center" readingOrder="2"/>
    </xf>
    <xf numFmtId="2" fontId="32" fillId="0" borderId="13" xfId="0" applyNumberFormat="1" applyFont="1" applyBorder="1"/>
    <xf numFmtId="0" fontId="23" fillId="0" borderId="0" xfId="0" applyFont="1"/>
    <xf numFmtId="0" fontId="33" fillId="0" borderId="0" xfId="1" applyFont="1" applyFill="1" applyBorder="1" applyAlignment="1">
      <alignment horizontal="center" vertical="center"/>
    </xf>
    <xf numFmtId="0" fontId="34" fillId="0" borderId="0" xfId="1" applyFont="1" applyFill="1" applyBorder="1" applyAlignment="1">
      <alignment vertical="center"/>
    </xf>
    <xf numFmtId="0" fontId="0" fillId="0" borderId="15" xfId="0" applyBorder="1"/>
    <xf numFmtId="0" fontId="26" fillId="7" borderId="2" xfId="2" applyFont="1" applyFill="1" applyBorder="1" applyAlignment="1">
      <alignment horizontal="center" vertical="center" wrapText="1"/>
    </xf>
    <xf numFmtId="0" fontId="26" fillId="7" borderId="8" xfId="2" applyFont="1" applyFill="1" applyBorder="1" applyAlignment="1">
      <alignment horizontal="center" vertical="center" wrapText="1"/>
    </xf>
    <xf numFmtId="0" fontId="22" fillId="4" borderId="3" xfId="0" applyFont="1" applyFill="1" applyBorder="1" applyAlignment="1">
      <alignment horizontal="center"/>
    </xf>
    <xf numFmtId="0" fontId="30" fillId="4" borderId="2" xfId="2" applyFont="1" applyFill="1" applyBorder="1" applyAlignment="1">
      <alignment vertical="center"/>
    </xf>
    <xf numFmtId="3" fontId="35" fillId="0" borderId="2" xfId="0" applyNumberFormat="1" applyFont="1" applyBorder="1" applyAlignment="1">
      <alignment horizontal="center"/>
    </xf>
    <xf numFmtId="3" fontId="29" fillId="4" borderId="2" xfId="2" applyNumberFormat="1" applyFont="1" applyFill="1" applyBorder="1" applyAlignment="1">
      <alignment horizontal="center" vertical="center"/>
    </xf>
    <xf numFmtId="164" fontId="29" fillId="4" borderId="2" xfId="2" applyNumberFormat="1" applyFont="1" applyFill="1" applyBorder="1" applyAlignment="1">
      <alignment horizontal="center" vertical="center"/>
    </xf>
    <xf numFmtId="164" fontId="28" fillId="4" borderId="8" xfId="2" applyNumberFormat="1" applyFont="1" applyFill="1" applyBorder="1" applyAlignment="1">
      <alignment horizontal="center" vertical="center"/>
    </xf>
    <xf numFmtId="9" fontId="0" fillId="0" borderId="15" xfId="0" applyNumberFormat="1" applyBorder="1"/>
    <xf numFmtId="9" fontId="0" fillId="0" borderId="0" xfId="0" applyNumberFormat="1"/>
    <xf numFmtId="164" fontId="29" fillId="6" borderId="2" xfId="2" applyNumberFormat="1" applyFont="1" applyFill="1" applyBorder="1" applyAlignment="1">
      <alignment horizontal="center" vertical="center"/>
    </xf>
    <xf numFmtId="3" fontId="29" fillId="6" borderId="2" xfId="2" applyNumberFormat="1" applyFont="1" applyFill="1" applyBorder="1" applyAlignment="1">
      <alignment horizontal="center" vertical="center"/>
    </xf>
    <xf numFmtId="3" fontId="35" fillId="6" borderId="2" xfId="0" applyNumberFormat="1" applyFont="1" applyFill="1" applyBorder="1" applyAlignment="1">
      <alignment horizontal="center"/>
    </xf>
    <xf numFmtId="164" fontId="28" fillId="6" borderId="8" xfId="2" applyNumberFormat="1" applyFont="1" applyFill="1" applyBorder="1" applyAlignment="1">
      <alignment horizontal="center" vertical="center"/>
    </xf>
    <xf numFmtId="164" fontId="22" fillId="4" borderId="8" xfId="2" applyNumberFormat="1" applyFont="1" applyFill="1" applyBorder="1" applyAlignment="1">
      <alignment horizontal="center" vertical="center"/>
    </xf>
    <xf numFmtId="0" fontId="22" fillId="6" borderId="3" xfId="0" applyFont="1" applyFill="1" applyBorder="1" applyAlignment="1">
      <alignment horizontal="center"/>
    </xf>
    <xf numFmtId="0" fontId="29" fillId="4" borderId="2" xfId="2" applyFont="1" applyFill="1" applyBorder="1" applyAlignment="1">
      <alignment vertical="center"/>
    </xf>
    <xf numFmtId="3" fontId="29" fillId="7" borderId="2" xfId="2" applyNumberFormat="1" applyFont="1" applyFill="1" applyBorder="1" applyAlignment="1">
      <alignment horizontal="center" vertical="center"/>
    </xf>
    <xf numFmtId="0" fontId="30" fillId="6" borderId="2" xfId="2" applyFont="1" applyFill="1" applyBorder="1" applyAlignment="1">
      <alignment vertical="center"/>
    </xf>
    <xf numFmtId="3" fontId="35" fillId="4" borderId="2" xfId="0" applyNumberFormat="1" applyFont="1" applyFill="1" applyBorder="1" applyAlignment="1">
      <alignment horizontal="center"/>
    </xf>
    <xf numFmtId="0" fontId="38" fillId="4" borderId="2" xfId="0" applyFont="1" applyFill="1" applyBorder="1"/>
    <xf numFmtId="3" fontId="41" fillId="4" borderId="2" xfId="0" applyNumberFormat="1" applyFont="1" applyFill="1" applyBorder="1" applyAlignment="1">
      <alignment horizontal="center"/>
    </xf>
    <xf numFmtId="9" fontId="0" fillId="4" borderId="15" xfId="0" applyNumberFormat="1" applyFill="1" applyBorder="1"/>
    <xf numFmtId="9" fontId="0" fillId="4" borderId="0" xfId="0" applyNumberFormat="1" applyFill="1"/>
    <xf numFmtId="164" fontId="28" fillId="7" borderId="2" xfId="2" applyNumberFormat="1" applyFont="1" applyFill="1" applyBorder="1" applyAlignment="1">
      <alignment horizontal="center" vertical="center"/>
    </xf>
    <xf numFmtId="0" fontId="30" fillId="0" borderId="2" xfId="2" applyFont="1" applyFill="1" applyBorder="1" applyAlignment="1">
      <alignment vertical="center"/>
    </xf>
    <xf numFmtId="164" fontId="29" fillId="7" borderId="2" xfId="2" applyNumberFormat="1" applyFont="1" applyFill="1" applyBorder="1" applyAlignment="1">
      <alignment horizontal="center" vertical="center"/>
    </xf>
    <xf numFmtId="164" fontId="22" fillId="7" borderId="8" xfId="2" applyNumberFormat="1" applyFont="1" applyFill="1" applyBorder="1" applyAlignment="1">
      <alignment horizontal="center" vertical="center"/>
    </xf>
    <xf numFmtId="0" fontId="31" fillId="7" borderId="9" xfId="2" applyFont="1" applyFill="1" applyBorder="1" applyAlignment="1">
      <alignment horizontal="right" vertical="center"/>
    </xf>
    <xf numFmtId="0" fontId="31" fillId="7" borderId="10" xfId="2" applyFont="1" applyFill="1" applyBorder="1" applyAlignment="1">
      <alignment horizontal="right" vertical="center"/>
    </xf>
    <xf numFmtId="0" fontId="30" fillId="7" borderId="19" xfId="2" applyFont="1" applyFill="1" applyBorder="1" applyAlignment="1">
      <alignment horizontal="right" vertical="center"/>
    </xf>
    <xf numFmtId="0" fontId="30" fillId="7" borderId="20" xfId="2" applyFont="1" applyFill="1" applyBorder="1" applyAlignment="1">
      <alignment horizontal="right" vertical="center"/>
    </xf>
    <xf numFmtId="3" fontId="29" fillId="7" borderId="12" xfId="2" applyNumberFormat="1" applyFont="1" applyFill="1" applyBorder="1" applyAlignment="1">
      <alignment horizontal="center" vertical="center"/>
    </xf>
    <xf numFmtId="0" fontId="22" fillId="0" borderId="0" xfId="0" applyFont="1" applyAlignment="1">
      <alignment horizontal="center"/>
    </xf>
    <xf numFmtId="0" fontId="32" fillId="0" borderId="0" xfId="0" applyFont="1" applyBorder="1" applyAlignment="1">
      <alignment horizontal="right" readingOrder="2"/>
    </xf>
    <xf numFmtId="0" fontId="32" fillId="0" borderId="0" xfId="0" applyFont="1" applyBorder="1" applyAlignment="1">
      <alignment readingOrder="2"/>
    </xf>
    <xf numFmtId="0" fontId="26" fillId="5" borderId="2" xfId="2" applyFont="1" applyFill="1" applyBorder="1" applyAlignment="1">
      <alignment horizontal="center" vertical="center" wrapText="1"/>
    </xf>
    <xf numFmtId="0" fontId="22" fillId="4" borderId="3" xfId="2" applyFont="1" applyFill="1" applyBorder="1" applyAlignment="1">
      <alignment horizontal="center"/>
    </xf>
    <xf numFmtId="0" fontId="30" fillId="4" borderId="2" xfId="2" applyFont="1" applyFill="1" applyBorder="1" applyAlignment="1">
      <alignment horizontal="right" vertical="center"/>
    </xf>
    <xf numFmtId="9" fontId="45" fillId="0" borderId="2" xfId="0" applyNumberFormat="1" applyFont="1" applyBorder="1" applyAlignment="1">
      <alignment horizontal="center" vertical="center"/>
    </xf>
    <xf numFmtId="0" fontId="22" fillId="6" borderId="3" xfId="2" applyFont="1" applyFill="1" applyBorder="1" applyAlignment="1">
      <alignment horizontal="center"/>
    </xf>
    <xf numFmtId="0" fontId="30" fillId="6" borderId="2" xfId="2" applyFont="1" applyFill="1" applyBorder="1" applyAlignment="1">
      <alignment horizontal="right" vertical="center"/>
    </xf>
    <xf numFmtId="9" fontId="45" fillId="6" borderId="2" xfId="0" applyNumberFormat="1" applyFont="1" applyFill="1" applyBorder="1" applyAlignment="1">
      <alignment horizontal="center" vertical="center"/>
    </xf>
    <xf numFmtId="9" fontId="46" fillId="4" borderId="2" xfId="2" applyNumberFormat="1" applyFont="1" applyFill="1" applyBorder="1" applyAlignment="1">
      <alignment horizontal="center" vertical="center"/>
    </xf>
    <xf numFmtId="9" fontId="46" fillId="5" borderId="2" xfId="2" applyNumberFormat="1" applyFont="1" applyFill="1" applyBorder="1" applyAlignment="1">
      <alignment horizontal="center" vertical="center"/>
    </xf>
    <xf numFmtId="9" fontId="46" fillId="5" borderId="16" xfId="2" applyNumberFormat="1" applyFont="1" applyFill="1" applyBorder="1" applyAlignment="1">
      <alignment horizontal="center" vertical="center"/>
    </xf>
    <xf numFmtId="0" fontId="0" fillId="4" borderId="15" xfId="0" applyFill="1" applyBorder="1"/>
    <xf numFmtId="9" fontId="45" fillId="4" borderId="2" xfId="0" applyNumberFormat="1" applyFont="1" applyFill="1" applyBorder="1" applyAlignment="1">
      <alignment horizontal="center"/>
    </xf>
    <xf numFmtId="9" fontId="46" fillId="5" borderId="12" xfId="2" applyNumberFormat="1" applyFont="1" applyFill="1" applyBorder="1" applyAlignment="1">
      <alignment horizontal="center" vertical="center"/>
    </xf>
    <xf numFmtId="0" fontId="47" fillId="5" borderId="21" xfId="2" applyFont="1" applyFill="1" applyBorder="1" applyAlignment="1">
      <alignment horizontal="center"/>
    </xf>
    <xf numFmtId="0" fontId="44" fillId="0" borderId="0" xfId="0" applyFont="1"/>
    <xf numFmtId="0" fontId="49" fillId="0" borderId="0" xfId="0" applyFont="1" applyAlignment="1">
      <alignment horizontal="right" readingOrder="2"/>
    </xf>
    <xf numFmtId="0" fontId="48" fillId="0" borderId="0" xfId="0" applyFont="1" applyAlignment="1">
      <alignment horizontal="right" readingOrder="2"/>
    </xf>
    <xf numFmtId="0" fontId="44" fillId="0" borderId="0" xfId="0" applyFont="1" applyAlignment="1">
      <alignment horizontal="right" readingOrder="2"/>
    </xf>
    <xf numFmtId="0" fontId="29" fillId="4" borderId="10" xfId="2" applyFont="1" applyFill="1" applyBorder="1" applyAlignment="1">
      <alignment vertical="center"/>
    </xf>
    <xf numFmtId="3" fontId="39" fillId="4" borderId="2" xfId="0" applyNumberFormat="1" applyFont="1" applyFill="1" applyBorder="1" applyAlignment="1">
      <alignment horizontal="center"/>
    </xf>
    <xf numFmtId="3" fontId="35" fillId="4" borderId="16" xfId="0" applyNumberFormat="1" applyFont="1" applyFill="1" applyBorder="1" applyAlignment="1">
      <alignment horizontal="center"/>
    </xf>
    <xf numFmtId="0" fontId="29" fillId="4" borderId="10" xfId="2" applyFont="1" applyFill="1" applyBorder="1" applyAlignment="1">
      <alignment horizontal="right" vertical="center"/>
    </xf>
    <xf numFmtId="2" fontId="24" fillId="5" borderId="2" xfId="0" applyNumberFormat="1" applyFont="1" applyFill="1" applyBorder="1" applyAlignment="1">
      <alignment horizontal="center" vertical="center"/>
    </xf>
    <xf numFmtId="0" fontId="44" fillId="0" borderId="0" xfId="0" applyFont="1" applyAlignment="1">
      <alignment horizontal="left" vertical="center"/>
    </xf>
    <xf numFmtId="3" fontId="0" fillId="0" borderId="0" xfId="0" applyNumberFormat="1"/>
    <xf numFmtId="0" fontId="26" fillId="5" borderId="8" xfId="2" applyFont="1" applyFill="1" applyBorder="1" applyAlignment="1">
      <alignment horizontal="center" vertical="center" wrapText="1"/>
    </xf>
    <xf numFmtId="0" fontId="29" fillId="4" borderId="2" xfId="2" applyFont="1" applyFill="1" applyBorder="1" applyAlignment="1">
      <alignment horizontal="right" vertical="center"/>
    </xf>
    <xf numFmtId="0" fontId="40" fillId="5" borderId="9" xfId="2" applyFont="1" applyFill="1" applyBorder="1" applyAlignment="1">
      <alignment vertical="center"/>
    </xf>
    <xf numFmtId="0" fontId="40" fillId="5" borderId="10" xfId="2" applyFont="1" applyFill="1" applyBorder="1" applyAlignment="1">
      <alignment vertical="center"/>
    </xf>
    <xf numFmtId="0" fontId="31" fillId="5" borderId="9" xfId="2" applyFont="1" applyFill="1" applyBorder="1" applyAlignment="1">
      <alignment vertical="center"/>
    </xf>
    <xf numFmtId="0" fontId="31" fillId="5" borderId="10" xfId="2" applyFont="1" applyFill="1" applyBorder="1" applyAlignment="1">
      <alignment vertical="center"/>
    </xf>
    <xf numFmtId="0" fontId="30" fillId="5" borderId="9" xfId="2" applyFont="1" applyFill="1" applyBorder="1" applyAlignment="1">
      <alignment vertical="center"/>
    </xf>
    <xf numFmtId="0" fontId="30" fillId="5" borderId="10" xfId="2" applyFont="1" applyFill="1" applyBorder="1" applyAlignment="1">
      <alignment vertical="center"/>
    </xf>
    <xf numFmtId="0" fontId="22" fillId="5" borderId="19" xfId="2" applyFont="1" applyFill="1" applyBorder="1" applyAlignment="1"/>
    <xf numFmtId="0" fontId="22" fillId="5" borderId="20" xfId="2" applyFont="1" applyFill="1" applyBorder="1" applyAlignment="1"/>
    <xf numFmtId="0" fontId="22" fillId="4" borderId="0" xfId="2" applyFont="1" applyFill="1" applyBorder="1" applyAlignment="1"/>
    <xf numFmtId="0" fontId="22" fillId="4" borderId="22" xfId="2" applyFont="1" applyFill="1" applyBorder="1" applyAlignment="1"/>
    <xf numFmtId="9" fontId="28" fillId="4" borderId="22" xfId="2" applyNumberFormat="1" applyFont="1" applyFill="1" applyBorder="1" applyAlignment="1">
      <alignment horizontal="center" vertical="center"/>
    </xf>
    <xf numFmtId="0" fontId="3" fillId="4" borderId="22" xfId="2" applyFont="1" applyFill="1" applyBorder="1" applyAlignment="1">
      <alignment horizontal="center"/>
    </xf>
    <xf numFmtId="0" fontId="50" fillId="0" borderId="0" xfId="0" applyFont="1" applyAlignment="1">
      <alignment vertical="top"/>
    </xf>
    <xf numFmtId="9" fontId="45" fillId="4" borderId="2" xfId="0" applyNumberFormat="1" applyFont="1" applyFill="1" applyBorder="1" applyAlignment="1">
      <alignment horizontal="center" vertical="center"/>
    </xf>
    <xf numFmtId="0" fontId="24" fillId="7" borderId="2" xfId="2" applyFont="1" applyFill="1" applyBorder="1" applyAlignment="1">
      <alignment horizontal="center" vertical="center"/>
    </xf>
    <xf numFmtId="0" fontId="26" fillId="7" borderId="2" xfId="2" applyFont="1" applyFill="1" applyBorder="1" applyAlignment="1">
      <alignment horizontal="center" vertical="center"/>
    </xf>
    <xf numFmtId="0" fontId="26" fillId="7" borderId="2" xfId="2" applyFont="1" applyFill="1" applyBorder="1" applyAlignment="1">
      <alignment horizontal="center" vertical="center"/>
    </xf>
    <xf numFmtId="0" fontId="22" fillId="7" borderId="3" xfId="0" applyFont="1" applyFill="1" applyBorder="1" applyAlignment="1">
      <alignment horizontal="center" vertical="center"/>
    </xf>
    <xf numFmtId="0" fontId="24" fillId="7" borderId="2" xfId="2" applyFont="1" applyFill="1" applyBorder="1" applyAlignment="1">
      <alignment horizontal="center" vertical="center"/>
    </xf>
    <xf numFmtId="1" fontId="0" fillId="0" borderId="0" xfId="0" applyNumberFormat="1"/>
    <xf numFmtId="0" fontId="22" fillId="0" borderId="5" xfId="0" applyFont="1" applyBorder="1" applyAlignment="1">
      <alignment horizontal="center" vertical="center" readingOrder="2"/>
    </xf>
    <xf numFmtId="0" fontId="22" fillId="0" borderId="2" xfId="0" applyFont="1" applyBorder="1" applyAlignment="1">
      <alignment vertical="center"/>
    </xf>
    <xf numFmtId="1" fontId="22" fillId="0" borderId="2" xfId="0" applyNumberFormat="1" applyFont="1" applyBorder="1" applyAlignment="1">
      <alignment vertical="center"/>
    </xf>
    <xf numFmtId="2" fontId="51" fillId="5" borderId="2" xfId="0" applyNumberFormat="1" applyFont="1" applyFill="1" applyBorder="1" applyAlignment="1">
      <alignment horizontal="center" vertical="center"/>
    </xf>
    <xf numFmtId="1" fontId="28" fillId="6" borderId="2" xfId="0" applyNumberFormat="1" applyFont="1" applyFill="1" applyBorder="1" applyAlignment="1">
      <alignment horizontal="center"/>
    </xf>
    <xf numFmtId="1" fontId="22" fillId="6" borderId="2" xfId="0" applyNumberFormat="1" applyFont="1" applyFill="1" applyBorder="1" applyAlignment="1">
      <alignment horizontal="center"/>
    </xf>
    <xf numFmtId="2" fontId="22" fillId="8" borderId="2" xfId="0" applyNumberFormat="1" applyFont="1" applyFill="1" applyBorder="1" applyAlignment="1">
      <alignment horizontal="center"/>
    </xf>
    <xf numFmtId="1" fontId="22" fillId="4" borderId="2" xfId="0" applyNumberFormat="1" applyFont="1" applyFill="1" applyBorder="1" applyAlignment="1">
      <alignment horizontal="center"/>
    </xf>
    <xf numFmtId="2" fontId="22" fillId="4" borderId="2" xfId="0" applyNumberFormat="1" applyFont="1" applyFill="1" applyBorder="1" applyAlignment="1">
      <alignment horizontal="center"/>
    </xf>
    <xf numFmtId="0" fontId="32" fillId="0" borderId="2" xfId="0" applyFont="1" applyBorder="1"/>
    <xf numFmtId="1" fontId="32" fillId="0" borderId="2" xfId="0" applyNumberFormat="1" applyFont="1" applyBorder="1"/>
    <xf numFmtId="0" fontId="32" fillId="0" borderId="12" xfId="0" applyFont="1" applyBorder="1"/>
    <xf numFmtId="1" fontId="32" fillId="0" borderId="12" xfId="0" applyNumberFormat="1" applyFont="1" applyBorder="1"/>
    <xf numFmtId="3" fontId="1" fillId="4" borderId="2" xfId="0" applyNumberFormat="1" applyFont="1" applyFill="1" applyBorder="1" applyAlignment="1">
      <alignment horizontal="center"/>
    </xf>
    <xf numFmtId="3" fontId="36" fillId="4" borderId="2" xfId="0" applyNumberFormat="1" applyFont="1" applyFill="1" applyBorder="1" applyAlignment="1">
      <alignment horizontal="center"/>
    </xf>
    <xf numFmtId="0" fontId="35" fillId="4" borderId="2" xfId="0" applyFont="1" applyFill="1" applyBorder="1"/>
    <xf numFmtId="9" fontId="45" fillId="0" borderId="16" xfId="0" applyNumberFormat="1" applyFont="1" applyBorder="1" applyAlignment="1">
      <alignment horizontal="center" vertical="center"/>
    </xf>
    <xf numFmtId="9" fontId="45" fillId="6" borderId="16" xfId="0" applyNumberFormat="1" applyFont="1" applyFill="1" applyBorder="1" applyAlignment="1">
      <alignment horizontal="center" vertical="center"/>
    </xf>
    <xf numFmtId="9" fontId="46" fillId="4" borderId="16" xfId="2" applyNumberFormat="1" applyFont="1" applyFill="1" applyBorder="1" applyAlignment="1">
      <alignment horizontal="center" vertical="center"/>
    </xf>
    <xf numFmtId="9" fontId="45" fillId="4" borderId="16" xfId="0" applyNumberFormat="1" applyFont="1" applyFill="1" applyBorder="1" applyAlignment="1">
      <alignment horizontal="center" vertical="center"/>
    </xf>
    <xf numFmtId="9" fontId="45" fillId="4" borderId="16" xfId="0" applyNumberFormat="1" applyFont="1" applyFill="1" applyBorder="1" applyAlignment="1">
      <alignment horizontal="center"/>
    </xf>
    <xf numFmtId="3" fontId="26" fillId="5" borderId="2" xfId="2" applyNumberFormat="1" applyFont="1" applyFill="1" applyBorder="1" applyAlignment="1">
      <alignment horizontal="center" vertical="center" wrapText="1"/>
    </xf>
    <xf numFmtId="3" fontId="45" fillId="0" borderId="2" xfId="0" applyNumberFormat="1" applyFont="1" applyBorder="1" applyAlignment="1">
      <alignment horizontal="center" vertical="center"/>
    </xf>
    <xf numFmtId="3" fontId="45" fillId="6" borderId="2" xfId="0" applyNumberFormat="1" applyFont="1" applyFill="1" applyBorder="1" applyAlignment="1">
      <alignment horizontal="center" vertical="center"/>
    </xf>
    <xf numFmtId="3" fontId="46" fillId="4" borderId="2" xfId="2" applyNumberFormat="1" applyFont="1" applyFill="1" applyBorder="1" applyAlignment="1">
      <alignment horizontal="center" vertical="center"/>
    </xf>
    <xf numFmtId="3" fontId="45" fillId="4" borderId="2" xfId="0" applyNumberFormat="1" applyFont="1" applyFill="1" applyBorder="1" applyAlignment="1">
      <alignment horizontal="center" vertical="center"/>
    </xf>
    <xf numFmtId="3" fontId="46" fillId="5" borderId="2" xfId="2" applyNumberFormat="1" applyFont="1" applyFill="1" applyBorder="1" applyAlignment="1">
      <alignment horizontal="center" vertical="center"/>
    </xf>
    <xf numFmtId="3" fontId="45" fillId="4" borderId="2" xfId="0" applyNumberFormat="1" applyFont="1" applyFill="1" applyBorder="1" applyAlignment="1">
      <alignment horizontal="center"/>
    </xf>
    <xf numFmtId="3" fontId="46" fillId="5" borderId="16" xfId="2" applyNumberFormat="1" applyFont="1" applyFill="1" applyBorder="1" applyAlignment="1">
      <alignment horizontal="center" vertical="center"/>
    </xf>
    <xf numFmtId="3" fontId="46" fillId="5" borderId="12" xfId="2" applyNumberFormat="1" applyFont="1" applyFill="1" applyBorder="1" applyAlignment="1">
      <alignment horizontal="center" vertical="center"/>
    </xf>
    <xf numFmtId="3" fontId="28" fillId="4" borderId="22" xfId="2" applyNumberFormat="1" applyFont="1" applyFill="1" applyBorder="1" applyAlignment="1">
      <alignment horizontal="center" vertical="center"/>
    </xf>
    <xf numFmtId="3" fontId="44" fillId="0" borderId="0" xfId="0" applyNumberFormat="1" applyFont="1" applyAlignment="1">
      <alignment horizontal="right" readingOrder="2"/>
    </xf>
    <xf numFmtId="0" fontId="28" fillId="4" borderId="3" xfId="0" applyFont="1" applyFill="1" applyBorder="1" applyAlignment="1">
      <alignment horizontal="center" vertical="center" readingOrder="2"/>
    </xf>
    <xf numFmtId="0" fontId="29" fillId="4" borderId="2" xfId="0" applyFont="1" applyFill="1" applyBorder="1" applyAlignment="1">
      <alignment vertical="center"/>
    </xf>
    <xf numFmtId="3" fontId="28" fillId="4" borderId="2"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8" xfId="0" applyNumberFormat="1" applyFont="1" applyFill="1" applyBorder="1" applyAlignment="1">
      <alignment horizontal="center"/>
    </xf>
    <xf numFmtId="0" fontId="22" fillId="4" borderId="3" xfId="0" applyFont="1" applyFill="1" applyBorder="1" applyAlignment="1">
      <alignment horizontal="center" vertical="center" readingOrder="2"/>
    </xf>
    <xf numFmtId="0" fontId="30" fillId="4" borderId="2" xfId="0" applyFont="1" applyFill="1" applyBorder="1" applyAlignment="1">
      <alignment vertical="center"/>
    </xf>
    <xf numFmtId="2" fontId="22" fillId="4" borderId="8" xfId="0" applyNumberFormat="1" applyFont="1" applyFill="1" applyBorder="1" applyAlignment="1">
      <alignment horizontal="center"/>
    </xf>
    <xf numFmtId="164" fontId="29" fillId="4" borderId="8" xfId="2" applyNumberFormat="1" applyFont="1" applyFill="1" applyBorder="1" applyAlignment="1">
      <alignment horizontal="center" vertical="center"/>
    </xf>
    <xf numFmtId="0" fontId="37" fillId="4" borderId="0" xfId="0" applyFont="1" applyFill="1"/>
    <xf numFmtId="3" fontId="42" fillId="4" borderId="2" xfId="0" applyNumberFormat="1" applyFont="1" applyFill="1" applyBorder="1" applyAlignment="1">
      <alignment horizontal="center"/>
    </xf>
    <xf numFmtId="0" fontId="0" fillId="0" borderId="0" xfId="0" applyAlignment="1">
      <alignment horizontal="center" vertical="center"/>
    </xf>
    <xf numFmtId="0" fontId="4" fillId="0" borderId="0" xfId="0" applyFont="1" applyAlignment="1"/>
    <xf numFmtId="3" fontId="4" fillId="0" borderId="0" xfId="0" applyNumberFormat="1" applyFont="1" applyAlignment="1"/>
    <xf numFmtId="0" fontId="7"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3"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6" fillId="0" borderId="0" xfId="0" applyFont="1" applyAlignment="1"/>
    <xf numFmtId="0" fontId="10" fillId="3" borderId="1" xfId="0" applyFont="1" applyFill="1" applyBorder="1" applyAlignment="1">
      <alignment horizontal="right" vertical="center"/>
    </xf>
    <xf numFmtId="0" fontId="10"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3" fontId="12"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1" fontId="12" fillId="3" borderId="1" xfId="0" applyNumberFormat="1" applyFont="1" applyFill="1" applyBorder="1" applyAlignment="1">
      <alignment horizontal="center" vertical="center"/>
    </xf>
    <xf numFmtId="1" fontId="13" fillId="3" borderId="1" xfId="0" applyNumberFormat="1" applyFont="1" applyFill="1" applyBorder="1" applyAlignment="1">
      <alignment horizontal="center" vertical="center"/>
    </xf>
    <xf numFmtId="2" fontId="12" fillId="3" borderId="1" xfId="0" applyNumberFormat="1" applyFont="1" applyFill="1" applyBorder="1" applyAlignment="1">
      <alignment horizontal="center" vertical="center"/>
    </xf>
    <xf numFmtId="4" fontId="12" fillId="3" borderId="1" xfId="0" applyNumberFormat="1" applyFont="1" applyFill="1" applyBorder="1" applyAlignment="1">
      <alignment horizontal="center" vertical="center"/>
    </xf>
    <xf numFmtId="0" fontId="0" fillId="0" borderId="0" xfId="0" applyAlignment="1"/>
    <xf numFmtId="0" fontId="10" fillId="4" borderId="1" xfId="0" applyFont="1" applyFill="1" applyBorder="1" applyAlignment="1">
      <alignment horizontal="right" vertical="center"/>
    </xf>
    <xf numFmtId="0" fontId="10"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3" fontId="12" fillId="4" borderId="1" xfId="0" applyNumberFormat="1" applyFont="1" applyFill="1" applyBorder="1" applyAlignment="1">
      <alignment horizontal="center" vertical="center"/>
    </xf>
    <xf numFmtId="3" fontId="12" fillId="0" borderId="1" xfId="0" applyNumberFormat="1" applyFont="1" applyBorder="1" applyAlignment="1">
      <alignment horizontal="center" vertical="center"/>
    </xf>
    <xf numFmtId="2" fontId="12" fillId="4" borderId="1" xfId="0" applyNumberFormat="1" applyFont="1" applyFill="1" applyBorder="1" applyAlignment="1">
      <alignment horizontal="center" vertical="center"/>
    </xf>
    <xf numFmtId="4" fontId="12" fillId="0" borderId="1" xfId="0" applyNumberFormat="1" applyFont="1" applyBorder="1" applyAlignment="1">
      <alignment horizontal="center" vertical="center"/>
    </xf>
    <xf numFmtId="0" fontId="12" fillId="3" borderId="1" xfId="0" applyNumberFormat="1" applyFont="1" applyFill="1" applyBorder="1" applyAlignment="1">
      <alignment horizontal="center" vertical="center"/>
    </xf>
    <xf numFmtId="1" fontId="12" fillId="4"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NumberFormat="1" applyFont="1" applyBorder="1" applyAlignment="1">
      <alignment horizontal="center" vertical="center"/>
    </xf>
    <xf numFmtId="0" fontId="14" fillId="0" borderId="1" xfId="0" applyNumberFormat="1" applyFont="1" applyBorder="1" applyAlignment="1">
      <alignment horizontal="center" vertical="center"/>
    </xf>
    <xf numFmtId="3" fontId="14" fillId="3" borderId="1" xfId="0" applyNumberFormat="1" applyFont="1" applyFill="1" applyBorder="1" applyAlignment="1">
      <alignment horizontal="center" vertical="center"/>
    </xf>
    <xf numFmtId="3" fontId="14" fillId="4" borderId="1" xfId="0" applyNumberFormat="1" applyFont="1" applyFill="1" applyBorder="1" applyAlignment="1">
      <alignment horizontal="center" vertical="center"/>
    </xf>
    <xf numFmtId="0" fontId="12" fillId="4" borderId="1" xfId="0" applyNumberFormat="1" applyFont="1" applyFill="1" applyBorder="1" applyAlignment="1">
      <alignment horizontal="center" vertical="center"/>
    </xf>
    <xf numFmtId="0" fontId="0" fillId="4" borderId="0" xfId="0" applyFill="1" applyAlignment="1"/>
    <xf numFmtId="3" fontId="10" fillId="3" borderId="1"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14" fillId="3"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0" fillId="5" borderId="1" xfId="0" applyNumberFormat="1" applyFont="1" applyFill="1" applyBorder="1" applyAlignment="1">
      <alignment horizontal="center" vertical="center"/>
    </xf>
    <xf numFmtId="3" fontId="10" fillId="5" borderId="1" xfId="0" applyNumberFormat="1" applyFont="1" applyFill="1" applyBorder="1" applyAlignment="1">
      <alignment horizontal="center" vertical="center"/>
    </xf>
    <xf numFmtId="1" fontId="10" fillId="5" borderId="1" xfId="0" applyNumberFormat="1" applyFont="1" applyFill="1" applyBorder="1" applyAlignment="1">
      <alignment horizontal="center" vertical="center"/>
    </xf>
    <xf numFmtId="3" fontId="12" fillId="5" borderId="1" xfId="0" applyNumberFormat="1" applyFont="1" applyFill="1" applyBorder="1" applyAlignment="1">
      <alignment horizontal="center" vertical="center"/>
    </xf>
    <xf numFmtId="3" fontId="13" fillId="5"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wrapText="1"/>
    </xf>
    <xf numFmtId="3" fontId="12" fillId="5" borderId="1" xfId="0" applyNumberFormat="1" applyFont="1" applyFill="1" applyBorder="1" applyAlignment="1">
      <alignment horizontal="center" vertical="center" wrapText="1"/>
    </xf>
    <xf numFmtId="0" fontId="15" fillId="0" borderId="0" xfId="0" applyFont="1" applyAlignment="1">
      <alignment horizontal="center" vertical="center" wrapText="1"/>
    </xf>
    <xf numFmtId="0" fontId="10"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xf>
    <xf numFmtId="3" fontId="10" fillId="4" borderId="1" xfId="0" applyNumberFormat="1" applyFont="1" applyFill="1" applyBorder="1" applyAlignment="1">
      <alignment horizontal="center" vertical="center"/>
    </xf>
    <xf numFmtId="1" fontId="10" fillId="4"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5" fillId="4" borderId="0" xfId="0" applyFont="1" applyFill="1" applyAlignment="1">
      <alignment horizontal="center" vertical="center" wrapText="1"/>
    </xf>
    <xf numFmtId="3" fontId="16" fillId="4" borderId="1" xfId="0" applyNumberFormat="1" applyFont="1" applyFill="1" applyBorder="1" applyAlignment="1">
      <alignment horizontal="center" vertical="center"/>
    </xf>
    <xf numFmtId="3" fontId="14" fillId="0" borderId="1" xfId="0" applyNumberFormat="1" applyFont="1" applyBorder="1" applyAlignment="1">
      <alignment horizontal="center" vertical="center"/>
    </xf>
    <xf numFmtId="3" fontId="18" fillId="4" borderId="1" xfId="0" applyNumberFormat="1" applyFont="1" applyFill="1" applyBorder="1" applyAlignment="1">
      <alignment horizontal="center" vertical="center"/>
    </xf>
    <xf numFmtId="0" fontId="18" fillId="4"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6" fillId="4" borderId="1" xfId="0" applyFont="1" applyFill="1" applyBorder="1" applyAlignment="1">
      <alignment horizontal="center" vertical="center"/>
    </xf>
    <xf numFmtId="1" fontId="16" fillId="4"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1" fontId="16" fillId="3" borderId="1" xfId="0" applyNumberFormat="1" applyFont="1" applyFill="1" applyBorder="1" applyAlignment="1">
      <alignment horizontal="center" vertical="center"/>
    </xf>
    <xf numFmtId="2" fontId="12" fillId="5" borderId="1" xfId="0" applyNumberFormat="1" applyFont="1" applyFill="1" applyBorder="1" applyAlignment="1">
      <alignment horizontal="center" vertical="center"/>
    </xf>
    <xf numFmtId="0" fontId="0" fillId="0" borderId="0" xfId="0" applyAlignment="1">
      <alignment vertical="top"/>
    </xf>
    <xf numFmtId="0" fontId="19" fillId="4" borderId="1" xfId="0" applyNumberFormat="1" applyFont="1" applyFill="1" applyBorder="1" applyAlignment="1">
      <alignment horizontal="center" vertical="center"/>
    </xf>
    <xf numFmtId="4" fontId="10" fillId="5" borderId="1" xfId="0" applyNumberFormat="1" applyFont="1" applyFill="1" applyBorder="1" applyAlignment="1">
      <alignment horizontal="center" vertical="center"/>
    </xf>
    <xf numFmtId="3" fontId="19" fillId="3" borderId="1" xfId="0" applyNumberFormat="1" applyFont="1" applyFill="1" applyBorder="1" applyAlignment="1">
      <alignment horizontal="center" vertical="center"/>
    </xf>
    <xf numFmtId="0" fontId="19" fillId="3" borderId="1" xfId="0" applyNumberFormat="1" applyFont="1" applyFill="1" applyBorder="1" applyAlignment="1">
      <alignment horizontal="center" vertical="center"/>
    </xf>
    <xf numFmtId="3" fontId="19" fillId="0" borderId="1" xfId="0" applyNumberFormat="1" applyFont="1" applyBorder="1" applyAlignment="1">
      <alignment horizontal="center" vertical="center"/>
    </xf>
    <xf numFmtId="0" fontId="19" fillId="0" borderId="1" xfId="0" applyNumberFormat="1" applyFont="1" applyBorder="1" applyAlignment="1">
      <alignment horizontal="center" vertical="center"/>
    </xf>
    <xf numFmtId="0" fontId="20" fillId="3" borderId="1" xfId="0" applyFont="1" applyFill="1" applyBorder="1" applyAlignment="1">
      <alignment horizontal="center" vertical="center"/>
    </xf>
    <xf numFmtId="0" fontId="15" fillId="0" borderId="0" xfId="0" applyFont="1" applyAlignment="1">
      <alignment vertical="center" wrapText="1"/>
    </xf>
    <xf numFmtId="2" fontId="19" fillId="0" borderId="1" xfId="0" applyNumberFormat="1" applyFont="1" applyBorder="1" applyAlignment="1">
      <alignment horizontal="center" vertical="center"/>
    </xf>
    <xf numFmtId="0" fontId="11" fillId="3" borderId="1" xfId="0" applyFont="1" applyFill="1" applyBorder="1" applyAlignment="1">
      <alignment horizontal="right" vertical="center"/>
    </xf>
    <xf numFmtId="3" fontId="19" fillId="4" borderId="1" xfId="0" applyNumberFormat="1" applyFont="1" applyFill="1" applyBorder="1" applyAlignment="1">
      <alignment horizontal="center" vertical="center"/>
    </xf>
    <xf numFmtId="3" fontId="0" fillId="0" borderId="1" xfId="0" applyNumberFormat="1" applyBorder="1" applyAlignment="1"/>
    <xf numFmtId="0" fontId="21" fillId="0" borderId="0" xfId="0" applyFont="1" applyAlignment="1">
      <alignment horizontal="right"/>
    </xf>
    <xf numFmtId="0" fontId="10" fillId="0" borderId="0" xfId="0" applyFont="1" applyAlignment="1">
      <alignment horizontal="right"/>
    </xf>
    <xf numFmtId="0" fontId="10" fillId="0" borderId="0" xfId="0" applyFont="1" applyAlignment="1">
      <alignment horizontal="center"/>
    </xf>
    <xf numFmtId="1" fontId="0" fillId="0" borderId="0" xfId="0" applyNumberFormat="1" applyAlignment="1"/>
    <xf numFmtId="3" fontId="0" fillId="0" borderId="0" xfId="0" applyNumberFormat="1" applyAlignment="1">
      <alignment horizontal="center" vertical="center"/>
    </xf>
    <xf numFmtId="2" fontId="0" fillId="0" borderId="0" xfId="0" applyNumberFormat="1" applyAlignment="1"/>
    <xf numFmtId="3" fontId="0" fillId="0" borderId="0" xfId="0" applyNumberFormat="1" applyAlignment="1"/>
    <xf numFmtId="0" fontId="52" fillId="0" borderId="0" xfId="0" applyFont="1" applyAlignment="1"/>
    <xf numFmtId="0" fontId="53" fillId="0" borderId="0" xfId="0" applyFont="1" applyAlignment="1"/>
    <xf numFmtId="0" fontId="10" fillId="3" borderId="1" xfId="0" applyFont="1" applyFill="1" applyBorder="1" applyAlignment="1">
      <alignment horizontal="right"/>
    </xf>
    <xf numFmtId="0" fontId="10" fillId="3" borderId="1" xfId="0" applyFont="1" applyFill="1" applyBorder="1" applyAlignment="1">
      <alignment horizontal="center"/>
    </xf>
    <xf numFmtId="3" fontId="16" fillId="3" borderId="1" xfId="0" applyNumberFormat="1" applyFont="1" applyFill="1" applyBorder="1" applyAlignment="1">
      <alignment horizontal="center" vertical="center"/>
    </xf>
    <xf numFmtId="3" fontId="17" fillId="3" borderId="1" xfId="0" applyNumberFormat="1" applyFont="1" applyFill="1" applyBorder="1" applyAlignment="1">
      <alignment horizontal="center"/>
    </xf>
    <xf numFmtId="0" fontId="10" fillId="0" borderId="1" xfId="0" applyFont="1" applyBorder="1" applyAlignment="1">
      <alignment horizontal="right"/>
    </xf>
    <xf numFmtId="0" fontId="10" fillId="0" borderId="1" xfId="0" applyFont="1" applyBorder="1" applyAlignment="1">
      <alignment horizontal="center"/>
    </xf>
    <xf numFmtId="3" fontId="17" fillId="4" borderId="1" xfId="0" applyNumberFormat="1" applyFont="1" applyFill="1" applyBorder="1" applyAlignment="1">
      <alignment horizontal="center"/>
    </xf>
    <xf numFmtId="0" fontId="10" fillId="4" borderId="1" xfId="0" applyFont="1" applyFill="1" applyBorder="1" applyAlignment="1">
      <alignment horizontal="center"/>
    </xf>
    <xf numFmtId="0" fontId="10" fillId="5" borderId="1" xfId="0" applyNumberFormat="1" applyFont="1" applyFill="1" applyBorder="1" applyAlignment="1">
      <alignment horizontal="center" vertical="center" wrapText="1"/>
    </xf>
    <xf numFmtId="0" fontId="5" fillId="0" borderId="14" xfId="0" applyFont="1" applyBorder="1" applyAlignment="1">
      <alignment horizontal="center" vertical="center"/>
    </xf>
    <xf numFmtId="0" fontId="11"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32" fillId="0" borderId="12" xfId="0" applyFont="1" applyBorder="1" applyAlignment="1">
      <alignment horizontal="center" wrapText="1" readingOrder="2"/>
    </xf>
    <xf numFmtId="0" fontId="22" fillId="5" borderId="3" xfId="0" applyFont="1" applyFill="1" applyBorder="1" applyAlignment="1">
      <alignment horizontal="center" vertical="center" readingOrder="2"/>
    </xf>
    <xf numFmtId="0" fontId="24" fillId="5" borderId="2" xfId="0" applyFont="1" applyFill="1" applyBorder="1" applyAlignment="1">
      <alignment horizontal="center" vertical="center"/>
    </xf>
    <xf numFmtId="2" fontId="24" fillId="5" borderId="2" xfId="0" applyNumberFormat="1" applyFont="1" applyFill="1" applyBorder="1" applyAlignment="1">
      <alignment horizontal="center" vertical="center"/>
    </xf>
    <xf numFmtId="0" fontId="31"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22" fillId="5" borderId="9" xfId="0" applyFont="1" applyFill="1" applyBorder="1" applyAlignment="1">
      <alignment horizontal="center" vertical="center" readingOrder="2"/>
    </xf>
    <xf numFmtId="0" fontId="22" fillId="5" borderId="10" xfId="0" applyFont="1" applyFill="1" applyBorder="1" applyAlignment="1">
      <alignment horizontal="center" vertical="center" readingOrder="2"/>
    </xf>
    <xf numFmtId="0" fontId="24" fillId="0" borderId="6" xfId="0" applyFont="1" applyBorder="1" applyAlignment="1">
      <alignment horizontal="center" vertical="center"/>
    </xf>
    <xf numFmtId="0" fontId="24" fillId="0" borderId="7" xfId="0" applyFont="1" applyBorder="1" applyAlignment="1">
      <alignment horizontal="center" vertical="center"/>
    </xf>
    <xf numFmtId="2" fontId="26" fillId="5" borderId="8" xfId="0" applyNumberFormat="1" applyFont="1" applyFill="1" applyBorder="1" applyAlignment="1">
      <alignment horizontal="center" vertical="center"/>
    </xf>
    <xf numFmtId="0" fontId="30" fillId="5" borderId="3" xfId="0" applyFont="1" applyFill="1" applyBorder="1" applyAlignment="1">
      <alignment horizontal="center" vertical="center"/>
    </xf>
    <xf numFmtId="0" fontId="30" fillId="5" borderId="2" xfId="0" applyFont="1" applyFill="1" applyBorder="1" applyAlignment="1">
      <alignment horizontal="center" vertical="center"/>
    </xf>
    <xf numFmtId="0" fontId="32" fillId="0" borderId="2" xfId="0" applyFont="1" applyBorder="1" applyAlignment="1">
      <alignment horizontal="right" readingOrder="2"/>
    </xf>
    <xf numFmtId="0" fontId="40" fillId="7" borderId="9" xfId="2" applyFont="1" applyFill="1" applyBorder="1" applyAlignment="1">
      <alignment horizontal="right" vertical="center"/>
    </xf>
    <xf numFmtId="0" fontId="40" fillId="7" borderId="10" xfId="2" applyFont="1" applyFill="1" applyBorder="1" applyAlignment="1">
      <alignment horizontal="right" vertical="center"/>
    </xf>
    <xf numFmtId="0" fontId="22" fillId="7" borderId="5" xfId="0" applyFont="1" applyFill="1" applyBorder="1" applyAlignment="1">
      <alignment horizontal="center" vertical="center"/>
    </xf>
    <xf numFmtId="0" fontId="22" fillId="7" borderId="3" xfId="0" applyFont="1" applyFill="1" applyBorder="1" applyAlignment="1">
      <alignment horizontal="center" vertical="center"/>
    </xf>
    <xf numFmtId="0" fontId="24" fillId="7" borderId="6" xfId="2" applyFont="1" applyFill="1" applyBorder="1" applyAlignment="1">
      <alignment horizontal="center" vertical="center"/>
    </xf>
    <xf numFmtId="0" fontId="24" fillId="7" borderId="2" xfId="2" applyFont="1" applyFill="1" applyBorder="1" applyAlignment="1">
      <alignment horizontal="center" vertical="center"/>
    </xf>
    <xf numFmtId="0" fontId="26" fillId="7" borderId="6" xfId="2" applyFont="1" applyFill="1" applyBorder="1" applyAlignment="1">
      <alignment horizontal="center" vertical="center"/>
    </xf>
    <xf numFmtId="0" fontId="26" fillId="7" borderId="2" xfId="2" applyFont="1" applyFill="1" applyBorder="1" applyAlignment="1">
      <alignment horizontal="center" vertical="center"/>
    </xf>
    <xf numFmtId="0" fontId="40" fillId="7" borderId="9" xfId="2" applyFont="1" applyFill="1" applyBorder="1" applyAlignment="1">
      <alignment horizontal="center" vertical="center"/>
    </xf>
    <xf numFmtId="0" fontId="40" fillId="7" borderId="10" xfId="2" applyFont="1" applyFill="1" applyBorder="1" applyAlignment="1">
      <alignment horizontal="center" vertical="center"/>
    </xf>
    <xf numFmtId="0" fontId="34" fillId="0" borderId="14" xfId="1" applyFont="1" applyFill="1" applyBorder="1" applyAlignment="1">
      <alignment horizontal="center" vertical="center"/>
    </xf>
    <xf numFmtId="0" fontId="26" fillId="7" borderId="7" xfId="2" applyFont="1" applyFill="1" applyBorder="1" applyAlignment="1">
      <alignment horizontal="center" vertical="center"/>
    </xf>
    <xf numFmtId="0" fontId="26" fillId="7" borderId="16" xfId="2" applyFont="1" applyFill="1" applyBorder="1" applyAlignment="1">
      <alignment horizontal="center" vertical="center"/>
    </xf>
    <xf numFmtId="0" fontId="26" fillId="7" borderId="17" xfId="2" applyFont="1" applyFill="1" applyBorder="1" applyAlignment="1">
      <alignment horizontal="center" vertical="center"/>
    </xf>
    <xf numFmtId="0" fontId="26" fillId="7" borderId="10" xfId="2" applyFont="1" applyFill="1" applyBorder="1" applyAlignment="1">
      <alignment horizontal="center" vertical="center"/>
    </xf>
    <xf numFmtId="0" fontId="26" fillId="7" borderId="18" xfId="2" applyFont="1" applyFill="1" applyBorder="1" applyAlignment="1">
      <alignment horizontal="center" vertical="center"/>
    </xf>
    <xf numFmtId="0" fontId="0" fillId="0" borderId="0" xfId="0" applyAlignment="1">
      <alignment horizontal="center" vertical="center"/>
    </xf>
    <xf numFmtId="0" fontId="22" fillId="5" borderId="5" xfId="2" applyFont="1" applyFill="1" applyBorder="1" applyAlignment="1">
      <alignment horizontal="center" vertical="center"/>
    </xf>
    <xf numFmtId="0" fontId="22" fillId="5" borderId="3" xfId="2" applyFont="1" applyFill="1" applyBorder="1" applyAlignment="1">
      <alignment horizontal="center" vertical="center"/>
    </xf>
    <xf numFmtId="0" fontId="24" fillId="5" borderId="6" xfId="2" applyFont="1" applyFill="1" applyBorder="1" applyAlignment="1">
      <alignment horizontal="center" vertical="center"/>
    </xf>
    <xf numFmtId="0" fontId="24" fillId="5" borderId="2" xfId="2" applyFont="1" applyFill="1" applyBorder="1" applyAlignment="1">
      <alignment horizontal="center" vertical="center"/>
    </xf>
    <xf numFmtId="0" fontId="40" fillId="5" borderId="9" xfId="2" applyFont="1" applyFill="1" applyBorder="1" applyAlignment="1">
      <alignment horizontal="center" vertical="center"/>
    </xf>
    <xf numFmtId="0" fontId="40" fillId="5" borderId="10" xfId="2" applyFont="1" applyFill="1" applyBorder="1" applyAlignment="1">
      <alignment horizontal="center" vertical="center"/>
    </xf>
    <xf numFmtId="0" fontId="48" fillId="0" borderId="0" xfId="0" applyFont="1" applyBorder="1" applyAlignment="1">
      <alignment horizontal="right" vertical="center" wrapText="1" readingOrder="2"/>
    </xf>
    <xf numFmtId="0" fontId="43" fillId="0" borderId="14" xfId="0" applyFont="1" applyBorder="1" applyAlignment="1">
      <alignment horizontal="center"/>
    </xf>
    <xf numFmtId="0" fontId="26" fillId="5" borderId="6" xfId="2" applyFont="1" applyFill="1" applyBorder="1" applyAlignment="1">
      <alignment horizontal="center" vertical="center"/>
    </xf>
    <xf numFmtId="0" fontId="26" fillId="5" borderId="2" xfId="2" applyFont="1" applyFill="1" applyBorder="1" applyAlignment="1">
      <alignment horizontal="center" vertical="center"/>
    </xf>
    <xf numFmtId="0" fontId="26" fillId="5" borderId="23" xfId="2" applyFont="1" applyFill="1" applyBorder="1" applyAlignment="1">
      <alignment horizontal="center" vertical="center"/>
    </xf>
    <xf numFmtId="0" fontId="26" fillId="5" borderId="22" xfId="2" applyFont="1" applyFill="1" applyBorder="1" applyAlignment="1">
      <alignment horizontal="center" vertical="center"/>
    </xf>
    <xf numFmtId="0" fontId="26" fillId="5" borderId="4" xfId="2" applyFont="1" applyFill="1" applyBorder="1" applyAlignment="1">
      <alignment horizontal="center" vertical="center"/>
    </xf>
    <xf numFmtId="0" fontId="26" fillId="5" borderId="24" xfId="2" applyFont="1" applyFill="1" applyBorder="1" applyAlignment="1">
      <alignment horizontal="center" vertical="center"/>
    </xf>
    <xf numFmtId="0" fontId="26" fillId="5" borderId="26" xfId="2" applyFont="1" applyFill="1" applyBorder="1" applyAlignment="1">
      <alignment horizontal="center" vertical="center"/>
    </xf>
    <xf numFmtId="0" fontId="26" fillId="5" borderId="25" xfId="2" applyFont="1" applyFill="1" applyBorder="1" applyAlignment="1">
      <alignment horizontal="center" vertical="center"/>
    </xf>
    <xf numFmtId="0" fontId="44" fillId="0" borderId="0" xfId="0" applyFont="1" applyAlignment="1">
      <alignment horizontal="left" vertical="top" readingOrder="2"/>
    </xf>
    <xf numFmtId="0" fontId="48" fillId="0" borderId="0" xfId="0" applyFont="1" applyAlignment="1">
      <alignment horizontal="right" vertical="top" wrapText="1" readingOrder="2"/>
    </xf>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30.119\nahade%20mali\&#1711;&#1586;&#1575;&#1585;&#1588;%20&#1593;&#1605;&#1604;&#1705;&#1585;&#1583;%20&#1605;&#1583;&#1740;&#1585;&#1740;&#1578;\&#1593;&#1605;&#1604;&#1705;&#1585;&#1583;%20&#1589;&#1606;&#1583;&#1608;&#1602;%20&#1607;&#1575;\&#1711;&#1586;&#1575;&#1585;&#1588;%20&#1605;&#1575;&#1607;&#1575;&#1606;&#1607;%20&#1589;&#1606;&#1583;&#1608;&#1602;%20&#1607;&#1575;\&#1711;&#1586;&#1575;&#1585;&#1588;%20&#1605;&#1607;&#1585;&#1605;&#1575;&#1607;%20&#1589;&#1606;&#1583;&#1608;&#1602;%20&#1607;&#1575;%207\&#1705;&#1604;&#1740;-&#1605;&#1607;&#158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662;&#1740;&#1608;&#1587;&#1578;%2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پیوست 1"/>
      <sheetName val="پیوست2"/>
      <sheetName val="پیوست3"/>
      <sheetName val="پیوست4"/>
    </sheetNames>
    <sheetDataSet>
      <sheetData sheetId="0" refreshError="1"/>
      <sheetData sheetId="1" refreshError="1"/>
      <sheetData sheetId="2" refreshError="1"/>
      <sheetData sheetId="3">
        <row r="5">
          <cell r="C5" t="str">
            <v>پارسيان</v>
          </cell>
          <cell r="D5">
            <v>1.0176684982451678</v>
          </cell>
          <cell r="E5">
            <v>0.14297219396405561</v>
          </cell>
          <cell r="F5">
            <v>6824.1270071520003</v>
          </cell>
          <cell r="G5">
            <v>9828.943541658</v>
          </cell>
        </row>
        <row r="6">
          <cell r="C6" t="str">
            <v>آرمان</v>
          </cell>
          <cell r="D6">
            <v>0.23519953922939879</v>
          </cell>
          <cell r="E6">
            <v>1.6624762481535242</v>
          </cell>
          <cell r="F6">
            <v>10996.6395095107</v>
          </cell>
          <cell r="G6">
            <v>10812.852562025</v>
          </cell>
        </row>
        <row r="7">
          <cell r="C7" t="str">
            <v>امین ملت</v>
          </cell>
          <cell r="D7">
            <v>0.19747337691098713</v>
          </cell>
          <cell r="E7">
            <v>0.86842302847751385</v>
          </cell>
          <cell r="F7">
            <v>21775.892203713389</v>
          </cell>
          <cell r="G7">
            <v>6395.7836345731812</v>
          </cell>
        </row>
        <row r="8">
          <cell r="C8" t="str">
            <v>کشاورزي درآمد ثابت</v>
          </cell>
          <cell r="D8">
            <v>9.9232135851753694E-2</v>
          </cell>
          <cell r="E8">
            <v>1.4658796826934666</v>
          </cell>
          <cell r="F8">
            <v>132829.08672263581</v>
          </cell>
          <cell r="G8">
            <v>155358.04522826298</v>
          </cell>
        </row>
        <row r="9">
          <cell r="C9" t="str">
            <v>آتيه نوين</v>
          </cell>
          <cell r="D9">
            <v>3.0155338680807071E-2</v>
          </cell>
          <cell r="E9">
            <v>0.86009885669495645</v>
          </cell>
          <cell r="F9">
            <v>13375.964850049799</v>
          </cell>
          <cell r="G9">
            <v>19262.374213109</v>
          </cell>
        </row>
        <row r="10">
          <cell r="C10" t="str">
            <v>توس ایرانیان</v>
          </cell>
          <cell r="D10">
            <v>5.7370062370062369E-3</v>
          </cell>
          <cell r="E10">
            <v>0.36586852104093481</v>
          </cell>
          <cell r="F10">
            <v>0</v>
          </cell>
          <cell r="G10">
            <v>0</v>
          </cell>
        </row>
        <row r="11">
          <cell r="C11" t="str">
            <v>نوين سامان</v>
          </cell>
          <cell r="D11">
            <v>1.910890464524797E-3</v>
          </cell>
          <cell r="E11">
            <v>0.67110573211367308</v>
          </cell>
          <cell r="F11">
            <v>0</v>
          </cell>
          <cell r="G11">
            <v>195.05847178669998</v>
          </cell>
        </row>
        <row r="12">
          <cell r="C12" t="str">
            <v>کارآفرین</v>
          </cell>
          <cell r="D12">
            <v>0</v>
          </cell>
          <cell r="E12">
            <v>0.53524397761760245</v>
          </cell>
          <cell r="F12">
            <v>0</v>
          </cell>
          <cell r="G12">
            <v>0</v>
          </cell>
        </row>
        <row r="13">
          <cell r="C13" t="str">
            <v xml:space="preserve">امین شهر </v>
          </cell>
          <cell r="D13">
            <v>0</v>
          </cell>
          <cell r="E13">
            <v>0.33016960575087051</v>
          </cell>
          <cell r="F13" t="e">
            <v>#N/A</v>
          </cell>
          <cell r="G13">
            <v>0</v>
          </cell>
        </row>
        <row r="14">
          <cell r="C14" t="str">
            <v xml:space="preserve">گسترش فردای ایرانیان </v>
          </cell>
          <cell r="D14">
            <v>0</v>
          </cell>
          <cell r="E14">
            <v>0.50778693787400164</v>
          </cell>
          <cell r="F14" t="e">
            <v>#N/A</v>
          </cell>
          <cell r="G14">
            <v>0</v>
          </cell>
        </row>
        <row r="15">
          <cell r="C15" t="str">
            <v>ارمغان ایرانیان</v>
          </cell>
          <cell r="D15">
            <v>0</v>
          </cell>
          <cell r="E15">
            <v>0.29345495741502187</v>
          </cell>
          <cell r="F15" t="e">
            <v>#N/A</v>
          </cell>
          <cell r="G15">
            <v>0</v>
          </cell>
        </row>
        <row r="16">
          <cell r="C16" t="str">
            <v>ارزش آفرینان دی</v>
          </cell>
          <cell r="D16">
            <v>0</v>
          </cell>
          <cell r="E16">
            <v>0.5567585655382068</v>
          </cell>
          <cell r="F16" t="e">
            <v>#N/A</v>
          </cell>
          <cell r="G16">
            <v>0</v>
          </cell>
        </row>
        <row r="17">
          <cell r="D17">
            <v>6.4794028467288253E-2</v>
          </cell>
          <cell r="E17">
            <v>0.91400800451767272</v>
          </cell>
          <cell r="F17">
            <v>185801.71029306168</v>
          </cell>
          <cell r="G17">
            <v>201853.05765141489</v>
          </cell>
        </row>
        <row r="18">
          <cell r="C18" t="str">
            <v>يکم سامان</v>
          </cell>
          <cell r="D18">
            <v>1.4148541238200818</v>
          </cell>
          <cell r="E18">
            <v>0.46608193808180765</v>
          </cell>
          <cell r="F18">
            <v>31937.192409141004</v>
          </cell>
          <cell r="G18">
            <v>28180.924152059899</v>
          </cell>
        </row>
        <row r="19">
          <cell r="C19" t="str">
            <v>پیشرو</v>
          </cell>
          <cell r="D19">
            <v>1.0532291994415064</v>
          </cell>
          <cell r="E19">
            <v>0.86927148720467751</v>
          </cell>
          <cell r="F19">
            <v>354786.04819806054</v>
          </cell>
          <cell r="G19">
            <v>309297.97231902601</v>
          </cell>
        </row>
        <row r="20">
          <cell r="C20" t="str">
            <v>ممتاز</v>
          </cell>
          <cell r="D20">
            <v>1.0281188306988636</v>
          </cell>
          <cell r="E20">
            <v>0.65003793478790872</v>
          </cell>
          <cell r="F20">
            <v>459729.51622424292</v>
          </cell>
          <cell r="G20">
            <v>344499.43052387692</v>
          </cell>
        </row>
        <row r="21">
          <cell r="C21" t="str">
            <v>بانک دي</v>
          </cell>
          <cell r="D21">
            <v>0.73857438200344883</v>
          </cell>
          <cell r="E21">
            <v>0.67305892101314579</v>
          </cell>
          <cell r="F21">
            <v>129433.76884217501</v>
          </cell>
          <cell r="G21">
            <v>120476.63234806289</v>
          </cell>
        </row>
        <row r="22">
          <cell r="C22" t="str">
            <v>امين گلوبال</v>
          </cell>
          <cell r="D22">
            <v>0.67823989936047724</v>
          </cell>
          <cell r="E22">
            <v>2.2028386075193411E-2</v>
          </cell>
          <cell r="F22">
            <v>37162.713430403994</v>
          </cell>
          <cell r="G22">
            <v>15946.364369046802</v>
          </cell>
        </row>
        <row r="23">
          <cell r="C23" t="str">
            <v>سپهر اول بانک صادرات</v>
          </cell>
          <cell r="D23">
            <v>0.50689691359018085</v>
          </cell>
          <cell r="E23">
            <v>0.68205023872767978</v>
          </cell>
          <cell r="F23">
            <v>1072110.4181030341</v>
          </cell>
          <cell r="G23">
            <v>1106164.1560371062</v>
          </cell>
        </row>
        <row r="24">
          <cell r="C24" t="str">
            <v>يكم ايرانيان</v>
          </cell>
          <cell r="D24">
            <v>0.39486578856917975</v>
          </cell>
          <cell r="E24">
            <v>0.40441201909770275</v>
          </cell>
          <cell r="F24">
            <v>112825.37886811201</v>
          </cell>
          <cell r="G24">
            <v>99099.608578792788</v>
          </cell>
        </row>
        <row r="25">
          <cell r="C25" t="str">
            <v>بانک گردشگري</v>
          </cell>
          <cell r="D25">
            <v>0.35699693862330639</v>
          </cell>
          <cell r="E25">
            <v>0.47425804172171188</v>
          </cell>
          <cell r="F25">
            <v>67171.093591324403</v>
          </cell>
          <cell r="G25">
            <v>63990.1921257984</v>
          </cell>
        </row>
        <row r="26">
          <cell r="C26" t="str">
            <v>مهر ايرانيان</v>
          </cell>
          <cell r="D26">
            <v>0.19684344474649099</v>
          </cell>
          <cell r="E26">
            <v>0.78973811967042928</v>
          </cell>
          <cell r="F26">
            <v>65631.547256885111</v>
          </cell>
          <cell r="G26">
            <v>57564.775625420705</v>
          </cell>
        </row>
        <row r="27">
          <cell r="C27" t="str">
            <v>تجربه ايرانيان</v>
          </cell>
          <cell r="D27">
            <v>0.13434892203348336</v>
          </cell>
          <cell r="E27">
            <v>1.1393137522185934</v>
          </cell>
          <cell r="F27">
            <v>10465.6608551318</v>
          </cell>
          <cell r="G27">
            <v>36869.850730719998</v>
          </cell>
        </row>
        <row r="28">
          <cell r="C28" t="str">
            <v>آتیه ملت</v>
          </cell>
          <cell r="D28">
            <v>0.16869259563811223</v>
          </cell>
          <cell r="E28">
            <v>0.48513708311404891</v>
          </cell>
          <cell r="F28">
            <v>56258.889224753249</v>
          </cell>
          <cell r="G28">
            <v>37948.391386424912</v>
          </cell>
        </row>
        <row r="29">
          <cell r="D29">
            <v>0.50813904398768039</v>
          </cell>
          <cell r="E29">
            <v>0.22085649136897631</v>
          </cell>
          <cell r="F29">
            <v>2397512.2270032642</v>
          </cell>
          <cell r="G29">
            <v>2220038.2981963349</v>
          </cell>
        </row>
        <row r="30">
          <cell r="C30" t="str">
            <v>شاخصی کارآفرين</v>
          </cell>
          <cell r="D30">
            <v>0.35334004887891624</v>
          </cell>
          <cell r="E30">
            <v>0.25901304442472245</v>
          </cell>
          <cell r="F30">
            <v>52742.244250428797</v>
          </cell>
          <cell r="G30">
            <v>49529.6978292372</v>
          </cell>
        </row>
        <row r="31">
          <cell r="D31">
            <v>0.35334004887891624</v>
          </cell>
          <cell r="E31">
            <v>9.4129513998586825E-4</v>
          </cell>
          <cell r="F31">
            <v>52742.244250428797</v>
          </cell>
          <cell r="G31">
            <v>49529.6978292372</v>
          </cell>
        </row>
        <row r="32">
          <cell r="C32" t="str">
            <v>شاداب</v>
          </cell>
          <cell r="D32">
            <v>13.50427456264249</v>
          </cell>
          <cell r="E32">
            <v>0.5896400071719976</v>
          </cell>
          <cell r="F32">
            <v>5832.512280191444</v>
          </cell>
          <cell r="G32">
            <v>257.02111439132221</v>
          </cell>
        </row>
        <row r="33">
          <cell r="C33" t="str">
            <v>صباتامین</v>
          </cell>
          <cell r="D33">
            <v>7.7716288889685767</v>
          </cell>
          <cell r="E33">
            <v>0.63255251740924878</v>
          </cell>
          <cell r="F33">
            <v>8460.9349061911562</v>
          </cell>
          <cell r="G33">
            <v>7826.4795453572297</v>
          </cell>
        </row>
        <row r="34">
          <cell r="C34" t="str">
            <v>بانك اقتصاد نوين</v>
          </cell>
          <cell r="D34">
            <v>7.4693383216936944</v>
          </cell>
          <cell r="E34">
            <v>0.16694809953165324</v>
          </cell>
          <cell r="F34">
            <v>26021.865253932901</v>
          </cell>
          <cell r="G34">
            <v>23243.547939631801</v>
          </cell>
        </row>
        <row r="35">
          <cell r="C35" t="str">
            <v>ارگ هومن</v>
          </cell>
          <cell r="D35">
            <v>6.1155498444640966</v>
          </cell>
          <cell r="E35">
            <v>0.42247342199888266</v>
          </cell>
          <cell r="F35">
            <v>11908.182685558428</v>
          </cell>
          <cell r="G35">
            <v>7579.384727166037</v>
          </cell>
        </row>
        <row r="36">
          <cell r="C36" t="str">
            <v>بيمه دي</v>
          </cell>
          <cell r="D36">
            <v>4.6791535748520143</v>
          </cell>
          <cell r="E36">
            <v>0.30728470498376931</v>
          </cell>
          <cell r="F36">
            <v>4235.5193905289998</v>
          </cell>
          <cell r="G36">
            <v>4327.2591334049994</v>
          </cell>
        </row>
        <row r="37">
          <cell r="C37" t="str">
            <v>پيشگام</v>
          </cell>
          <cell r="D37">
            <v>4.5575634211562379</v>
          </cell>
          <cell r="E37">
            <v>0.34173228346456691</v>
          </cell>
          <cell r="F37">
            <v>15818.832373668301</v>
          </cell>
          <cell r="G37">
            <v>16022.419236657501</v>
          </cell>
        </row>
        <row r="38">
          <cell r="C38" t="str">
            <v>تدبيرگر سرمايه</v>
          </cell>
          <cell r="D38">
            <v>4.4894792581097809</v>
          </cell>
          <cell r="E38">
            <v>0.370491126702435</v>
          </cell>
          <cell r="F38">
            <v>11449.076648062201</v>
          </cell>
          <cell r="G38">
            <v>6133.7498811136011</v>
          </cell>
        </row>
        <row r="39">
          <cell r="C39" t="str">
            <v>بانك پاسارگاد</v>
          </cell>
          <cell r="D39">
            <v>4.4570284590500391</v>
          </cell>
          <cell r="E39">
            <v>0.12679176439927026</v>
          </cell>
          <cell r="F39">
            <v>15257.310143841902</v>
          </cell>
          <cell r="G39">
            <v>13661.9266500331</v>
          </cell>
        </row>
        <row r="40">
          <cell r="C40" t="str">
            <v>بانک مسکن</v>
          </cell>
          <cell r="D40">
            <v>4.3147202168399073</v>
          </cell>
          <cell r="E40">
            <v>7.9967460308317889E-2</v>
          </cell>
          <cell r="F40">
            <v>8498.6498867545779</v>
          </cell>
          <cell r="G40">
            <v>8118.6937638127738</v>
          </cell>
        </row>
        <row r="41">
          <cell r="C41" t="str">
            <v>نقش جهان</v>
          </cell>
          <cell r="D41">
            <v>4.4570284590500391</v>
          </cell>
          <cell r="E41">
            <v>0.12679176439927026</v>
          </cell>
          <cell r="F41">
            <v>9278</v>
          </cell>
          <cell r="G41">
            <v>6616</v>
          </cell>
        </row>
        <row r="42">
          <cell r="C42" t="str">
            <v>کاسپين مهر ايرانيان</v>
          </cell>
          <cell r="D42">
            <v>4.1838430026839832</v>
          </cell>
          <cell r="E42">
            <v>0.26571428571428574</v>
          </cell>
          <cell r="F42">
            <v>2924.3066124412003</v>
          </cell>
          <cell r="G42">
            <v>4736.067002127199</v>
          </cell>
        </row>
        <row r="43">
          <cell r="C43" t="str">
            <v>رضوي</v>
          </cell>
          <cell r="D43">
            <v>4.1179141810557018</v>
          </cell>
          <cell r="E43">
            <v>0.35194639438417358</v>
          </cell>
          <cell r="F43">
            <v>9910.8532133095996</v>
          </cell>
          <cell r="G43">
            <v>8525.5310135365999</v>
          </cell>
        </row>
        <row r="44">
          <cell r="C44" t="str">
            <v>بورس 24</v>
          </cell>
          <cell r="D44">
            <v>4.0282539396347543</v>
          </cell>
          <cell r="E44">
            <v>0.71818125155821488</v>
          </cell>
          <cell r="F44">
            <v>6896.2752160637992</v>
          </cell>
          <cell r="G44">
            <v>5629.7741578155001</v>
          </cell>
        </row>
        <row r="45">
          <cell r="C45" t="str">
            <v>اميد سهم</v>
          </cell>
          <cell r="D45">
            <v>3.9852579752995023</v>
          </cell>
          <cell r="E45">
            <v>0.15547179970386324</v>
          </cell>
          <cell r="F45">
            <v>7047.0260771512003</v>
          </cell>
          <cell r="G45">
            <v>5714.2679289245998</v>
          </cell>
        </row>
        <row r="46">
          <cell r="C46" t="str">
            <v>نوانديشان بازار سرمايه</v>
          </cell>
          <cell r="D46">
            <v>3.8228683763830893</v>
          </cell>
          <cell r="E46">
            <v>0.27150313152400835</v>
          </cell>
          <cell r="F46">
            <v>15794.937302140801</v>
          </cell>
          <cell r="G46">
            <v>15369.044892072801</v>
          </cell>
        </row>
        <row r="47">
          <cell r="C47" t="str">
            <v>رفاه</v>
          </cell>
          <cell r="D47">
            <v>3.5144133157859132</v>
          </cell>
          <cell r="E47">
            <v>0.35789939167775447</v>
          </cell>
          <cell r="F47">
            <v>12909.714479328522</v>
          </cell>
          <cell r="G47">
            <v>12120.181971526486</v>
          </cell>
        </row>
        <row r="48">
          <cell r="C48" t="str">
            <v>سينا</v>
          </cell>
          <cell r="D48">
            <v>3.5024960169297454</v>
          </cell>
          <cell r="E48">
            <v>0.60493170851394451</v>
          </cell>
          <cell r="F48">
            <v>9198.0438162164992</v>
          </cell>
          <cell r="G48">
            <v>10684.0363061062</v>
          </cell>
        </row>
        <row r="49">
          <cell r="C49" t="str">
            <v>راهنما</v>
          </cell>
          <cell r="D49">
            <v>3.3985451100503563</v>
          </cell>
          <cell r="E49">
            <v>0.72597566093159882</v>
          </cell>
          <cell r="F49">
            <v>11498.614065818399</v>
          </cell>
          <cell r="G49">
            <v>8128.3498871439997</v>
          </cell>
        </row>
        <row r="50">
          <cell r="C50" t="str">
            <v>گنجینه بهمن</v>
          </cell>
          <cell r="D50">
            <v>3.1475853602966493</v>
          </cell>
          <cell r="E50">
            <v>0.72396597661395079</v>
          </cell>
          <cell r="F50">
            <v>48149.083903245089</v>
          </cell>
          <cell r="G50">
            <v>40177.804699602711</v>
          </cell>
        </row>
        <row r="51">
          <cell r="C51" t="str">
            <v>آرين</v>
          </cell>
          <cell r="D51">
            <v>3.0847243490601861</v>
          </cell>
          <cell r="E51">
            <v>0.94636415416745778</v>
          </cell>
          <cell r="F51">
            <v>9367.0190111352022</v>
          </cell>
          <cell r="G51">
            <v>632.96811211760007</v>
          </cell>
        </row>
        <row r="52">
          <cell r="C52" t="str">
            <v>امين کارآفرين</v>
          </cell>
          <cell r="D52">
            <v>2.9193162410377358</v>
          </cell>
          <cell r="E52">
            <v>0.18356313497822932</v>
          </cell>
          <cell r="F52">
            <v>8009.6750507655006</v>
          </cell>
          <cell r="G52">
            <v>7970.5960763829989</v>
          </cell>
        </row>
        <row r="53">
          <cell r="C53" t="str">
            <v>پارس</v>
          </cell>
          <cell r="D53">
            <v>2.8225498626563956</v>
          </cell>
          <cell r="E53">
            <v>0.11469954377650814</v>
          </cell>
          <cell r="F53">
            <v>11812.850648644904</v>
          </cell>
          <cell r="G53">
            <v>11053.069496230362</v>
          </cell>
        </row>
        <row r="54">
          <cell r="C54" t="str">
            <v>بورس بيمه</v>
          </cell>
          <cell r="D54">
            <v>2.4567445488374542</v>
          </cell>
          <cell r="E54">
            <v>0.49317201472908995</v>
          </cell>
          <cell r="F54">
            <v>40886.693379318596</v>
          </cell>
          <cell r="G54">
            <v>33395.986059479095</v>
          </cell>
        </row>
        <row r="55">
          <cell r="C55" t="str">
            <v>حافظ</v>
          </cell>
          <cell r="D55">
            <v>2.4151373339897262</v>
          </cell>
          <cell r="E55">
            <v>0.31147260273972605</v>
          </cell>
          <cell r="F55">
            <v>15105.559219887999</v>
          </cell>
          <cell r="G55">
            <v>12563.866051464</v>
          </cell>
        </row>
        <row r="56">
          <cell r="C56" t="str">
            <v>سهم آشنا</v>
          </cell>
          <cell r="D56">
            <v>2.3786804284368777</v>
          </cell>
          <cell r="E56">
            <v>0.31632072789309068</v>
          </cell>
          <cell r="F56">
            <v>25134.638622356098</v>
          </cell>
          <cell r="G56">
            <v>17229.176799658202</v>
          </cell>
        </row>
        <row r="57">
          <cell r="C57" t="str">
            <v>بانک کشاورزي</v>
          </cell>
          <cell r="D57">
            <v>2.3712529875951431</v>
          </cell>
          <cell r="E57">
            <v>0.484138051246296</v>
          </cell>
          <cell r="F57">
            <v>10218.0015867776</v>
          </cell>
          <cell r="G57">
            <v>10047.772576089599</v>
          </cell>
        </row>
        <row r="58">
          <cell r="C58" t="str">
            <v>تدبيرگران آگاه</v>
          </cell>
          <cell r="D58">
            <v>2.231305949538374</v>
          </cell>
          <cell r="E58">
            <v>0.89076430089787118</v>
          </cell>
          <cell r="F58">
            <v>20658.455642671197</v>
          </cell>
          <cell r="G58">
            <v>15326.969831291697</v>
          </cell>
        </row>
        <row r="59">
          <cell r="C59" t="str">
            <v>خبرگان سهام</v>
          </cell>
          <cell r="D59">
            <v>2.1883353388657558</v>
          </cell>
          <cell r="E59">
            <v>0.27813617969620552</v>
          </cell>
          <cell r="F59">
            <v>11136.7993571562</v>
          </cell>
          <cell r="G59">
            <v>15252.638890357199</v>
          </cell>
        </row>
        <row r="60">
          <cell r="C60" t="str">
            <v>ایساتیس پویا</v>
          </cell>
          <cell r="D60">
            <v>2.135897754875538</v>
          </cell>
          <cell r="E60">
            <v>0.49039085988917519</v>
          </cell>
          <cell r="F60">
            <v>9819.3548942186044</v>
          </cell>
          <cell r="G60">
            <v>9489.1616681920532</v>
          </cell>
        </row>
        <row r="61">
          <cell r="C61" t="str">
            <v>آپادانا</v>
          </cell>
          <cell r="D61">
            <v>2.1001512690924655</v>
          </cell>
          <cell r="E61">
            <v>0.44863013698630139</v>
          </cell>
          <cell r="F61">
            <v>8569.9108153104007</v>
          </cell>
          <cell r="G61">
            <v>9164.3670279520011</v>
          </cell>
        </row>
        <row r="62">
          <cell r="C62" t="str">
            <v>تدبيرگران فردا</v>
          </cell>
          <cell r="D62">
            <v>1.9303301289296091</v>
          </cell>
          <cell r="E62">
            <v>0.32649923116350588</v>
          </cell>
          <cell r="F62">
            <v>18961.5840857966</v>
          </cell>
          <cell r="G62">
            <v>15255.583827048</v>
          </cell>
        </row>
        <row r="63">
          <cell r="C63" t="str">
            <v>کارآفرينان برتر</v>
          </cell>
          <cell r="D63">
            <v>1.8797010962227629</v>
          </cell>
          <cell r="E63">
            <v>0.82260849093620025</v>
          </cell>
          <cell r="F63">
            <v>36090.163422751997</v>
          </cell>
          <cell r="G63">
            <v>25058.965672799997</v>
          </cell>
        </row>
        <row r="64">
          <cell r="C64" t="str">
            <v>فارابي</v>
          </cell>
          <cell r="D64">
            <v>1.732383695502105</v>
          </cell>
          <cell r="E64">
            <v>0.75442153706455339</v>
          </cell>
          <cell r="F64">
            <v>71098.091129163004</v>
          </cell>
          <cell r="G64">
            <v>41543.116364889604</v>
          </cell>
        </row>
        <row r="65">
          <cell r="C65" t="str">
            <v>توسعه صادرات</v>
          </cell>
          <cell r="D65">
            <v>1.6544845404602109</v>
          </cell>
          <cell r="E65">
            <v>0.56375838926174493</v>
          </cell>
          <cell r="F65">
            <v>1016.4249519632999</v>
          </cell>
          <cell r="G65">
            <v>975.22067132699988</v>
          </cell>
        </row>
        <row r="66">
          <cell r="C66" t="str">
            <v>بانك صادرات</v>
          </cell>
          <cell r="D66">
            <v>1.6147455949580525</v>
          </cell>
          <cell r="E66">
            <v>1.1025897116537025</v>
          </cell>
          <cell r="F66">
            <v>74896.122621705596</v>
          </cell>
          <cell r="G66">
            <v>41728.814990385406</v>
          </cell>
        </row>
        <row r="67">
          <cell r="C67" t="str">
            <v>آگاه</v>
          </cell>
          <cell r="D67">
            <v>1.5894328588915096</v>
          </cell>
          <cell r="E67">
            <v>0.51751127700706412</v>
          </cell>
          <cell r="F67">
            <v>90134.176125600003</v>
          </cell>
          <cell r="G67">
            <v>79889.544123734799</v>
          </cell>
        </row>
        <row r="68">
          <cell r="C68" t="str">
            <v>صنعت و معدن</v>
          </cell>
          <cell r="D68">
            <v>1.4972226301311269</v>
          </cell>
          <cell r="E68">
            <v>0.52328910369979931</v>
          </cell>
          <cell r="F68">
            <v>13468.424021606806</v>
          </cell>
          <cell r="G68">
            <v>11518.687810471225</v>
          </cell>
        </row>
        <row r="69">
          <cell r="C69" t="str">
            <v>نوين</v>
          </cell>
          <cell r="D69">
            <v>1.4907972639635914</v>
          </cell>
          <cell r="E69">
            <v>0.94611088125775755</v>
          </cell>
          <cell r="F69">
            <v>38015.776855354801</v>
          </cell>
          <cell r="G69">
            <v>41264.835669355496</v>
          </cell>
        </row>
        <row r="70">
          <cell r="C70" t="str">
            <v>پیشتاز</v>
          </cell>
          <cell r="D70">
            <v>1.3488489584223606</v>
          </cell>
          <cell r="E70">
            <v>0.48847993243123938</v>
          </cell>
          <cell r="F70">
            <v>112891.44835213685</v>
          </cell>
          <cell r="G70">
            <v>97654.49831162428</v>
          </cell>
        </row>
        <row r="71">
          <cell r="C71" t="str">
            <v>فیروزه</v>
          </cell>
          <cell r="D71">
            <v>1.2684368473580765</v>
          </cell>
          <cell r="E71">
            <v>0.37032056268314967</v>
          </cell>
          <cell r="F71">
            <v>23806.362709721619</v>
          </cell>
          <cell r="G71">
            <v>22626.156197725049</v>
          </cell>
        </row>
        <row r="72">
          <cell r="C72" t="str">
            <v>بانك ملي</v>
          </cell>
          <cell r="D72">
            <v>1.203310522162842</v>
          </cell>
          <cell r="E72">
            <v>0.50093100863298912</v>
          </cell>
          <cell r="F72">
            <v>49668.745564231504</v>
          </cell>
          <cell r="G72">
            <v>44396.136497433494</v>
          </cell>
        </row>
        <row r="73">
          <cell r="C73" t="str">
            <v>پويا</v>
          </cell>
          <cell r="D73">
            <v>1.1657185545958961</v>
          </cell>
          <cell r="E73">
            <v>0.76802573473427749</v>
          </cell>
          <cell r="F73">
            <v>76623.473906347208</v>
          </cell>
          <cell r="G73">
            <v>60653.966092227995</v>
          </cell>
        </row>
        <row r="74">
          <cell r="C74" t="str">
            <v>مهر شريعه</v>
          </cell>
          <cell r="D74">
            <v>1.1354524522666667</v>
          </cell>
          <cell r="E74">
            <v>0.43057777777777778</v>
          </cell>
          <cell r="F74">
            <v>4011.4612270839002</v>
          </cell>
          <cell r="G74">
            <v>4272.2453576908001</v>
          </cell>
        </row>
        <row r="75">
          <cell r="C75" t="str">
            <v>عقيق</v>
          </cell>
          <cell r="D75">
            <v>1.1323932595663619</v>
          </cell>
          <cell r="E75">
            <v>0.43285496895444803</v>
          </cell>
          <cell r="F75">
            <v>56499.460812276098</v>
          </cell>
          <cell r="G75">
            <v>46594.5355196741</v>
          </cell>
        </row>
        <row r="76">
          <cell r="C76" t="str">
            <v>اميد ايرانيان</v>
          </cell>
          <cell r="D76">
            <v>1.0638826785370838</v>
          </cell>
          <cell r="E76">
            <v>0.16858997475658133</v>
          </cell>
          <cell r="F76">
            <v>7285.5635072874002</v>
          </cell>
          <cell r="G76">
            <v>7407.8064470292002</v>
          </cell>
        </row>
        <row r="77">
          <cell r="C77" t="str">
            <v>بورسيران</v>
          </cell>
          <cell r="D77">
            <v>0.93945519809804034</v>
          </cell>
          <cell r="E77">
            <v>0.42330202587631227</v>
          </cell>
          <cell r="F77">
            <v>156623.42590672959</v>
          </cell>
          <cell r="G77">
            <v>151286.517863421</v>
          </cell>
        </row>
        <row r="78">
          <cell r="C78" t="str">
            <v>توسعه فردا</v>
          </cell>
          <cell r="D78">
            <v>0.68869179281448667</v>
          </cell>
          <cell r="E78">
            <v>0.46773261413985745</v>
          </cell>
          <cell r="F78">
            <v>783.2438802480001</v>
          </cell>
          <cell r="G78">
            <v>1345.7330882407998</v>
          </cell>
        </row>
        <row r="79">
          <cell r="C79" t="str">
            <v>بانك تجارت</v>
          </cell>
          <cell r="D79">
            <v>0.68499764726377699</v>
          </cell>
          <cell r="E79">
            <v>0.40838767421045902</v>
          </cell>
          <cell r="F79">
            <v>11831.7080014209</v>
          </cell>
          <cell r="G79">
            <v>13208.294853974001</v>
          </cell>
        </row>
        <row r="80">
          <cell r="C80" t="str">
            <v>خوارزمی</v>
          </cell>
          <cell r="D80">
            <v>0.25165946543490286</v>
          </cell>
          <cell r="E80">
            <v>0.43635887131999651</v>
          </cell>
          <cell r="F80">
            <v>7162.7644251316997</v>
          </cell>
          <cell r="G80">
            <v>15798.031462032903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s>
    <sheetDataSet>
      <sheetData sheetId="0"/>
      <sheetData sheetId="1">
        <row r="5">
          <cell r="A5" t="str">
            <v>کشاورزي درآمد ثابت</v>
          </cell>
          <cell r="B5">
            <v>5129673.6843119999</v>
          </cell>
          <cell r="C5">
            <v>3.15</v>
          </cell>
          <cell r="D5">
            <v>161584.72105582801</v>
          </cell>
        </row>
        <row r="6">
          <cell r="A6" t="str">
            <v>امین ملت</v>
          </cell>
          <cell r="B6">
            <v>574932.91177799995</v>
          </cell>
          <cell r="C6">
            <v>1.0893089186026483</v>
          </cell>
          <cell r="D6">
            <v>6262.7954839796494</v>
          </cell>
        </row>
        <row r="7">
          <cell r="A7" t="str">
            <v>آرمان</v>
          </cell>
          <cell r="B7">
            <v>810888.32285600004</v>
          </cell>
          <cell r="C7">
            <v>1.3</v>
          </cell>
          <cell r="D7">
            <v>10541.548197128002</v>
          </cell>
        </row>
        <row r="8">
          <cell r="A8" t="str">
            <v>پارسيان</v>
          </cell>
          <cell r="B8">
            <v>68082.816160000002</v>
          </cell>
          <cell r="C8">
            <v>16.48</v>
          </cell>
          <cell r="D8">
            <v>11220.048103168001</v>
          </cell>
        </row>
        <row r="9">
          <cell r="A9" t="str">
            <v>آتيه نوين</v>
          </cell>
          <cell r="B9">
            <v>2027404.0963900001</v>
          </cell>
          <cell r="C9">
            <v>0.83</v>
          </cell>
          <cell r="D9">
            <v>16827.454000037</v>
          </cell>
        </row>
        <row r="10">
          <cell r="A10" t="str">
            <v>نوين سامان</v>
          </cell>
          <cell r="B10">
            <v>2036301.338764</v>
          </cell>
          <cell r="C10">
            <v>0.25</v>
          </cell>
          <cell r="D10">
            <v>5090.7533469099999</v>
          </cell>
        </row>
        <row r="11">
          <cell r="A11" t="str">
            <v>کارآفرین</v>
          </cell>
          <cell r="B11">
            <v>2645419.4175510001</v>
          </cell>
          <cell r="C11">
            <v>0</v>
          </cell>
          <cell r="D11">
            <v>0</v>
          </cell>
        </row>
        <row r="12">
          <cell r="A12" t="str">
            <v>توس ایرانیان</v>
          </cell>
          <cell r="B12">
            <v>49763.549443000004</v>
          </cell>
          <cell r="C12">
            <v>0.46</v>
          </cell>
          <cell r="D12">
            <v>228.9123274378</v>
          </cell>
        </row>
        <row r="13">
          <cell r="A13" t="str">
            <v xml:space="preserve">امین شهر </v>
          </cell>
          <cell r="B13">
            <v>54643.010806999999</v>
          </cell>
          <cell r="C13">
            <v>0</v>
          </cell>
          <cell r="D13">
            <v>0</v>
          </cell>
        </row>
        <row r="14">
          <cell r="A14" t="str">
            <v xml:space="preserve">گسترش فردای ایرانیان </v>
          </cell>
          <cell r="B14">
            <v>954577.04029399995</v>
          </cell>
          <cell r="C14">
            <v>0.02</v>
          </cell>
          <cell r="D14">
            <v>190.91540805879998</v>
          </cell>
        </row>
        <row r="15">
          <cell r="A15" t="str">
            <v>ارمغان ایرانیان</v>
          </cell>
          <cell r="B15">
            <v>493652.491354</v>
          </cell>
          <cell r="C15">
            <v>0.05</v>
          </cell>
          <cell r="D15">
            <v>246.826245677</v>
          </cell>
        </row>
        <row r="16">
          <cell r="A16" t="str">
            <v>ارزش آفرینان دی</v>
          </cell>
          <cell r="B16">
            <v>905668.95105799998</v>
          </cell>
          <cell r="C16">
            <v>0.02</v>
          </cell>
          <cell r="D16">
            <v>181.1337902116</v>
          </cell>
        </row>
        <row r="17">
          <cell r="A17" t="str">
            <v>نهال سرمایه ایرانیان</v>
          </cell>
          <cell r="B17">
            <v>924433.34834000003</v>
          </cell>
          <cell r="C17">
            <v>0.02</v>
          </cell>
          <cell r="D17">
            <v>184.886669668</v>
          </cell>
        </row>
        <row r="18">
          <cell r="A18" t="str">
            <v>امین سامان</v>
          </cell>
          <cell r="B18">
            <v>51514.264364000002</v>
          </cell>
          <cell r="C18">
            <v>0</v>
          </cell>
          <cell r="D18">
            <v>0</v>
          </cell>
        </row>
        <row r="19">
          <cell r="A19" t="str">
            <v>امين گلوبال</v>
          </cell>
          <cell r="B19">
            <v>305777.21946200001</v>
          </cell>
          <cell r="C19">
            <v>3.94</v>
          </cell>
          <cell r="D19">
            <v>12047.622446802801</v>
          </cell>
        </row>
        <row r="20">
          <cell r="B20">
            <v>17032732.462933004</v>
          </cell>
        </row>
        <row r="21">
          <cell r="A21" t="str">
            <v>بانک گردشگري</v>
          </cell>
          <cell r="B21">
            <v>268704.62462900003</v>
          </cell>
          <cell r="C21">
            <v>22.52</v>
          </cell>
          <cell r="D21">
            <v>60512.281466450804</v>
          </cell>
        </row>
        <row r="22">
          <cell r="B22">
            <v>268704.62462900003</v>
          </cell>
        </row>
        <row r="23">
          <cell r="A23" t="str">
            <v>سپهر اول بانک صادرات</v>
          </cell>
          <cell r="B23">
            <v>1428438.4441810001</v>
          </cell>
          <cell r="C23">
            <v>80.239999999999995</v>
          </cell>
          <cell r="D23">
            <v>1146179.0076108344</v>
          </cell>
        </row>
        <row r="24">
          <cell r="A24" t="str">
            <v>پیشرو</v>
          </cell>
          <cell r="B24">
            <v>264900.38783399999</v>
          </cell>
          <cell r="C24">
            <v>88.285301111909078</v>
          </cell>
          <cell r="D24">
            <v>233868.10504586186</v>
          </cell>
        </row>
        <row r="25">
          <cell r="A25" t="str">
            <v>ممتاز</v>
          </cell>
          <cell r="B25">
            <v>331646.05709999998</v>
          </cell>
          <cell r="C25">
            <v>87.05172853073941</v>
          </cell>
          <cell r="D25">
            <v>288703.62530959299</v>
          </cell>
        </row>
        <row r="26">
          <cell r="A26" t="str">
            <v>يكم ايرانيان</v>
          </cell>
          <cell r="B26">
            <v>721967.14580000006</v>
          </cell>
          <cell r="C26">
            <v>11</v>
          </cell>
          <cell r="D26">
            <v>79416.386038000011</v>
          </cell>
        </row>
        <row r="27">
          <cell r="A27" t="str">
            <v>بانک دي</v>
          </cell>
          <cell r="B27">
            <v>164793.81387099999</v>
          </cell>
          <cell r="C27">
            <v>77.510000000000005</v>
          </cell>
          <cell r="D27">
            <v>127731.68513141209</v>
          </cell>
        </row>
        <row r="28">
          <cell r="A28" t="str">
            <v>مهر ايرانيان</v>
          </cell>
          <cell r="B28">
            <v>436262.50388700003</v>
          </cell>
          <cell r="C28">
            <v>10.86</v>
          </cell>
          <cell r="D28">
            <v>47378.107922128198</v>
          </cell>
        </row>
        <row r="29">
          <cell r="A29" t="str">
            <v>يکم سامان</v>
          </cell>
          <cell r="B29">
            <v>52506.227698000002</v>
          </cell>
          <cell r="C29">
            <v>34.36</v>
          </cell>
          <cell r="D29">
            <v>18041.139837032802</v>
          </cell>
        </row>
        <row r="30">
          <cell r="A30" t="str">
            <v>تجربه ايرانيان</v>
          </cell>
          <cell r="B30">
            <v>479882.74235100002</v>
          </cell>
          <cell r="C30">
            <v>9.69</v>
          </cell>
          <cell r="D30">
            <v>46500.637733811905</v>
          </cell>
        </row>
        <row r="31">
          <cell r="A31" t="str">
            <v>آتیه ملت</v>
          </cell>
          <cell r="B31">
            <v>287580.01965600002</v>
          </cell>
          <cell r="C31">
            <v>12.505634818264161</v>
          </cell>
          <cell r="D31">
            <v>35963.70706847166</v>
          </cell>
        </row>
        <row r="32">
          <cell r="B32">
            <v>4167977.3423780007</v>
          </cell>
        </row>
        <row r="33">
          <cell r="A33" t="str">
            <v>شاخصی کارآفرين</v>
          </cell>
          <cell r="B33">
            <v>46690.823267</v>
          </cell>
          <cell r="C33">
            <v>94.2</v>
          </cell>
          <cell r="D33">
            <v>43982.755517514001</v>
          </cell>
        </row>
        <row r="34">
          <cell r="B34">
            <v>46690.823267</v>
          </cell>
        </row>
        <row r="35">
          <cell r="A35" t="str">
            <v>بانك اقتصاد نوين</v>
          </cell>
          <cell r="B35">
            <v>26336.069917000001</v>
          </cell>
          <cell r="C35">
            <v>93.08</v>
          </cell>
          <cell r="D35">
            <v>24513.613878743603</v>
          </cell>
        </row>
        <row r="36">
          <cell r="A36" t="str">
            <v>پیشتاز</v>
          </cell>
          <cell r="B36">
            <v>99321.858431999994</v>
          </cell>
          <cell r="C36">
            <v>89.085919168647791</v>
          </cell>
          <cell r="D36">
            <v>88481.790519530303</v>
          </cell>
        </row>
        <row r="37">
          <cell r="A37" t="str">
            <v>فارابي</v>
          </cell>
          <cell r="B37">
            <v>42182.584699999999</v>
          </cell>
          <cell r="C37">
            <v>83.83</v>
          </cell>
          <cell r="D37">
            <v>35361.660754009994</v>
          </cell>
        </row>
        <row r="38">
          <cell r="A38" t="str">
            <v>بورسيران</v>
          </cell>
          <cell r="B38">
            <v>145098.75985999999</v>
          </cell>
          <cell r="C38">
            <v>95.73</v>
          </cell>
          <cell r="D38">
            <v>138903.04281397798</v>
          </cell>
        </row>
        <row r="39">
          <cell r="A39" t="str">
            <v>بانك صادرات</v>
          </cell>
          <cell r="B39">
            <v>61346.100304</v>
          </cell>
          <cell r="C39">
            <v>88.81</v>
          </cell>
          <cell r="D39">
            <v>54481.471679982402</v>
          </cell>
        </row>
        <row r="40">
          <cell r="A40" t="str">
            <v>گنجینه بهمن</v>
          </cell>
          <cell r="B40">
            <v>38393.257980000002</v>
          </cell>
          <cell r="C40">
            <v>85.317839393935103</v>
          </cell>
          <cell r="D40">
            <v>32756.298181475573</v>
          </cell>
        </row>
        <row r="41">
          <cell r="A41" t="str">
            <v>آگاه</v>
          </cell>
          <cell r="B41">
            <v>76312.199470000007</v>
          </cell>
          <cell r="C41">
            <v>80.78</v>
          </cell>
          <cell r="D41">
            <v>61644.994731866012</v>
          </cell>
        </row>
        <row r="42">
          <cell r="A42" t="str">
            <v>پويا</v>
          </cell>
          <cell r="B42">
            <v>51817.098558999998</v>
          </cell>
          <cell r="C42">
            <v>91.95</v>
          </cell>
          <cell r="D42">
            <v>47645.822125000501</v>
          </cell>
        </row>
        <row r="43">
          <cell r="A43" t="str">
            <v>بورس بيمه</v>
          </cell>
          <cell r="B43">
            <v>29719.808052</v>
          </cell>
          <cell r="C43">
            <v>90.28</v>
          </cell>
          <cell r="D43">
            <v>26831.042709345598</v>
          </cell>
        </row>
        <row r="44">
          <cell r="A44" t="str">
            <v>شاداب</v>
          </cell>
          <cell r="B44">
            <v>1328.1694660000001</v>
          </cell>
          <cell r="C44">
            <v>17.864674292956021</v>
          </cell>
          <cell r="D44">
            <v>237.27314915939328</v>
          </cell>
        </row>
        <row r="45">
          <cell r="A45" t="str">
            <v>پيشگام</v>
          </cell>
          <cell r="B45">
            <v>22763.714831000001</v>
          </cell>
          <cell r="C45">
            <v>65.77</v>
          </cell>
          <cell r="D45">
            <v>14971.695244348699</v>
          </cell>
        </row>
        <row r="46">
          <cell r="A46" t="str">
            <v>ارگ هومن</v>
          </cell>
          <cell r="B46">
            <v>10945.099034999999</v>
          </cell>
          <cell r="C46">
            <v>59.172086921974469</v>
          </cell>
          <cell r="D46">
            <v>6476.4435146863889</v>
          </cell>
        </row>
        <row r="47">
          <cell r="A47" t="str">
            <v>کارآفرينان برتر</v>
          </cell>
          <cell r="B47">
            <v>23046.958878000001</v>
          </cell>
          <cell r="C47">
            <v>82.83</v>
          </cell>
          <cell r="D47">
            <v>19089.796038647401</v>
          </cell>
        </row>
        <row r="48">
          <cell r="A48" t="str">
            <v>پارس</v>
          </cell>
          <cell r="B48">
            <v>24130.208544000001</v>
          </cell>
          <cell r="C48">
            <v>24.397370149017274</v>
          </cell>
          <cell r="D48">
            <v>5887.1362962094718</v>
          </cell>
        </row>
        <row r="49">
          <cell r="A49" t="str">
            <v>صباتامین</v>
          </cell>
          <cell r="B49">
            <v>7599.7638919999999</v>
          </cell>
          <cell r="C49">
            <v>94.892764858448587</v>
          </cell>
          <cell r="D49">
            <v>7211.6260798328403</v>
          </cell>
        </row>
        <row r="50">
          <cell r="A50" t="str">
            <v>بورس 24</v>
          </cell>
          <cell r="B50">
            <v>6820.0408799999996</v>
          </cell>
          <cell r="C50">
            <v>71.14</v>
          </cell>
          <cell r="D50">
            <v>4851.7770820319993</v>
          </cell>
        </row>
        <row r="51">
          <cell r="A51" t="str">
            <v>تدبيرگران آگاه</v>
          </cell>
          <cell r="B51">
            <v>18803.313103</v>
          </cell>
          <cell r="C51">
            <v>61.97</v>
          </cell>
          <cell r="D51">
            <v>11652.413129929098</v>
          </cell>
        </row>
        <row r="52">
          <cell r="A52" t="str">
            <v>بانك ملي</v>
          </cell>
          <cell r="B52">
            <v>68618.094484999994</v>
          </cell>
          <cell r="C52">
            <v>47.63</v>
          </cell>
          <cell r="D52">
            <v>32682.798403205499</v>
          </cell>
        </row>
        <row r="53">
          <cell r="A53" t="str">
            <v>نوانديشان بازار سرمايه</v>
          </cell>
          <cell r="B53">
            <v>16669.025091</v>
          </cell>
          <cell r="C53">
            <v>79.790000000000006</v>
          </cell>
          <cell r="D53">
            <v>13300.2151201089</v>
          </cell>
        </row>
        <row r="54">
          <cell r="A54" t="str">
            <v>عقيق</v>
          </cell>
          <cell r="B54">
            <v>41776.740188000003</v>
          </cell>
          <cell r="C54">
            <v>76.61</v>
          </cell>
          <cell r="D54">
            <v>32005.160658026802</v>
          </cell>
        </row>
        <row r="55">
          <cell r="A55" t="str">
            <v>سهم آشنا</v>
          </cell>
          <cell r="B55">
            <v>20077.454596</v>
          </cell>
          <cell r="C55">
            <v>93.4</v>
          </cell>
          <cell r="D55">
            <v>18752.342592664001</v>
          </cell>
        </row>
        <row r="56">
          <cell r="A56" t="str">
            <v>راهنما</v>
          </cell>
          <cell r="B56">
            <v>7245.8416539999998</v>
          </cell>
          <cell r="C56">
            <v>21.63</v>
          </cell>
          <cell r="D56">
            <v>1567.2755497601997</v>
          </cell>
        </row>
        <row r="57">
          <cell r="A57" t="str">
            <v>بانك پاسارگاد</v>
          </cell>
          <cell r="B57">
            <v>13521.07958</v>
          </cell>
          <cell r="C57">
            <v>91.66</v>
          </cell>
          <cell r="D57">
            <v>12393.421543027998</v>
          </cell>
        </row>
        <row r="58">
          <cell r="A58" t="str">
            <v>بيمه دي</v>
          </cell>
          <cell r="B58">
            <v>7312.3576910000002</v>
          </cell>
          <cell r="C58">
            <v>40.700000000000003</v>
          </cell>
          <cell r="D58">
            <v>2976.1295802370005</v>
          </cell>
        </row>
        <row r="59">
          <cell r="A59" t="str">
            <v>فیروزه</v>
          </cell>
          <cell r="B59">
            <v>31554.317412</v>
          </cell>
          <cell r="C59">
            <v>91.006678840696893</v>
          </cell>
          <cell r="D59">
            <v>28716.536307512943</v>
          </cell>
        </row>
        <row r="60">
          <cell r="A60" t="str">
            <v>حافظ</v>
          </cell>
          <cell r="B60">
            <v>17465.336126999999</v>
          </cell>
          <cell r="C60">
            <v>64.849999999999994</v>
          </cell>
          <cell r="D60">
            <v>11326.270478359498</v>
          </cell>
        </row>
        <row r="61">
          <cell r="A61" t="str">
            <v>بانک کشاورزي</v>
          </cell>
          <cell r="B61">
            <v>13706.482629</v>
          </cell>
          <cell r="C61">
            <v>69.16</v>
          </cell>
          <cell r="D61">
            <v>9479.4033862163997</v>
          </cell>
        </row>
        <row r="62">
          <cell r="A62" t="str">
            <v>تدبيرگران فردا</v>
          </cell>
          <cell r="B62">
            <v>17977.275157</v>
          </cell>
          <cell r="C62">
            <v>79.67</v>
          </cell>
          <cell r="D62">
            <v>14322.495117581901</v>
          </cell>
        </row>
        <row r="63">
          <cell r="A63" t="str">
            <v>تدبيرگر سرمايه</v>
          </cell>
          <cell r="B63">
            <v>11067.831429</v>
          </cell>
          <cell r="C63">
            <v>52.03</v>
          </cell>
          <cell r="D63">
            <v>5758.5926925086997</v>
          </cell>
        </row>
        <row r="64">
          <cell r="A64" t="str">
            <v>رضوي</v>
          </cell>
          <cell r="B64">
            <v>7548.0210349999998</v>
          </cell>
          <cell r="C64">
            <v>95.81</v>
          </cell>
          <cell r="D64">
            <v>7231.7589536335008</v>
          </cell>
        </row>
        <row r="65">
          <cell r="A65" t="str">
            <v>نوين</v>
          </cell>
          <cell r="B65">
            <v>41350.096128999998</v>
          </cell>
          <cell r="C65">
            <v>87.92</v>
          </cell>
          <cell r="D65">
            <v>36355.004516616798</v>
          </cell>
        </row>
        <row r="66">
          <cell r="A66" t="str">
            <v>خبرگان سهام</v>
          </cell>
          <cell r="B66">
            <v>20127.136298000001</v>
          </cell>
          <cell r="C66">
            <v>54.28</v>
          </cell>
          <cell r="D66">
            <v>10925.009582554399</v>
          </cell>
        </row>
        <row r="67">
          <cell r="A67" t="str">
            <v>رفاه</v>
          </cell>
          <cell r="B67">
            <v>16092.509866</v>
          </cell>
          <cell r="C67">
            <v>74.168809525469612</v>
          </cell>
          <cell r="D67">
            <v>11935.622990380945</v>
          </cell>
        </row>
        <row r="68">
          <cell r="A68" t="str">
            <v>اميد سهم</v>
          </cell>
          <cell r="B68">
            <v>6719.2029169999996</v>
          </cell>
          <cell r="C68">
            <v>80.5</v>
          </cell>
          <cell r="D68">
            <v>5408.9583481849995</v>
          </cell>
        </row>
        <row r="69">
          <cell r="A69" t="str">
            <v>صنعت و معدن</v>
          </cell>
          <cell r="B69">
            <v>11971.560734000001</v>
          </cell>
          <cell r="C69">
            <v>57.988142916573949</v>
          </cell>
          <cell r="D69">
            <v>6942.0857477763693</v>
          </cell>
        </row>
        <row r="70">
          <cell r="A70" t="str">
            <v>نقش جهان</v>
          </cell>
          <cell r="B70">
            <v>8310.4918710000002</v>
          </cell>
          <cell r="C70">
            <v>60.316430458274283</v>
          </cell>
          <cell r="D70">
            <v>5012.5920501122528</v>
          </cell>
        </row>
        <row r="71">
          <cell r="A71" t="str">
            <v>آرين</v>
          </cell>
          <cell r="B71">
            <v>4460.3353399999996</v>
          </cell>
          <cell r="C71">
            <v>34.4</v>
          </cell>
          <cell r="D71">
            <v>1534.3553569599999</v>
          </cell>
        </row>
        <row r="72">
          <cell r="A72" t="str">
            <v>بانک مسکن</v>
          </cell>
          <cell r="B72">
            <v>9348.8678999999993</v>
          </cell>
          <cell r="C72">
            <v>77.67723742194795</v>
          </cell>
          <cell r="D72">
            <v>7261.9423149472786</v>
          </cell>
        </row>
        <row r="73">
          <cell r="A73" t="str">
            <v>امين کارآفرين</v>
          </cell>
          <cell r="B73">
            <v>12316.870303</v>
          </cell>
          <cell r="C73">
            <v>62.25</v>
          </cell>
          <cell r="D73">
            <v>7667.2517636174998</v>
          </cell>
        </row>
        <row r="74">
          <cell r="A74" t="str">
            <v>کاسپين مهر ايرانيان</v>
          </cell>
          <cell r="B74">
            <v>5103.2915620000003</v>
          </cell>
          <cell r="C74">
            <v>91.28</v>
          </cell>
          <cell r="D74">
            <v>4658.2845377936001</v>
          </cell>
        </row>
        <row r="75">
          <cell r="A75" t="str">
            <v>آپادانا</v>
          </cell>
          <cell r="B75">
            <v>9913.3770650000006</v>
          </cell>
          <cell r="C75">
            <v>95.32</v>
          </cell>
          <cell r="D75">
            <v>9449.4310183580001</v>
          </cell>
        </row>
        <row r="76">
          <cell r="A76" t="str">
            <v>ایساتیس پویا</v>
          </cell>
          <cell r="B76">
            <v>9044.8614030000008</v>
          </cell>
          <cell r="C76">
            <v>85.276335107920104</v>
          </cell>
          <cell r="D76">
            <v>7713.1263200692038</v>
          </cell>
        </row>
        <row r="77">
          <cell r="A77" t="str">
            <v>سينا</v>
          </cell>
          <cell r="B77">
            <v>9498.2904999999992</v>
          </cell>
          <cell r="C77">
            <v>35.07</v>
          </cell>
          <cell r="D77">
            <v>3331.0504783499996</v>
          </cell>
        </row>
        <row r="78">
          <cell r="A78" t="str">
            <v>اميد ايرانيان</v>
          </cell>
          <cell r="B78">
            <v>15852.342992</v>
          </cell>
          <cell r="C78">
            <v>41.19</v>
          </cell>
          <cell r="D78">
            <v>6529.5800784047997</v>
          </cell>
        </row>
        <row r="79">
          <cell r="A79" t="str">
            <v>مهر شريعه</v>
          </cell>
          <cell r="B79">
            <v>5784.8356190000004</v>
          </cell>
          <cell r="C79">
            <v>73.39</v>
          </cell>
          <cell r="D79">
            <v>4245.4908607841007</v>
          </cell>
        </row>
        <row r="80">
          <cell r="A80" t="str">
            <v>توسعه صادرات</v>
          </cell>
          <cell r="B80">
            <v>5538.1145999999999</v>
          </cell>
          <cell r="C80">
            <v>18.72</v>
          </cell>
          <cell r="D80">
            <v>1036.73505312</v>
          </cell>
        </row>
        <row r="81">
          <cell r="A81" t="str">
            <v>بانك تجارت</v>
          </cell>
          <cell r="B81">
            <v>18048.195505</v>
          </cell>
          <cell r="C81">
            <v>66.45</v>
          </cell>
          <cell r="D81">
            <v>11993.025913072501</v>
          </cell>
        </row>
        <row r="82">
          <cell r="A82" t="str">
            <v>توسعه فردا</v>
          </cell>
          <cell r="B82">
            <v>5865.2003269999996</v>
          </cell>
          <cell r="C82">
            <v>21.63</v>
          </cell>
          <cell r="D82">
            <v>1268.6428307300998</v>
          </cell>
        </row>
        <row r="83">
          <cell r="A83" t="str">
            <v>خوارزمی</v>
          </cell>
          <cell r="B83">
            <v>34598.924513999998</v>
          </cell>
          <cell r="C83">
            <v>47.76</v>
          </cell>
          <cell r="D83">
            <v>16524.446347886398</v>
          </cell>
        </row>
        <row r="84">
          <cell r="A84" t="str">
            <v>کارگزاری بانک ملت</v>
          </cell>
          <cell r="B84">
            <v>6339.750333</v>
          </cell>
          <cell r="C84">
            <v>0</v>
          </cell>
          <cell r="D8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A85"/>
  <sheetViews>
    <sheetView rightToLeft="1" tabSelected="1" zoomScale="60" zoomScaleNormal="60" workbookViewId="0">
      <selection activeCell="C1" sqref="C1"/>
    </sheetView>
  </sheetViews>
  <sheetFormatPr defaultRowHeight="48.75" customHeight="1"/>
  <cols>
    <col min="1" max="1" width="7.75" style="251" customWidth="1"/>
    <col min="2" max="2" width="34.125" style="243" bestFit="1" customWidth="1"/>
    <col min="3" max="3" width="28" style="244" bestFit="1" customWidth="1"/>
    <col min="4" max="4" width="40" style="244" bestFit="1" customWidth="1"/>
    <col min="5" max="5" width="19.625" style="245" bestFit="1" customWidth="1"/>
    <col min="6" max="6" width="21.75" style="243" bestFit="1" customWidth="1"/>
    <col min="7" max="7" width="21.625" style="183" bestFit="1" customWidth="1"/>
    <col min="8" max="8" width="14" style="183" bestFit="1" customWidth="1"/>
    <col min="9" max="9" width="11.625" style="246" bestFit="1" customWidth="1"/>
    <col min="10" max="10" width="14.125" style="183" hidden="1" customWidth="1"/>
    <col min="11" max="11" width="20.5" style="247" bestFit="1" customWidth="1"/>
    <col min="12" max="12" width="20.5" style="163" bestFit="1" customWidth="1"/>
    <col min="13" max="13" width="20.75" style="183" bestFit="1" customWidth="1"/>
    <col min="14" max="15" width="15.625" style="248" bestFit="1" customWidth="1"/>
    <col min="16" max="16" width="21.5" style="248" bestFit="1" customWidth="1"/>
    <col min="17" max="17" width="15.625" style="248" bestFit="1" customWidth="1"/>
    <col min="18" max="18" width="23.625" style="248" bestFit="1" customWidth="1"/>
    <col min="19" max="19" width="19.5" style="249" bestFit="1" customWidth="1"/>
    <col min="20" max="20" width="25.375" style="249" bestFit="1" customWidth="1"/>
    <col min="21" max="21" width="0.25" style="249" hidden="1" customWidth="1"/>
    <col min="22" max="22" width="19.5" style="249" bestFit="1" customWidth="1"/>
    <col min="23" max="23" width="25.375" style="249" bestFit="1" customWidth="1"/>
    <col min="24" max="24" width="18.5" style="249" bestFit="1" customWidth="1"/>
    <col min="25" max="16384" width="9" style="183"/>
  </cols>
  <sheetData>
    <row r="2" spans="1:25" s="164" customFormat="1" ht="48.75" customHeight="1" thickBot="1">
      <c r="A2" s="250"/>
      <c r="B2" s="261" t="s">
        <v>343</v>
      </c>
      <c r="C2" s="261"/>
      <c r="D2" s="261"/>
      <c r="E2" s="261"/>
      <c r="F2" s="261"/>
      <c r="G2" s="261"/>
      <c r="H2" s="261"/>
      <c r="I2" s="261"/>
      <c r="J2" s="261"/>
      <c r="K2" s="261"/>
      <c r="L2" s="261"/>
      <c r="M2" s="261"/>
      <c r="N2" s="261"/>
      <c r="O2" s="261"/>
      <c r="P2" s="261"/>
      <c r="Q2" s="261"/>
      <c r="R2" s="261"/>
      <c r="S2" s="261"/>
      <c r="T2" s="261"/>
      <c r="U2" s="261"/>
      <c r="V2" s="261"/>
      <c r="W2" s="165"/>
      <c r="X2" s="165"/>
    </row>
    <row r="3" spans="1:25" s="172" customFormat="1" ht="48.75" customHeight="1" thickBot="1">
      <c r="A3" s="167" t="s">
        <v>0</v>
      </c>
      <c r="B3" s="166" t="s">
        <v>1</v>
      </c>
      <c r="C3" s="167" t="s">
        <v>2</v>
      </c>
      <c r="D3" s="166" t="s">
        <v>3</v>
      </c>
      <c r="E3" s="168" t="s">
        <v>4</v>
      </c>
      <c r="F3" s="168" t="s">
        <v>5</v>
      </c>
      <c r="G3" s="169" t="s">
        <v>321</v>
      </c>
      <c r="H3" s="168" t="s">
        <v>6</v>
      </c>
      <c r="I3" s="168" t="s">
        <v>7</v>
      </c>
      <c r="J3" s="168" t="s">
        <v>322</v>
      </c>
      <c r="K3" s="170" t="s">
        <v>8</v>
      </c>
      <c r="L3" s="168" t="s">
        <v>9</v>
      </c>
      <c r="M3" s="168" t="s">
        <v>10</v>
      </c>
      <c r="N3" s="171" t="s">
        <v>11</v>
      </c>
      <c r="O3" s="171" t="s">
        <v>12</v>
      </c>
      <c r="P3" s="171" t="s">
        <v>13</v>
      </c>
      <c r="Q3" s="171" t="s">
        <v>14</v>
      </c>
      <c r="R3" s="171" t="s">
        <v>15</v>
      </c>
      <c r="S3" s="170" t="s">
        <v>16</v>
      </c>
      <c r="T3" s="170" t="s">
        <v>17</v>
      </c>
      <c r="U3" s="170"/>
      <c r="V3" s="170" t="s">
        <v>18</v>
      </c>
      <c r="W3" s="170" t="s">
        <v>19</v>
      </c>
      <c r="X3" s="170" t="s">
        <v>20</v>
      </c>
    </row>
    <row r="4" spans="1:25" ht="48.75" customHeight="1" thickBot="1">
      <c r="A4" s="224">
        <v>1</v>
      </c>
      <c r="B4" s="173" t="s">
        <v>21</v>
      </c>
      <c r="C4" s="174" t="s">
        <v>22</v>
      </c>
      <c r="D4" s="175" t="s">
        <v>23</v>
      </c>
      <c r="E4" s="176">
        <v>16.5</v>
      </c>
      <c r="F4" s="177">
        <v>1501156.418936</v>
      </c>
      <c r="G4" s="177">
        <v>2645419.4175510001</v>
      </c>
      <c r="H4" s="178" t="s">
        <v>24</v>
      </c>
      <c r="I4" s="179">
        <v>52</v>
      </c>
      <c r="J4" s="180"/>
      <c r="K4" s="177">
        <v>2599508</v>
      </c>
      <c r="L4" s="177">
        <v>3000000</v>
      </c>
      <c r="M4" s="177">
        <v>1017662</v>
      </c>
      <c r="N4" s="181">
        <v>1.39</v>
      </c>
      <c r="O4" s="181">
        <v>4.5599999999999996</v>
      </c>
      <c r="P4" s="181">
        <v>11.48</v>
      </c>
      <c r="Q4" s="182">
        <v>17.32</v>
      </c>
      <c r="R4" s="181">
        <v>74.989999999999995</v>
      </c>
      <c r="S4" s="177">
        <v>4383</v>
      </c>
      <c r="T4" s="177">
        <v>94</v>
      </c>
      <c r="U4" s="177">
        <v>14.599502797977584</v>
      </c>
      <c r="V4" s="177">
        <v>48</v>
      </c>
      <c r="W4" s="177">
        <v>6</v>
      </c>
      <c r="X4" s="177">
        <v>4431</v>
      </c>
    </row>
    <row r="5" spans="1:25" ht="48.75" customHeight="1" thickBot="1">
      <c r="A5" s="217">
        <v>2</v>
      </c>
      <c r="B5" s="184" t="s">
        <v>25</v>
      </c>
      <c r="C5" s="185" t="s">
        <v>26</v>
      </c>
      <c r="D5" s="186" t="s">
        <v>27</v>
      </c>
      <c r="E5" s="187">
        <v>17</v>
      </c>
      <c r="F5" s="188">
        <v>636500.38199000002</v>
      </c>
      <c r="G5" s="189">
        <v>5129673.6843119999</v>
      </c>
      <c r="H5" s="188" t="s">
        <v>28</v>
      </c>
      <c r="I5" s="188">
        <v>8</v>
      </c>
      <c r="J5" s="188">
        <v>97</v>
      </c>
      <c r="K5" s="189">
        <v>4991998</v>
      </c>
      <c r="L5" s="188">
        <v>5000000</v>
      </c>
      <c r="M5" s="189">
        <v>1027579</v>
      </c>
      <c r="N5" s="190">
        <v>1.32</v>
      </c>
      <c r="O5" s="190">
        <v>4.04</v>
      </c>
      <c r="P5" s="190">
        <v>11.73</v>
      </c>
      <c r="Q5" s="191" t="s">
        <v>323</v>
      </c>
      <c r="R5" s="190">
        <v>11.99</v>
      </c>
      <c r="S5" s="188">
        <v>11492</v>
      </c>
      <c r="T5" s="188">
        <v>76</v>
      </c>
      <c r="U5" s="188">
        <v>22.888588243614066</v>
      </c>
      <c r="V5" s="188">
        <v>123</v>
      </c>
      <c r="W5" s="188">
        <v>24</v>
      </c>
      <c r="X5" s="188">
        <v>11615</v>
      </c>
    </row>
    <row r="6" spans="1:25" ht="48.75" customHeight="1" thickBot="1">
      <c r="A6" s="224">
        <v>3</v>
      </c>
      <c r="B6" s="173" t="s">
        <v>29</v>
      </c>
      <c r="C6" s="174" t="s">
        <v>30</v>
      </c>
      <c r="D6" s="175" t="s">
        <v>23</v>
      </c>
      <c r="E6" s="176">
        <v>17</v>
      </c>
      <c r="F6" s="177">
        <v>966022.04195099999</v>
      </c>
      <c r="G6" s="177">
        <v>2027404.0963900001</v>
      </c>
      <c r="H6" s="178" t="s">
        <v>31</v>
      </c>
      <c r="I6" s="179">
        <v>20</v>
      </c>
      <c r="J6" s="179">
        <v>430</v>
      </c>
      <c r="K6" s="177">
        <v>1971307</v>
      </c>
      <c r="L6" s="177">
        <v>2000000</v>
      </c>
      <c r="M6" s="177">
        <v>1028456</v>
      </c>
      <c r="N6" s="192">
        <v>1.39</v>
      </c>
      <c r="O6" s="192">
        <v>4.32</v>
      </c>
      <c r="P6" s="177">
        <v>12.2</v>
      </c>
      <c r="Q6" s="182">
        <v>17.57</v>
      </c>
      <c r="R6" s="177">
        <v>30.02</v>
      </c>
      <c r="S6" s="177">
        <v>2351</v>
      </c>
      <c r="T6" s="177">
        <v>75</v>
      </c>
      <c r="U6" s="177">
        <v>8.927240979106319</v>
      </c>
      <c r="V6" s="177">
        <v>55</v>
      </c>
      <c r="W6" s="177">
        <v>25</v>
      </c>
      <c r="X6" s="177">
        <v>2406</v>
      </c>
    </row>
    <row r="7" spans="1:25" ht="48.75" customHeight="1" thickBot="1">
      <c r="A7" s="217">
        <v>4</v>
      </c>
      <c r="B7" s="184" t="s">
        <v>32</v>
      </c>
      <c r="C7" s="185" t="s">
        <v>30</v>
      </c>
      <c r="D7" s="186" t="s">
        <v>23</v>
      </c>
      <c r="E7" s="187">
        <v>16.5</v>
      </c>
      <c r="F7" s="188">
        <v>994125.24502000003</v>
      </c>
      <c r="G7" s="188">
        <v>2036301.338764</v>
      </c>
      <c r="H7" s="188" t="s">
        <v>33</v>
      </c>
      <c r="I7" s="193">
        <v>22</v>
      </c>
      <c r="J7" s="194">
        <v>495</v>
      </c>
      <c r="K7" s="189">
        <v>1978045</v>
      </c>
      <c r="L7" s="188">
        <v>2000000</v>
      </c>
      <c r="M7" s="189">
        <v>1029451</v>
      </c>
      <c r="N7" s="195">
        <v>1.47</v>
      </c>
      <c r="O7" s="195">
        <v>4.43</v>
      </c>
      <c r="P7" s="195">
        <v>12.33</v>
      </c>
      <c r="Q7" s="191">
        <v>17.71</v>
      </c>
      <c r="R7" s="195">
        <v>34.049999999999997</v>
      </c>
      <c r="S7" s="189">
        <v>3731</v>
      </c>
      <c r="T7" s="195">
        <v>89</v>
      </c>
      <c r="U7" s="188">
        <v>10.64014946189018</v>
      </c>
      <c r="V7" s="189">
        <v>20</v>
      </c>
      <c r="W7" s="196">
        <v>11</v>
      </c>
      <c r="X7" s="188">
        <v>3751</v>
      </c>
    </row>
    <row r="8" spans="1:25" ht="48.75" customHeight="1" thickBot="1">
      <c r="A8" s="224">
        <v>5</v>
      </c>
      <c r="B8" s="173" t="s">
        <v>34</v>
      </c>
      <c r="C8" s="174" t="s">
        <v>35</v>
      </c>
      <c r="D8" s="175" t="s">
        <v>23</v>
      </c>
      <c r="E8" s="176">
        <v>16.5</v>
      </c>
      <c r="F8" s="177">
        <v>423777.51963499998</v>
      </c>
      <c r="G8" s="177">
        <v>574932.91177799995</v>
      </c>
      <c r="H8" s="178" t="s">
        <v>36</v>
      </c>
      <c r="I8" s="179">
        <v>20</v>
      </c>
      <c r="J8" s="179">
        <v>404</v>
      </c>
      <c r="K8" s="197">
        <v>560162</v>
      </c>
      <c r="L8" s="177">
        <v>1000000</v>
      </c>
      <c r="M8" s="197">
        <v>1026369</v>
      </c>
      <c r="N8" s="192">
        <v>1.31</v>
      </c>
      <c r="O8" s="192">
        <v>4.54</v>
      </c>
      <c r="P8" s="192">
        <v>12.76</v>
      </c>
      <c r="Q8" s="182">
        <v>19.84</v>
      </c>
      <c r="R8" s="192">
        <v>30.47</v>
      </c>
      <c r="S8" s="197">
        <v>448</v>
      </c>
      <c r="T8" s="197">
        <v>50</v>
      </c>
      <c r="U8" s="177">
        <v>1.6877295320324592</v>
      </c>
      <c r="V8" s="197">
        <v>18</v>
      </c>
      <c r="W8" s="197">
        <v>50</v>
      </c>
      <c r="X8" s="177">
        <v>466</v>
      </c>
    </row>
    <row r="9" spans="1:25" ht="48.75" customHeight="1" thickBot="1">
      <c r="A9" s="217">
        <v>6</v>
      </c>
      <c r="B9" s="184" t="s">
        <v>37</v>
      </c>
      <c r="C9" s="185" t="s">
        <v>22</v>
      </c>
      <c r="D9" s="186" t="s">
        <v>27</v>
      </c>
      <c r="E9" s="187">
        <v>14</v>
      </c>
      <c r="F9" s="188" t="s">
        <v>38</v>
      </c>
      <c r="G9" s="220">
        <v>810888.32285600004</v>
      </c>
      <c r="H9" s="188" t="s">
        <v>39</v>
      </c>
      <c r="I9" s="193">
        <v>8</v>
      </c>
      <c r="J9" s="194">
        <v>79</v>
      </c>
      <c r="K9" s="220">
        <v>787134</v>
      </c>
      <c r="L9" s="188">
        <v>2000000</v>
      </c>
      <c r="M9" s="189">
        <v>1030179</v>
      </c>
      <c r="N9" s="195">
        <v>1.49</v>
      </c>
      <c r="O9" s="195">
        <v>4.46</v>
      </c>
      <c r="P9" s="195" t="s">
        <v>323</v>
      </c>
      <c r="Q9" s="191" t="s">
        <v>323</v>
      </c>
      <c r="R9" s="195">
        <v>10.56</v>
      </c>
      <c r="S9" s="189">
        <v>1165</v>
      </c>
      <c r="T9" s="195">
        <v>87</v>
      </c>
      <c r="U9" s="188">
        <v>4.1418653314727107</v>
      </c>
      <c r="V9" s="189">
        <v>18</v>
      </c>
      <c r="W9" s="195">
        <v>13</v>
      </c>
      <c r="X9" s="188">
        <v>1183</v>
      </c>
    </row>
    <row r="10" spans="1:25" ht="48.75" customHeight="1" thickBot="1">
      <c r="A10" s="224">
        <v>7</v>
      </c>
      <c r="B10" s="173" t="s">
        <v>40</v>
      </c>
      <c r="C10" s="174" t="s">
        <v>41</v>
      </c>
      <c r="D10" s="175" t="s">
        <v>27</v>
      </c>
      <c r="E10" s="176">
        <v>17</v>
      </c>
      <c r="F10" s="177" t="s">
        <v>38</v>
      </c>
      <c r="G10" s="177">
        <v>68082.816160000002</v>
      </c>
      <c r="H10" s="177" t="s">
        <v>42</v>
      </c>
      <c r="I10" s="179">
        <v>7</v>
      </c>
      <c r="J10" s="178">
        <v>65</v>
      </c>
      <c r="K10" s="197">
        <v>66633</v>
      </c>
      <c r="L10" s="177">
        <v>500000</v>
      </c>
      <c r="M10" s="197">
        <v>1021758</v>
      </c>
      <c r="N10" s="192">
        <v>1.46</v>
      </c>
      <c r="O10" s="192">
        <v>4.6500000000000004</v>
      </c>
      <c r="P10" s="192" t="s">
        <v>323</v>
      </c>
      <c r="Q10" s="182" t="s">
        <v>323</v>
      </c>
      <c r="R10" s="192">
        <v>9.42</v>
      </c>
      <c r="S10" s="197">
        <v>87</v>
      </c>
      <c r="T10" s="197">
        <v>13</v>
      </c>
      <c r="U10" s="177">
        <v>5.1963277883106694E-2</v>
      </c>
      <c r="V10" s="197">
        <v>5</v>
      </c>
      <c r="W10" s="197">
        <v>87</v>
      </c>
      <c r="X10" s="177">
        <v>92</v>
      </c>
    </row>
    <row r="11" spans="1:25" s="200" customFormat="1" ht="48.75" customHeight="1" thickBot="1">
      <c r="A11" s="217">
        <v>8</v>
      </c>
      <c r="B11" s="184" t="s">
        <v>43</v>
      </c>
      <c r="C11" s="185" t="s">
        <v>30</v>
      </c>
      <c r="D11" s="186" t="s">
        <v>27</v>
      </c>
      <c r="E11" s="187">
        <v>16.5</v>
      </c>
      <c r="F11" s="188" t="s">
        <v>38</v>
      </c>
      <c r="G11" s="188">
        <v>49763.549443000004</v>
      </c>
      <c r="H11" s="188" t="s">
        <v>44</v>
      </c>
      <c r="I11" s="193">
        <v>3</v>
      </c>
      <c r="J11" s="194"/>
      <c r="K11" s="198">
        <v>48032</v>
      </c>
      <c r="L11" s="188">
        <v>200000</v>
      </c>
      <c r="M11" s="198">
        <v>1036050</v>
      </c>
      <c r="N11" s="199">
        <v>2.16</v>
      </c>
      <c r="O11" s="199">
        <v>4.9800000000000004</v>
      </c>
      <c r="P11" s="195" t="s">
        <v>323</v>
      </c>
      <c r="Q11" s="191" t="s">
        <v>323</v>
      </c>
      <c r="R11" s="195">
        <v>5.7</v>
      </c>
      <c r="S11" s="189">
        <v>6</v>
      </c>
      <c r="T11" s="195">
        <v>9</v>
      </c>
      <c r="U11" s="188">
        <v>2.6294779534738098E-2</v>
      </c>
      <c r="V11" s="189">
        <v>4</v>
      </c>
      <c r="W11" s="195">
        <v>91</v>
      </c>
      <c r="X11" s="188">
        <v>10</v>
      </c>
      <c r="Y11" s="183"/>
    </row>
    <row r="12" spans="1:25" s="200" customFormat="1" ht="48.75" customHeight="1" thickBot="1">
      <c r="A12" s="224">
        <v>9</v>
      </c>
      <c r="B12" s="173" t="s">
        <v>245</v>
      </c>
      <c r="C12" s="174" t="s">
        <v>35</v>
      </c>
      <c r="D12" s="175" t="s">
        <v>23</v>
      </c>
      <c r="E12" s="176">
        <v>16.5</v>
      </c>
      <c r="F12" s="177" t="s">
        <v>49</v>
      </c>
      <c r="G12" s="177">
        <v>54643.010806999999</v>
      </c>
      <c r="H12" s="177" t="s">
        <v>246</v>
      </c>
      <c r="I12" s="179">
        <v>2</v>
      </c>
      <c r="J12" s="178"/>
      <c r="K12" s="197">
        <v>52735</v>
      </c>
      <c r="L12" s="177">
        <v>1000000</v>
      </c>
      <c r="M12" s="197">
        <v>1036182</v>
      </c>
      <c r="N12" s="192">
        <v>1.83</v>
      </c>
      <c r="O12" s="192" t="s">
        <v>323</v>
      </c>
      <c r="P12" s="192" t="s">
        <v>323</v>
      </c>
      <c r="Q12" s="182" t="s">
        <v>323</v>
      </c>
      <c r="R12" s="192">
        <v>2.37</v>
      </c>
      <c r="S12" s="177">
        <v>140</v>
      </c>
      <c r="T12" s="192">
        <v>56</v>
      </c>
      <c r="U12" s="177">
        <v>0.17965459223006386</v>
      </c>
      <c r="V12" s="177">
        <v>3</v>
      </c>
      <c r="W12" s="192">
        <v>44</v>
      </c>
      <c r="X12" s="177">
        <v>143</v>
      </c>
      <c r="Y12" s="183"/>
    </row>
    <row r="13" spans="1:25" s="200" customFormat="1" ht="48.75" customHeight="1" thickBot="1">
      <c r="A13" s="217">
        <v>10</v>
      </c>
      <c r="B13" s="184" t="s">
        <v>247</v>
      </c>
      <c r="C13" s="185" t="s">
        <v>30</v>
      </c>
      <c r="D13" s="186" t="s">
        <v>23</v>
      </c>
      <c r="E13" s="187">
        <v>17</v>
      </c>
      <c r="F13" s="188" t="s">
        <v>49</v>
      </c>
      <c r="G13" s="188">
        <v>954577.04029399995</v>
      </c>
      <c r="H13" s="188" t="s">
        <v>248</v>
      </c>
      <c r="I13" s="193">
        <v>2</v>
      </c>
      <c r="J13" s="194"/>
      <c r="K13" s="198">
        <v>901188</v>
      </c>
      <c r="L13" s="188">
        <v>1000000</v>
      </c>
      <c r="M13" s="198">
        <v>1059243</v>
      </c>
      <c r="N13" s="199">
        <v>1.66</v>
      </c>
      <c r="O13" s="199" t="s">
        <v>323</v>
      </c>
      <c r="P13" s="195" t="s">
        <v>323</v>
      </c>
      <c r="Q13" s="191" t="s">
        <v>323</v>
      </c>
      <c r="R13" s="195">
        <v>2.27</v>
      </c>
      <c r="S13" s="189">
        <v>2472</v>
      </c>
      <c r="T13" s="195">
        <v>83</v>
      </c>
      <c r="U13" s="188">
        <v>4.6516255989356843</v>
      </c>
      <c r="V13" s="189">
        <v>7</v>
      </c>
      <c r="W13" s="195">
        <v>17</v>
      </c>
      <c r="X13" s="188">
        <v>2479</v>
      </c>
      <c r="Y13" s="183"/>
    </row>
    <row r="14" spans="1:25" s="200" customFormat="1" ht="48.75" customHeight="1" thickBot="1">
      <c r="A14" s="224">
        <v>11</v>
      </c>
      <c r="B14" s="173" t="s">
        <v>249</v>
      </c>
      <c r="C14" s="174" t="s">
        <v>30</v>
      </c>
      <c r="D14" s="175" t="s">
        <v>27</v>
      </c>
      <c r="E14" s="176">
        <v>17</v>
      </c>
      <c r="F14" s="177" t="s">
        <v>49</v>
      </c>
      <c r="G14" s="177">
        <v>493652.491354</v>
      </c>
      <c r="H14" s="177" t="s">
        <v>250</v>
      </c>
      <c r="I14" s="179">
        <v>2</v>
      </c>
      <c r="J14" s="178"/>
      <c r="K14" s="197">
        <v>474594</v>
      </c>
      <c r="L14" s="177">
        <v>1000000</v>
      </c>
      <c r="M14" s="197">
        <v>1040157</v>
      </c>
      <c r="N14" s="192">
        <v>1.79</v>
      </c>
      <c r="O14" s="192" t="s">
        <v>323</v>
      </c>
      <c r="P14" s="192" t="s">
        <v>323</v>
      </c>
      <c r="Q14" s="182" t="s">
        <v>323</v>
      </c>
      <c r="R14" s="192">
        <v>2.2999999999999998</v>
      </c>
      <c r="S14" s="177">
        <v>216</v>
      </c>
      <c r="T14" s="192">
        <v>65</v>
      </c>
      <c r="U14" s="177">
        <v>1.8838675478429143</v>
      </c>
      <c r="V14" s="177">
        <v>8</v>
      </c>
      <c r="W14" s="192">
        <v>35</v>
      </c>
      <c r="X14" s="177">
        <v>224</v>
      </c>
      <c r="Y14" s="183"/>
    </row>
    <row r="15" spans="1:25" s="200" customFormat="1" ht="48.75" customHeight="1" thickBot="1">
      <c r="A15" s="217">
        <v>12</v>
      </c>
      <c r="B15" s="184" t="s">
        <v>251</v>
      </c>
      <c r="C15" s="185" t="s">
        <v>30</v>
      </c>
      <c r="D15" s="186" t="s">
        <v>23</v>
      </c>
      <c r="E15" s="187">
        <v>17</v>
      </c>
      <c r="F15" s="188" t="s">
        <v>49</v>
      </c>
      <c r="G15" s="188">
        <v>905668.95105799998</v>
      </c>
      <c r="H15" s="188" t="s">
        <v>252</v>
      </c>
      <c r="I15" s="193">
        <v>2</v>
      </c>
      <c r="J15" s="194"/>
      <c r="K15" s="198">
        <v>863087</v>
      </c>
      <c r="L15" s="188">
        <v>1000000</v>
      </c>
      <c r="M15" s="198">
        <v>1049337</v>
      </c>
      <c r="N15" s="199">
        <v>1.48</v>
      </c>
      <c r="O15" s="199" t="s">
        <v>323</v>
      </c>
      <c r="P15" s="195" t="s">
        <v>323</v>
      </c>
      <c r="Q15" s="191" t="s">
        <v>323</v>
      </c>
      <c r="R15" s="195">
        <v>2.83</v>
      </c>
      <c r="S15" s="189">
        <v>1943</v>
      </c>
      <c r="T15" s="195">
        <v>78</v>
      </c>
      <c r="U15" s="188">
        <v>4.1474366098485378</v>
      </c>
      <c r="V15" s="189">
        <v>16</v>
      </c>
      <c r="W15" s="195">
        <v>22</v>
      </c>
      <c r="X15" s="188">
        <v>1959</v>
      </c>
      <c r="Y15" s="183"/>
    </row>
    <row r="16" spans="1:25" s="200" customFormat="1" ht="48.75" customHeight="1" thickBot="1">
      <c r="A16" s="224">
        <v>13</v>
      </c>
      <c r="B16" s="173" t="s">
        <v>324</v>
      </c>
      <c r="C16" s="174" t="s">
        <v>30</v>
      </c>
      <c r="D16" s="175" t="s">
        <v>23</v>
      </c>
      <c r="E16" s="176">
        <v>17</v>
      </c>
      <c r="F16" s="177" t="s">
        <v>49</v>
      </c>
      <c r="G16" s="177">
        <v>924433.34834000003</v>
      </c>
      <c r="H16" s="177" t="s">
        <v>325</v>
      </c>
      <c r="I16" s="179">
        <v>2</v>
      </c>
      <c r="J16" s="178"/>
      <c r="K16" s="197">
        <v>882337</v>
      </c>
      <c r="L16" s="177">
        <v>1000000</v>
      </c>
      <c r="M16" s="197">
        <v>1047711</v>
      </c>
      <c r="N16" s="192">
        <v>1.39</v>
      </c>
      <c r="O16" s="192" t="s">
        <v>323</v>
      </c>
      <c r="P16" s="192" t="s">
        <v>323</v>
      </c>
      <c r="Q16" s="182" t="s">
        <v>323</v>
      </c>
      <c r="R16" s="192">
        <v>1.91</v>
      </c>
      <c r="S16" s="177">
        <v>1365</v>
      </c>
      <c r="T16" s="192">
        <v>47</v>
      </c>
      <c r="U16" s="177">
        <v>2.5508747622575103</v>
      </c>
      <c r="V16" s="177">
        <v>15</v>
      </c>
      <c r="W16" s="192">
        <v>53</v>
      </c>
      <c r="X16" s="177">
        <v>1380</v>
      </c>
      <c r="Y16" s="183"/>
    </row>
    <row r="17" spans="1:27" s="200" customFormat="1" ht="48.75" customHeight="1" thickBot="1">
      <c r="A17" s="217">
        <v>14</v>
      </c>
      <c r="B17" s="184" t="s">
        <v>326</v>
      </c>
      <c r="C17" s="185" t="s">
        <v>35</v>
      </c>
      <c r="D17" s="186" t="s">
        <v>23</v>
      </c>
      <c r="E17" s="187">
        <v>17</v>
      </c>
      <c r="F17" s="188" t="s">
        <v>49</v>
      </c>
      <c r="G17" s="188">
        <v>51514.264364000002</v>
      </c>
      <c r="H17" s="188" t="s">
        <v>327</v>
      </c>
      <c r="I17" s="193">
        <v>1</v>
      </c>
      <c r="J17" s="194"/>
      <c r="K17" s="198">
        <v>50501</v>
      </c>
      <c r="L17" s="188">
        <v>1000000</v>
      </c>
      <c r="M17" s="198">
        <v>1020065</v>
      </c>
      <c r="N17" s="199" t="s">
        <v>323</v>
      </c>
      <c r="O17" s="199" t="s">
        <v>323</v>
      </c>
      <c r="P17" s="195" t="s">
        <v>323</v>
      </c>
      <c r="Q17" s="191" t="s">
        <v>323</v>
      </c>
      <c r="R17" s="195">
        <v>1.47</v>
      </c>
      <c r="S17" s="189">
        <v>109</v>
      </c>
      <c r="T17" s="195">
        <v>48</v>
      </c>
      <c r="U17" s="188">
        <v>0.14517251972653886</v>
      </c>
      <c r="V17" s="189">
        <v>3</v>
      </c>
      <c r="W17" s="195">
        <v>52</v>
      </c>
      <c r="X17" s="188">
        <v>112</v>
      </c>
      <c r="Y17" s="183"/>
    </row>
    <row r="18" spans="1:27" ht="48.75" customHeight="1" thickBot="1">
      <c r="A18" s="224">
        <v>15</v>
      </c>
      <c r="B18" s="252" t="s">
        <v>342</v>
      </c>
      <c r="C18" s="253" t="s">
        <v>35</v>
      </c>
      <c r="D18" s="175" t="s">
        <v>27</v>
      </c>
      <c r="E18" s="174" t="s">
        <v>49</v>
      </c>
      <c r="F18" s="201">
        <v>277364</v>
      </c>
      <c r="G18" s="201">
        <v>305777.21946200001</v>
      </c>
      <c r="H18" s="179" t="s">
        <v>67</v>
      </c>
      <c r="I18" s="202">
        <v>29</v>
      </c>
      <c r="J18" s="202">
        <v>59</v>
      </c>
      <c r="K18" s="201">
        <v>178716</v>
      </c>
      <c r="L18" s="177">
        <v>500000</v>
      </c>
      <c r="M18" s="197">
        <v>1710967</v>
      </c>
      <c r="N18" s="178">
        <v>1.23</v>
      </c>
      <c r="O18" s="178">
        <v>4.71</v>
      </c>
      <c r="P18" s="178">
        <v>13.7</v>
      </c>
      <c r="Q18" s="178">
        <v>25</v>
      </c>
      <c r="R18" s="203">
        <v>68.42</v>
      </c>
      <c r="S18" s="178">
        <v>22</v>
      </c>
      <c r="T18" s="178">
        <v>1</v>
      </c>
      <c r="U18" s="177">
        <v>1.7952329147859214E-2</v>
      </c>
      <c r="V18" s="178">
        <v>5</v>
      </c>
      <c r="W18" s="178">
        <v>99</v>
      </c>
      <c r="X18" s="177">
        <v>27</v>
      </c>
    </row>
    <row r="19" spans="1:27" ht="69.75" thickBot="1">
      <c r="A19" s="260" t="s">
        <v>45</v>
      </c>
      <c r="B19" s="260"/>
      <c r="C19" s="204" t="s">
        <v>38</v>
      </c>
      <c r="D19" s="205" t="s">
        <v>38</v>
      </c>
      <c r="E19" s="205"/>
      <c r="F19" s="206">
        <v>4798945.6075320002</v>
      </c>
      <c r="G19" s="206">
        <v>17032732.462933004</v>
      </c>
      <c r="H19" s="204" t="s">
        <v>38</v>
      </c>
      <c r="I19" s="207" t="s">
        <v>38</v>
      </c>
      <c r="J19" s="207">
        <v>1332</v>
      </c>
      <c r="K19" s="208">
        <v>16405977</v>
      </c>
      <c r="L19" s="209" t="s">
        <v>38</v>
      </c>
      <c r="M19" s="209" t="s">
        <v>38</v>
      </c>
      <c r="N19" s="210">
        <v>1.5264285714285715</v>
      </c>
      <c r="O19" s="210">
        <v>4.5211111111111117</v>
      </c>
      <c r="P19" s="210">
        <v>12.366666666666665</v>
      </c>
      <c r="Q19" s="210">
        <v>19.488</v>
      </c>
      <c r="R19" s="210">
        <v>19.251333333333331</v>
      </c>
      <c r="S19" s="211">
        <v>29930</v>
      </c>
      <c r="T19" s="211">
        <v>73.825918752368366</v>
      </c>
      <c r="U19" s="211">
        <v>73.825918752368366</v>
      </c>
      <c r="V19" s="211">
        <v>348</v>
      </c>
      <c r="W19" s="211">
        <v>26.174081247631634</v>
      </c>
      <c r="X19" s="211">
        <v>30278</v>
      </c>
      <c r="Y19" s="212"/>
      <c r="Z19" s="212"/>
      <c r="AA19" s="212"/>
    </row>
    <row r="20" spans="1:27" s="200" customFormat="1" ht="48.75" customHeight="1" thickBot="1">
      <c r="A20" s="213">
        <v>16</v>
      </c>
      <c r="B20" s="213" t="s">
        <v>46</v>
      </c>
      <c r="C20" s="214" t="s">
        <v>47</v>
      </c>
      <c r="D20" s="184" t="s">
        <v>48</v>
      </c>
      <c r="E20" s="185" t="s">
        <v>49</v>
      </c>
      <c r="F20" s="215">
        <v>0</v>
      </c>
      <c r="G20" s="188">
        <v>268704.62462900003</v>
      </c>
      <c r="H20" s="215" t="s">
        <v>50</v>
      </c>
      <c r="I20" s="215">
        <v>4</v>
      </c>
      <c r="J20" s="216"/>
      <c r="K20" s="215">
        <v>250883</v>
      </c>
      <c r="L20" s="188">
        <v>500000</v>
      </c>
      <c r="M20" s="215">
        <v>1071036</v>
      </c>
      <c r="N20" s="217">
        <v>0.71</v>
      </c>
      <c r="O20" s="217">
        <v>5.39</v>
      </c>
      <c r="P20" s="217">
        <v>0</v>
      </c>
      <c r="Q20" s="217">
        <v>0</v>
      </c>
      <c r="R20" s="217">
        <v>6.3</v>
      </c>
      <c r="S20" s="215">
        <v>387</v>
      </c>
      <c r="T20" s="217">
        <v>86</v>
      </c>
      <c r="U20" s="188">
        <v>86</v>
      </c>
      <c r="V20" s="215">
        <v>3</v>
      </c>
      <c r="W20" s="217">
        <v>14</v>
      </c>
      <c r="X20" s="188">
        <v>390</v>
      </c>
      <c r="Y20" s="183"/>
      <c r="Z20" s="218"/>
      <c r="AA20" s="218"/>
    </row>
    <row r="21" spans="1:27" s="200" customFormat="1" ht="48.75" customHeight="1" thickBot="1">
      <c r="A21" s="263" t="s">
        <v>51</v>
      </c>
      <c r="B21" s="263"/>
      <c r="C21" s="204" t="s">
        <v>49</v>
      </c>
      <c r="D21" s="204" t="s">
        <v>49</v>
      </c>
      <c r="E21" s="204" t="s">
        <v>49</v>
      </c>
      <c r="F21" s="204">
        <v>0</v>
      </c>
      <c r="G21" s="206">
        <v>268704.62462900003</v>
      </c>
      <c r="H21" s="204" t="s">
        <v>49</v>
      </c>
      <c r="I21" s="204" t="s">
        <v>49</v>
      </c>
      <c r="J21" s="204"/>
      <c r="K21" s="206">
        <v>250883</v>
      </c>
      <c r="L21" s="204" t="s">
        <v>49</v>
      </c>
      <c r="M21" s="206">
        <v>1071036</v>
      </c>
      <c r="N21" s="204">
        <v>0.71</v>
      </c>
      <c r="O21" s="204">
        <v>5.39</v>
      </c>
      <c r="P21" s="205" t="s">
        <v>52</v>
      </c>
      <c r="Q21" s="205" t="s">
        <v>52</v>
      </c>
      <c r="R21" s="204">
        <v>6.3</v>
      </c>
      <c r="S21" s="206">
        <v>387</v>
      </c>
      <c r="T21" s="206">
        <v>86</v>
      </c>
      <c r="U21" s="211">
        <v>86</v>
      </c>
      <c r="V21" s="206">
        <v>3</v>
      </c>
      <c r="W21" s="206">
        <v>14</v>
      </c>
      <c r="X21" s="206">
        <v>390</v>
      </c>
      <c r="Y21" s="218"/>
      <c r="Z21" s="218"/>
      <c r="AA21" s="218"/>
    </row>
    <row r="22" spans="1:27" ht="48.75" customHeight="1" thickBot="1">
      <c r="A22" s="224">
        <v>17</v>
      </c>
      <c r="B22" s="173" t="s">
        <v>53</v>
      </c>
      <c r="C22" s="174" t="s">
        <v>54</v>
      </c>
      <c r="D22" s="173" t="s">
        <v>55</v>
      </c>
      <c r="E22" s="174" t="s">
        <v>49</v>
      </c>
      <c r="F22" s="254" t="s">
        <v>38</v>
      </c>
      <c r="G22" s="255">
        <v>1428438.4441810001</v>
      </c>
      <c r="H22" s="178" t="s">
        <v>56</v>
      </c>
      <c r="I22" s="202">
        <v>7</v>
      </c>
      <c r="J22" s="202"/>
      <c r="K22" s="201">
        <v>1378600</v>
      </c>
      <c r="L22" s="177">
        <v>1500000</v>
      </c>
      <c r="M22" s="197">
        <v>1036151</v>
      </c>
      <c r="N22" s="203">
        <v>-1.41</v>
      </c>
      <c r="O22" s="203">
        <v>3.97</v>
      </c>
      <c r="P22" s="203" t="s">
        <v>323</v>
      </c>
      <c r="Q22" s="203" t="s">
        <v>323</v>
      </c>
      <c r="R22" s="203">
        <v>3.63</v>
      </c>
      <c r="S22" s="197">
        <v>8889</v>
      </c>
      <c r="T22" s="203">
        <v>41</v>
      </c>
      <c r="U22" s="177">
        <v>14.0514142473737</v>
      </c>
      <c r="V22" s="197">
        <v>10</v>
      </c>
      <c r="W22" s="203">
        <v>59</v>
      </c>
      <c r="X22" s="177">
        <v>8899</v>
      </c>
    </row>
    <row r="23" spans="1:27" ht="48.75" customHeight="1" thickBot="1">
      <c r="A23" s="217">
        <v>18</v>
      </c>
      <c r="B23" s="184" t="s">
        <v>57</v>
      </c>
      <c r="C23" s="185" t="s">
        <v>58</v>
      </c>
      <c r="D23" s="184" t="s">
        <v>55</v>
      </c>
      <c r="E23" s="185" t="s">
        <v>49</v>
      </c>
      <c r="F23" s="219" t="s">
        <v>38</v>
      </c>
      <c r="G23" s="215">
        <v>264900.38783399999</v>
      </c>
      <c r="H23" s="193" t="s">
        <v>59</v>
      </c>
      <c r="I23" s="216">
        <v>7</v>
      </c>
      <c r="J23" s="216">
        <v>7</v>
      </c>
      <c r="K23" s="215">
        <v>263583</v>
      </c>
      <c r="L23" s="188">
        <v>500000</v>
      </c>
      <c r="M23" s="220">
        <v>1004998</v>
      </c>
      <c r="N23" s="196">
        <v>-4.58</v>
      </c>
      <c r="O23" s="196">
        <v>2.2400000000000002</v>
      </c>
      <c r="P23" s="196" t="s">
        <v>323</v>
      </c>
      <c r="Q23" s="196" t="s">
        <v>323</v>
      </c>
      <c r="R23" s="196">
        <v>0.4</v>
      </c>
      <c r="S23" s="220">
        <v>2549</v>
      </c>
      <c r="T23" s="220">
        <v>92</v>
      </c>
      <c r="U23" s="188">
        <v>5.8471612676338225</v>
      </c>
      <c r="V23" s="220">
        <v>16</v>
      </c>
      <c r="W23" s="220">
        <v>8</v>
      </c>
      <c r="X23" s="188">
        <v>2565</v>
      </c>
    </row>
    <row r="24" spans="1:27" ht="48.75" customHeight="1" thickBot="1">
      <c r="A24" s="224">
        <v>19</v>
      </c>
      <c r="B24" s="173" t="s">
        <v>60</v>
      </c>
      <c r="C24" s="174" t="s">
        <v>61</v>
      </c>
      <c r="D24" s="173" t="s">
        <v>55</v>
      </c>
      <c r="E24" s="174" t="s">
        <v>49</v>
      </c>
      <c r="F24" s="201">
        <v>535265</v>
      </c>
      <c r="G24" s="255">
        <v>331646.05709999998</v>
      </c>
      <c r="H24" s="178" t="s">
        <v>62</v>
      </c>
      <c r="I24" s="202">
        <v>21</v>
      </c>
      <c r="J24" s="174">
        <v>838</v>
      </c>
      <c r="K24" s="201">
        <v>159591</v>
      </c>
      <c r="L24" s="177">
        <v>500000</v>
      </c>
      <c r="M24" s="197">
        <v>2078100</v>
      </c>
      <c r="N24" s="203">
        <v>-4.76</v>
      </c>
      <c r="O24" s="203">
        <v>1.97</v>
      </c>
      <c r="P24" s="203">
        <v>7.26</v>
      </c>
      <c r="Q24" s="203">
        <v>38.700000000000003</v>
      </c>
      <c r="R24" s="203">
        <v>107.46</v>
      </c>
      <c r="S24" s="197">
        <v>1383</v>
      </c>
      <c r="T24" s="197">
        <v>68</v>
      </c>
      <c r="U24" s="177">
        <v>5.4107616309481195</v>
      </c>
      <c r="V24" s="197">
        <v>16</v>
      </c>
      <c r="W24" s="197">
        <v>32</v>
      </c>
      <c r="X24" s="177">
        <v>1399</v>
      </c>
    </row>
    <row r="25" spans="1:27" ht="48.75" customHeight="1" thickBot="1">
      <c r="A25" s="217">
        <v>20</v>
      </c>
      <c r="B25" s="256" t="s">
        <v>63</v>
      </c>
      <c r="C25" s="257" t="s">
        <v>30</v>
      </c>
      <c r="D25" s="184" t="s">
        <v>55</v>
      </c>
      <c r="E25" s="185">
        <v>19</v>
      </c>
      <c r="F25" s="215">
        <v>837401.21799799998</v>
      </c>
      <c r="G25" s="215">
        <v>721967.14580000006</v>
      </c>
      <c r="H25" s="193" t="s">
        <v>64</v>
      </c>
      <c r="I25" s="216">
        <v>33</v>
      </c>
      <c r="J25" s="216">
        <v>459</v>
      </c>
      <c r="K25" s="215">
        <v>375595</v>
      </c>
      <c r="L25" s="188">
        <v>500000</v>
      </c>
      <c r="M25" s="220">
        <v>1922196</v>
      </c>
      <c r="N25" s="196">
        <v>0.67</v>
      </c>
      <c r="O25" s="196">
        <v>3.65</v>
      </c>
      <c r="P25" s="196">
        <v>14.39</v>
      </c>
      <c r="Q25" s="196">
        <v>19.260000000000002</v>
      </c>
      <c r="R25" s="196">
        <v>91.01</v>
      </c>
      <c r="S25" s="220">
        <v>801</v>
      </c>
      <c r="T25" s="196">
        <v>65</v>
      </c>
      <c r="U25" s="188">
        <v>11.259145773145146</v>
      </c>
      <c r="V25" s="220">
        <v>38</v>
      </c>
      <c r="W25" s="196">
        <v>35</v>
      </c>
      <c r="X25" s="188">
        <v>839</v>
      </c>
    </row>
    <row r="26" spans="1:27" ht="48.75" customHeight="1" thickBot="1">
      <c r="A26" s="224">
        <v>21</v>
      </c>
      <c r="B26" s="173" t="s">
        <v>65</v>
      </c>
      <c r="C26" s="174" t="s">
        <v>47</v>
      </c>
      <c r="D26" s="173" t="s">
        <v>55</v>
      </c>
      <c r="E26" s="174" t="s">
        <v>49</v>
      </c>
      <c r="F26" s="201" t="s">
        <v>49</v>
      </c>
      <c r="G26" s="255">
        <v>164793.81387099999</v>
      </c>
      <c r="H26" s="178" t="s">
        <v>66</v>
      </c>
      <c r="I26" s="202">
        <v>29</v>
      </c>
      <c r="J26" s="174">
        <v>509</v>
      </c>
      <c r="K26" s="201">
        <v>163501</v>
      </c>
      <c r="L26" s="177">
        <v>500000</v>
      </c>
      <c r="M26" s="197">
        <v>1007907</v>
      </c>
      <c r="N26" s="203">
        <v>-1.84</v>
      </c>
      <c r="O26" s="203">
        <v>-0.78</v>
      </c>
      <c r="P26" s="203" t="s">
        <v>323</v>
      </c>
      <c r="Q26" s="203" t="s">
        <v>323</v>
      </c>
      <c r="R26" s="203">
        <v>0.79</v>
      </c>
      <c r="S26" s="197">
        <v>705</v>
      </c>
      <c r="T26" s="203">
        <v>30</v>
      </c>
      <c r="U26" s="177">
        <v>1.1861423443605748</v>
      </c>
      <c r="V26" s="197">
        <v>13</v>
      </c>
      <c r="W26" s="203">
        <v>70</v>
      </c>
      <c r="X26" s="177">
        <v>718</v>
      </c>
    </row>
    <row r="27" spans="1:27" s="200" customFormat="1" ht="48.75" customHeight="1" thickBot="1">
      <c r="A27" s="217">
        <v>22</v>
      </c>
      <c r="B27" s="184" t="s">
        <v>68</v>
      </c>
      <c r="C27" s="185" t="s">
        <v>30</v>
      </c>
      <c r="D27" s="184" t="s">
        <v>55</v>
      </c>
      <c r="E27" s="185">
        <v>17</v>
      </c>
      <c r="F27" s="215">
        <v>689439.85379600001</v>
      </c>
      <c r="G27" s="258">
        <v>436262.50388700003</v>
      </c>
      <c r="H27" s="194" t="s">
        <v>69</v>
      </c>
      <c r="I27" s="216">
        <v>32</v>
      </c>
      <c r="J27" s="185">
        <v>697</v>
      </c>
      <c r="K27" s="215">
        <v>278666</v>
      </c>
      <c r="L27" s="188">
        <v>500000</v>
      </c>
      <c r="M27" s="221">
        <v>1565539</v>
      </c>
      <c r="N27" s="222">
        <v>0.22</v>
      </c>
      <c r="O27" s="222">
        <v>3.76</v>
      </c>
      <c r="P27" s="222">
        <v>13.11</v>
      </c>
      <c r="Q27" s="222">
        <v>20.73</v>
      </c>
      <c r="R27" s="222">
        <v>55.79</v>
      </c>
      <c r="S27" s="221">
        <v>343</v>
      </c>
      <c r="T27" s="222">
        <v>68</v>
      </c>
      <c r="U27" s="188">
        <v>7.1175651466930541</v>
      </c>
      <c r="V27" s="221">
        <v>28</v>
      </c>
      <c r="W27" s="222">
        <v>32</v>
      </c>
      <c r="X27" s="188">
        <v>371</v>
      </c>
    </row>
    <row r="28" spans="1:27" ht="48.75" customHeight="1" thickBot="1">
      <c r="A28" s="224">
        <v>23</v>
      </c>
      <c r="B28" s="173" t="s">
        <v>70</v>
      </c>
      <c r="C28" s="223" t="s">
        <v>71</v>
      </c>
      <c r="D28" s="173" t="s">
        <v>55</v>
      </c>
      <c r="E28" s="174" t="s">
        <v>49</v>
      </c>
      <c r="F28" s="201" t="s">
        <v>49</v>
      </c>
      <c r="G28" s="201">
        <v>52506.227698000002</v>
      </c>
      <c r="H28" s="201" t="s">
        <v>72</v>
      </c>
      <c r="I28" s="201">
        <v>5</v>
      </c>
      <c r="J28" s="202"/>
      <c r="K28" s="201">
        <v>49864</v>
      </c>
      <c r="L28" s="177">
        <v>500000</v>
      </c>
      <c r="M28" s="201">
        <v>1052988</v>
      </c>
      <c r="N28" s="224">
        <v>0.56999999999999995</v>
      </c>
      <c r="O28" s="224">
        <v>4.1500000000000004</v>
      </c>
      <c r="P28" s="224" t="s">
        <v>323</v>
      </c>
      <c r="Q28" s="224" t="s">
        <v>323</v>
      </c>
      <c r="R28" s="224">
        <v>4.46</v>
      </c>
      <c r="S28" s="201">
        <v>151</v>
      </c>
      <c r="T28" s="224">
        <v>37</v>
      </c>
      <c r="U28" s="201">
        <v>0.46610868179950166</v>
      </c>
      <c r="V28" s="201">
        <v>6</v>
      </c>
      <c r="W28" s="224">
        <v>63</v>
      </c>
      <c r="X28" s="177">
        <v>157</v>
      </c>
    </row>
    <row r="29" spans="1:27" s="200" customFormat="1" ht="48.75" customHeight="1" thickBot="1">
      <c r="A29" s="217">
        <v>24</v>
      </c>
      <c r="B29" s="184" t="s">
        <v>73</v>
      </c>
      <c r="C29" s="259" t="s">
        <v>30</v>
      </c>
      <c r="D29" s="184" t="s">
        <v>55</v>
      </c>
      <c r="E29" s="225"/>
      <c r="F29" s="215" t="s">
        <v>49</v>
      </c>
      <c r="G29" s="215">
        <v>479882.74235100002</v>
      </c>
      <c r="H29" s="215" t="s">
        <v>253</v>
      </c>
      <c r="I29" s="215">
        <v>4</v>
      </c>
      <c r="J29" s="226"/>
      <c r="K29" s="215">
        <v>431099</v>
      </c>
      <c r="L29" s="188">
        <v>500000</v>
      </c>
      <c r="M29" s="215">
        <v>1113161</v>
      </c>
      <c r="N29" s="217">
        <v>0.79</v>
      </c>
      <c r="O29" s="217">
        <v>4.13</v>
      </c>
      <c r="P29" s="217" t="s">
        <v>323</v>
      </c>
      <c r="Q29" s="217" t="s">
        <v>323</v>
      </c>
      <c r="R29" s="217">
        <v>7.34</v>
      </c>
      <c r="S29" s="215">
        <v>278</v>
      </c>
      <c r="T29" s="217">
        <v>85</v>
      </c>
      <c r="U29" s="215">
        <v>9.7865294720058689</v>
      </c>
      <c r="V29" s="215">
        <v>6</v>
      </c>
      <c r="W29" s="217">
        <v>15</v>
      </c>
      <c r="X29" s="188">
        <v>284</v>
      </c>
    </row>
    <row r="30" spans="1:27" ht="48.75" customHeight="1" thickBot="1">
      <c r="A30" s="224">
        <v>25</v>
      </c>
      <c r="B30" s="173" t="s">
        <v>75</v>
      </c>
      <c r="C30" s="253" t="s">
        <v>76</v>
      </c>
      <c r="D30" s="173" t="s">
        <v>55</v>
      </c>
      <c r="E30" s="227"/>
      <c r="F30" s="201" t="s">
        <v>49</v>
      </c>
      <c r="G30" s="201">
        <v>287580.01965600002</v>
      </c>
      <c r="H30" s="201" t="s">
        <v>77</v>
      </c>
      <c r="I30" s="201">
        <v>3</v>
      </c>
      <c r="J30" s="228"/>
      <c r="K30" s="201">
        <v>287484</v>
      </c>
      <c r="L30" s="177">
        <v>500000</v>
      </c>
      <c r="M30" s="201">
        <v>1000334</v>
      </c>
      <c r="N30" s="224">
        <v>-0.01</v>
      </c>
      <c r="O30" s="224">
        <v>-0.62</v>
      </c>
      <c r="P30" s="224" t="s">
        <v>323</v>
      </c>
      <c r="Q30" s="224" t="s">
        <v>323</v>
      </c>
      <c r="R30" s="224">
        <v>-0.52</v>
      </c>
      <c r="S30" s="224">
        <v>21587</v>
      </c>
      <c r="T30" s="224">
        <v>92</v>
      </c>
      <c r="U30" s="201">
        <v>6.3477700656733891</v>
      </c>
      <c r="V30" s="224">
        <v>7</v>
      </c>
      <c r="W30" s="224">
        <v>8</v>
      </c>
      <c r="X30" s="177">
        <v>21594</v>
      </c>
    </row>
    <row r="31" spans="1:27" ht="69.75" thickBot="1">
      <c r="A31" s="260" t="s">
        <v>78</v>
      </c>
      <c r="B31" s="260"/>
      <c r="C31" s="204" t="s">
        <v>38</v>
      </c>
      <c r="D31" s="204" t="s">
        <v>38</v>
      </c>
      <c r="E31" s="204"/>
      <c r="F31" s="206">
        <v>2062106.071794</v>
      </c>
      <c r="G31" s="206">
        <v>4167977.3423780007</v>
      </c>
      <c r="H31" s="206" t="s">
        <v>38</v>
      </c>
      <c r="I31" s="207" t="s">
        <v>38</v>
      </c>
      <c r="J31" s="204">
        <v>807</v>
      </c>
      <c r="K31" s="208">
        <v>3387983</v>
      </c>
      <c r="L31" s="208" t="s">
        <v>38</v>
      </c>
      <c r="M31" s="208" t="s">
        <v>49</v>
      </c>
      <c r="N31" s="229">
        <v>-1.1499999999999999</v>
      </c>
      <c r="O31" s="229">
        <v>2.4966666666666666</v>
      </c>
      <c r="P31" s="229">
        <v>11.586666666666666</v>
      </c>
      <c r="Q31" s="229">
        <v>26.230000000000004</v>
      </c>
      <c r="R31" s="229">
        <v>30.039999999999996</v>
      </c>
      <c r="S31" s="211">
        <v>36686</v>
      </c>
      <c r="T31" s="211">
        <v>61.472598629633175</v>
      </c>
      <c r="U31" s="211">
        <v>61.472598629633175</v>
      </c>
      <c r="V31" s="208">
        <v>140</v>
      </c>
      <c r="W31" s="208">
        <v>38.527401370366825</v>
      </c>
      <c r="X31" s="211">
        <v>36826</v>
      </c>
      <c r="Y31" s="230"/>
      <c r="Z31" s="230"/>
      <c r="AA31" s="230"/>
    </row>
    <row r="32" spans="1:27" ht="48.75" customHeight="1" thickBot="1">
      <c r="A32" s="217">
        <v>26</v>
      </c>
      <c r="B32" s="184" t="s">
        <v>79</v>
      </c>
      <c r="C32" s="185" t="s">
        <v>22</v>
      </c>
      <c r="D32" s="184" t="s">
        <v>80</v>
      </c>
      <c r="E32" s="185"/>
      <c r="F32" s="215">
        <v>51421.370834000001</v>
      </c>
      <c r="G32" s="241">
        <v>46690.823267</v>
      </c>
      <c r="H32" s="215" t="s">
        <v>81</v>
      </c>
      <c r="I32" s="216">
        <v>8</v>
      </c>
      <c r="J32" s="185">
        <v>98</v>
      </c>
      <c r="K32" s="215">
        <v>44810</v>
      </c>
      <c r="L32" s="215">
        <v>500000</v>
      </c>
      <c r="M32" s="215">
        <v>1041973</v>
      </c>
      <c r="N32" s="217">
        <v>-3.79</v>
      </c>
      <c r="O32" s="217">
        <v>-3.09</v>
      </c>
      <c r="P32" s="217">
        <v>3.58</v>
      </c>
      <c r="Q32" s="231">
        <v>0</v>
      </c>
      <c r="R32" s="217">
        <v>4</v>
      </c>
      <c r="S32" s="215">
        <v>97</v>
      </c>
      <c r="T32" s="217">
        <v>25</v>
      </c>
      <c r="U32" s="215">
        <v>25</v>
      </c>
      <c r="V32" s="215">
        <v>5</v>
      </c>
      <c r="W32" s="217">
        <v>75</v>
      </c>
      <c r="X32" s="215">
        <v>102</v>
      </c>
    </row>
    <row r="33" spans="1:24" ht="48.75" customHeight="1" thickBot="1">
      <c r="A33" s="262" t="s">
        <v>82</v>
      </c>
      <c r="B33" s="262"/>
      <c r="C33" s="204" t="s">
        <v>38</v>
      </c>
      <c r="D33" s="204" t="s">
        <v>38</v>
      </c>
      <c r="E33" s="204"/>
      <c r="F33" s="206">
        <v>51421.370834000001</v>
      </c>
      <c r="G33" s="206">
        <v>46690.823267</v>
      </c>
      <c r="H33" s="206" t="s">
        <v>81</v>
      </c>
      <c r="I33" s="206">
        <v>8</v>
      </c>
      <c r="J33" s="206">
        <v>98</v>
      </c>
      <c r="K33" s="206">
        <v>44810</v>
      </c>
      <c r="L33" s="206">
        <v>500000</v>
      </c>
      <c r="M33" s="206" t="s">
        <v>49</v>
      </c>
      <c r="N33" s="232">
        <v>-3.79</v>
      </c>
      <c r="O33" s="232">
        <v>-3.09</v>
      </c>
      <c r="P33" s="232">
        <v>3.58</v>
      </c>
      <c r="Q33" s="232" t="s">
        <v>38</v>
      </c>
      <c r="R33" s="232">
        <v>4</v>
      </c>
      <c r="S33" s="206">
        <v>97</v>
      </c>
      <c r="T33" s="211">
        <v>25</v>
      </c>
      <c r="U33" s="206">
        <v>25</v>
      </c>
      <c r="V33" s="206">
        <v>5</v>
      </c>
      <c r="W33" s="206">
        <v>75</v>
      </c>
      <c r="X33" s="206">
        <v>102</v>
      </c>
    </row>
    <row r="34" spans="1:24" ht="48.75" customHeight="1" thickBot="1">
      <c r="A34" s="224">
        <v>27</v>
      </c>
      <c r="B34" s="173" t="s">
        <v>83</v>
      </c>
      <c r="C34" s="174" t="s">
        <v>47</v>
      </c>
      <c r="D34" s="173" t="s">
        <v>84</v>
      </c>
      <c r="E34" s="174"/>
      <c r="F34" s="201">
        <v>210992.47357599999</v>
      </c>
      <c r="G34" s="233">
        <v>76312.199470000007</v>
      </c>
      <c r="H34" s="201" t="s">
        <v>85</v>
      </c>
      <c r="I34" s="202">
        <v>39</v>
      </c>
      <c r="J34" s="174">
        <v>1018</v>
      </c>
      <c r="K34" s="233">
        <v>18167</v>
      </c>
      <c r="L34" s="201">
        <v>50000</v>
      </c>
      <c r="M34" s="233">
        <v>4200595</v>
      </c>
      <c r="N34" s="234">
        <v>-4.9800000000000004</v>
      </c>
      <c r="O34" s="234">
        <v>-3.11</v>
      </c>
      <c r="P34" s="234">
        <v>-0.55000000000000004</v>
      </c>
      <c r="Q34" s="234">
        <v>35.53</v>
      </c>
      <c r="R34" s="234">
        <v>319.51</v>
      </c>
      <c r="S34" s="233">
        <v>284</v>
      </c>
      <c r="T34" s="234">
        <v>80</v>
      </c>
      <c r="U34" s="201">
        <v>5.0172834910345978</v>
      </c>
      <c r="V34" s="233">
        <v>3</v>
      </c>
      <c r="W34" s="234">
        <v>20</v>
      </c>
      <c r="X34" s="177">
        <v>287</v>
      </c>
    </row>
    <row r="35" spans="1:24" ht="48.75" customHeight="1" thickBot="1">
      <c r="A35" s="217">
        <v>28</v>
      </c>
      <c r="B35" s="184" t="s">
        <v>86</v>
      </c>
      <c r="C35" s="185" t="s">
        <v>61</v>
      </c>
      <c r="D35" s="184" t="s">
        <v>84</v>
      </c>
      <c r="E35" s="185"/>
      <c r="F35" s="215">
        <v>190558.44183600001</v>
      </c>
      <c r="G35" s="235">
        <v>99321.858431999994</v>
      </c>
      <c r="H35" s="215" t="s">
        <v>87</v>
      </c>
      <c r="I35" s="216">
        <v>42</v>
      </c>
      <c r="J35" s="185">
        <v>1103</v>
      </c>
      <c r="K35" s="235">
        <v>23616</v>
      </c>
      <c r="L35" s="215">
        <v>50000</v>
      </c>
      <c r="M35" s="235">
        <v>4205702</v>
      </c>
      <c r="N35" s="236">
        <v>-4.07</v>
      </c>
      <c r="O35" s="236">
        <v>2.2599999999999998</v>
      </c>
      <c r="P35" s="236">
        <v>9.89</v>
      </c>
      <c r="Q35" s="236">
        <v>45.47</v>
      </c>
      <c r="R35" s="236">
        <v>320.57</v>
      </c>
      <c r="S35" s="235">
        <v>199</v>
      </c>
      <c r="T35" s="235">
        <v>75</v>
      </c>
      <c r="U35" s="215">
        <v>6.1219641658382367</v>
      </c>
      <c r="V35" s="235">
        <v>6</v>
      </c>
      <c r="W35" s="235">
        <v>25</v>
      </c>
      <c r="X35" s="188">
        <v>205</v>
      </c>
    </row>
    <row r="36" spans="1:24" ht="48.75" customHeight="1" thickBot="1">
      <c r="A36" s="224">
        <v>29</v>
      </c>
      <c r="B36" s="173" t="s">
        <v>88</v>
      </c>
      <c r="C36" s="174" t="s">
        <v>89</v>
      </c>
      <c r="D36" s="173" t="s">
        <v>84</v>
      </c>
      <c r="E36" s="174"/>
      <c r="F36" s="201">
        <v>122887.850622</v>
      </c>
      <c r="G36" s="233">
        <v>145098.75985999999</v>
      </c>
      <c r="H36" s="201" t="s">
        <v>90</v>
      </c>
      <c r="I36" s="202">
        <v>28</v>
      </c>
      <c r="J36" s="174">
        <v>672</v>
      </c>
      <c r="K36" s="233">
        <v>48675</v>
      </c>
      <c r="L36" s="201">
        <v>100000</v>
      </c>
      <c r="M36" s="233">
        <v>2980970</v>
      </c>
      <c r="N36" s="234">
        <v>-2.69</v>
      </c>
      <c r="O36" s="234">
        <v>2.62</v>
      </c>
      <c r="P36" s="234">
        <v>10.050000000000001</v>
      </c>
      <c r="Q36" s="234">
        <v>51.72</v>
      </c>
      <c r="R36" s="234">
        <v>198.1</v>
      </c>
      <c r="S36" s="233">
        <v>214</v>
      </c>
      <c r="T36" s="234">
        <v>88</v>
      </c>
      <c r="U36" s="201">
        <v>10.493758261698398</v>
      </c>
      <c r="V36" s="233">
        <v>7</v>
      </c>
      <c r="W36" s="234">
        <v>12</v>
      </c>
      <c r="X36" s="177">
        <v>221</v>
      </c>
    </row>
    <row r="37" spans="1:24" ht="48.75" customHeight="1" thickBot="1">
      <c r="A37" s="217">
        <v>30</v>
      </c>
      <c r="B37" s="184" t="s">
        <v>91</v>
      </c>
      <c r="C37" s="185" t="s">
        <v>92</v>
      </c>
      <c r="D37" s="184" t="s">
        <v>84</v>
      </c>
      <c r="E37" s="185"/>
      <c r="F37" s="215">
        <v>90049.008963</v>
      </c>
      <c r="G37" s="235">
        <v>51817.098558999998</v>
      </c>
      <c r="H37" s="215" t="s">
        <v>93</v>
      </c>
      <c r="I37" s="216">
        <v>44</v>
      </c>
      <c r="J37" s="185">
        <v>1153</v>
      </c>
      <c r="K37" s="235">
        <v>13659</v>
      </c>
      <c r="L37" s="215">
        <v>50000</v>
      </c>
      <c r="M37" s="235">
        <v>3793624</v>
      </c>
      <c r="N37" s="236">
        <v>-4.91</v>
      </c>
      <c r="O37" s="236">
        <v>-2.72</v>
      </c>
      <c r="P37" s="236">
        <v>0.27</v>
      </c>
      <c r="Q37" s="236">
        <v>30.2</v>
      </c>
      <c r="R37" s="236">
        <v>279.04000000000002</v>
      </c>
      <c r="S37" s="235">
        <v>206</v>
      </c>
      <c r="T37" s="236">
        <v>93</v>
      </c>
      <c r="U37" s="215">
        <v>3.9604152368799248</v>
      </c>
      <c r="V37" s="235">
        <v>2</v>
      </c>
      <c r="W37" s="236">
        <v>7</v>
      </c>
      <c r="X37" s="188">
        <v>208</v>
      </c>
    </row>
    <row r="38" spans="1:24" ht="48.75" customHeight="1" thickBot="1">
      <c r="A38" s="224">
        <v>31</v>
      </c>
      <c r="B38" s="173" t="s">
        <v>94</v>
      </c>
      <c r="C38" s="174" t="s">
        <v>95</v>
      </c>
      <c r="D38" s="173" t="s">
        <v>84</v>
      </c>
      <c r="E38" s="174"/>
      <c r="F38" s="201">
        <v>64403.325397000001</v>
      </c>
      <c r="G38" s="233">
        <v>42182.584699999999</v>
      </c>
      <c r="H38" s="201" t="s">
        <v>96</v>
      </c>
      <c r="I38" s="202">
        <v>24</v>
      </c>
      <c r="J38" s="174">
        <v>544</v>
      </c>
      <c r="K38" s="233">
        <v>18576</v>
      </c>
      <c r="L38" s="201">
        <v>50000</v>
      </c>
      <c r="M38" s="233">
        <v>2270811</v>
      </c>
      <c r="N38" s="234">
        <v>-6.53</v>
      </c>
      <c r="O38" s="234">
        <v>-7.21</v>
      </c>
      <c r="P38" s="234">
        <v>1.1000000000000001</v>
      </c>
      <c r="Q38" s="234">
        <v>37.840000000000003</v>
      </c>
      <c r="R38" s="234">
        <v>127.08</v>
      </c>
      <c r="S38" s="233">
        <v>278</v>
      </c>
      <c r="T38" s="234">
        <v>89</v>
      </c>
      <c r="U38" s="201">
        <v>3.0853744337731177</v>
      </c>
      <c r="V38" s="233">
        <v>3</v>
      </c>
      <c r="W38" s="234">
        <v>11</v>
      </c>
      <c r="X38" s="177">
        <v>281</v>
      </c>
    </row>
    <row r="39" spans="1:24" ht="48.75" customHeight="1" thickBot="1">
      <c r="A39" s="217">
        <v>32</v>
      </c>
      <c r="B39" s="184" t="s">
        <v>97</v>
      </c>
      <c r="C39" s="185" t="s">
        <v>47</v>
      </c>
      <c r="D39" s="184" t="s">
        <v>84</v>
      </c>
      <c r="E39" s="185"/>
      <c r="F39" s="215">
        <v>107548.24873799999</v>
      </c>
      <c r="G39" s="235">
        <v>41776.740188000003</v>
      </c>
      <c r="H39" s="215" t="s">
        <v>98</v>
      </c>
      <c r="I39" s="216">
        <v>9</v>
      </c>
      <c r="J39" s="185">
        <v>85</v>
      </c>
      <c r="K39" s="235">
        <v>37140</v>
      </c>
      <c r="L39" s="215">
        <v>100000</v>
      </c>
      <c r="M39" s="235">
        <v>1124845</v>
      </c>
      <c r="N39" s="236">
        <v>-3.9</v>
      </c>
      <c r="O39" s="236">
        <v>-2.41</v>
      </c>
      <c r="P39" s="236">
        <v>4.58</v>
      </c>
      <c r="Q39" s="236">
        <v>0</v>
      </c>
      <c r="R39" s="236">
        <v>11.92</v>
      </c>
      <c r="S39" s="235">
        <v>426</v>
      </c>
      <c r="T39" s="236">
        <v>79</v>
      </c>
      <c r="U39" s="215">
        <v>2.7123537053231375</v>
      </c>
      <c r="V39" s="235">
        <v>10</v>
      </c>
      <c r="W39" s="236">
        <v>21</v>
      </c>
      <c r="X39" s="188">
        <v>436</v>
      </c>
    </row>
    <row r="40" spans="1:24" ht="48.75" customHeight="1" thickBot="1">
      <c r="A40" s="224">
        <v>33</v>
      </c>
      <c r="B40" s="173" t="s">
        <v>99</v>
      </c>
      <c r="C40" s="174" t="s">
        <v>54</v>
      </c>
      <c r="D40" s="173" t="s">
        <v>84</v>
      </c>
      <c r="E40" s="174"/>
      <c r="F40" s="201">
        <v>19381.386649</v>
      </c>
      <c r="G40" s="233">
        <v>61346.100304</v>
      </c>
      <c r="H40" s="201" t="s">
        <v>100</v>
      </c>
      <c r="I40" s="202">
        <v>44</v>
      </c>
      <c r="J40" s="174">
        <v>1147</v>
      </c>
      <c r="K40" s="233">
        <v>26958</v>
      </c>
      <c r="L40" s="201">
        <v>50000</v>
      </c>
      <c r="M40" s="233">
        <v>2275617</v>
      </c>
      <c r="N40" s="234">
        <v>-2.12</v>
      </c>
      <c r="O40" s="234">
        <v>1.0900000000000001</v>
      </c>
      <c r="P40" s="234">
        <v>18.43</v>
      </c>
      <c r="Q40" s="234">
        <v>72.709999999999994</v>
      </c>
      <c r="R40" s="234">
        <v>127.96</v>
      </c>
      <c r="S40" s="233">
        <v>212</v>
      </c>
      <c r="T40" s="234">
        <v>67</v>
      </c>
      <c r="U40" s="201">
        <v>3.3778973340700817</v>
      </c>
      <c r="V40" s="233">
        <v>2</v>
      </c>
      <c r="W40" s="234">
        <v>33</v>
      </c>
      <c r="X40" s="177">
        <v>214</v>
      </c>
    </row>
    <row r="41" spans="1:24" ht="48.75" customHeight="1" thickBot="1">
      <c r="A41" s="217">
        <v>34</v>
      </c>
      <c r="B41" s="184" t="s">
        <v>101</v>
      </c>
      <c r="C41" s="185" t="s">
        <v>102</v>
      </c>
      <c r="D41" s="184" t="s">
        <v>84</v>
      </c>
      <c r="E41" s="185"/>
      <c r="F41" s="215">
        <v>80513.815491999994</v>
      </c>
      <c r="G41" s="235">
        <v>68618.094484999994</v>
      </c>
      <c r="H41" s="215" t="s">
        <v>103</v>
      </c>
      <c r="I41" s="216">
        <v>19</v>
      </c>
      <c r="J41" s="185">
        <v>1106</v>
      </c>
      <c r="K41" s="235">
        <v>14106</v>
      </c>
      <c r="L41" s="215">
        <v>50000</v>
      </c>
      <c r="M41" s="235">
        <v>4864461</v>
      </c>
      <c r="N41" s="236">
        <v>-0.75</v>
      </c>
      <c r="O41" s="236">
        <v>3.24</v>
      </c>
      <c r="P41" s="236">
        <v>9.69</v>
      </c>
      <c r="Q41" s="236">
        <v>42.48</v>
      </c>
      <c r="R41" s="236">
        <v>383</v>
      </c>
      <c r="S41" s="235">
        <v>225</v>
      </c>
      <c r="T41" s="236">
        <v>51</v>
      </c>
      <c r="U41" s="215">
        <v>2.8760306652936349</v>
      </c>
      <c r="V41" s="235">
        <v>4</v>
      </c>
      <c r="W41" s="236">
        <v>49</v>
      </c>
      <c r="X41" s="188">
        <v>229</v>
      </c>
    </row>
    <row r="42" spans="1:24" ht="48.75" customHeight="1" thickBot="1">
      <c r="A42" s="224">
        <v>35</v>
      </c>
      <c r="B42" s="173" t="s">
        <v>104</v>
      </c>
      <c r="C42" s="174" t="s">
        <v>105</v>
      </c>
      <c r="D42" s="173" t="s">
        <v>84</v>
      </c>
      <c r="E42" s="174"/>
      <c r="F42" s="201">
        <v>36723.335376000003</v>
      </c>
      <c r="G42" s="233">
        <v>38393.257980000002</v>
      </c>
      <c r="H42" s="201" t="s">
        <v>106</v>
      </c>
      <c r="I42" s="202">
        <v>19</v>
      </c>
      <c r="J42" s="174">
        <v>397</v>
      </c>
      <c r="K42" s="233">
        <v>19397</v>
      </c>
      <c r="L42" s="201">
        <v>50000</v>
      </c>
      <c r="M42" s="233">
        <v>1979340</v>
      </c>
      <c r="N42" s="234">
        <v>-4.05</v>
      </c>
      <c r="O42" s="234">
        <v>-0.3</v>
      </c>
      <c r="P42" s="234">
        <v>6.21</v>
      </c>
      <c r="Q42" s="234">
        <v>49.07</v>
      </c>
      <c r="R42" s="234">
        <v>97.46</v>
      </c>
      <c r="S42" s="233">
        <v>179</v>
      </c>
      <c r="T42" s="233">
        <v>54</v>
      </c>
      <c r="U42" s="201">
        <v>1.7038580465292974</v>
      </c>
      <c r="V42" s="233">
        <v>9</v>
      </c>
      <c r="W42" s="233">
        <v>46</v>
      </c>
      <c r="X42" s="177">
        <v>188</v>
      </c>
    </row>
    <row r="43" spans="1:24" ht="48.75" customHeight="1" thickBot="1">
      <c r="A43" s="217">
        <v>36</v>
      </c>
      <c r="B43" s="184" t="s">
        <v>107</v>
      </c>
      <c r="C43" s="185" t="s">
        <v>108</v>
      </c>
      <c r="D43" s="184" t="s">
        <v>84</v>
      </c>
      <c r="E43" s="185"/>
      <c r="F43" s="215">
        <v>54749.513434</v>
      </c>
      <c r="G43" s="235">
        <v>31554.317412</v>
      </c>
      <c r="H43" s="215" t="s">
        <v>109</v>
      </c>
      <c r="I43" s="216">
        <v>15</v>
      </c>
      <c r="J43" s="185">
        <v>279</v>
      </c>
      <c r="K43" s="235">
        <v>23973</v>
      </c>
      <c r="L43" s="215">
        <v>50000</v>
      </c>
      <c r="M43" s="235">
        <v>1316244</v>
      </c>
      <c r="N43" s="236">
        <v>-2.97</v>
      </c>
      <c r="O43" s="236">
        <v>2.0499999999999998</v>
      </c>
      <c r="P43" s="236">
        <v>5.3</v>
      </c>
      <c r="Q43" s="236">
        <v>21.82</v>
      </c>
      <c r="R43" s="236">
        <v>31.45</v>
      </c>
      <c r="S43" s="235">
        <v>168</v>
      </c>
      <c r="T43" s="235">
        <v>90</v>
      </c>
      <c r="U43" s="215">
        <v>2.3339200879653901</v>
      </c>
      <c r="V43" s="235">
        <v>5</v>
      </c>
      <c r="W43" s="235">
        <v>10</v>
      </c>
      <c r="X43" s="188">
        <v>173</v>
      </c>
    </row>
    <row r="44" spans="1:24" ht="48.75" customHeight="1" thickBot="1">
      <c r="A44" s="224">
        <v>37</v>
      </c>
      <c r="B44" s="173" t="s">
        <v>110</v>
      </c>
      <c r="C44" s="174" t="s">
        <v>111</v>
      </c>
      <c r="D44" s="173" t="s">
        <v>84</v>
      </c>
      <c r="E44" s="174"/>
      <c r="F44" s="201">
        <v>44219.519619999999</v>
      </c>
      <c r="G44" s="233">
        <v>29719.808052</v>
      </c>
      <c r="H44" s="201" t="s">
        <v>112</v>
      </c>
      <c r="I44" s="202">
        <v>30</v>
      </c>
      <c r="J44" s="174">
        <v>735</v>
      </c>
      <c r="K44" s="233">
        <v>14276</v>
      </c>
      <c r="L44" s="201">
        <v>50000</v>
      </c>
      <c r="M44" s="233">
        <v>2081803</v>
      </c>
      <c r="N44" s="234">
        <v>-13.67</v>
      </c>
      <c r="O44" s="234">
        <v>-21.52</v>
      </c>
      <c r="P44" s="234">
        <v>-7.61</v>
      </c>
      <c r="Q44" s="234">
        <v>18.190000000000001</v>
      </c>
      <c r="R44" s="234">
        <v>107.77</v>
      </c>
      <c r="S44" s="233">
        <v>72</v>
      </c>
      <c r="T44" s="234">
        <v>23</v>
      </c>
      <c r="U44" s="201">
        <v>0.56176996873164298</v>
      </c>
      <c r="V44" s="233">
        <v>2</v>
      </c>
      <c r="W44" s="234">
        <v>77</v>
      </c>
      <c r="X44" s="177">
        <v>74</v>
      </c>
    </row>
    <row r="45" spans="1:24" ht="48.75" customHeight="1" thickBot="1">
      <c r="A45" s="217">
        <v>38</v>
      </c>
      <c r="B45" s="184" t="s">
        <v>113</v>
      </c>
      <c r="C45" s="185" t="s">
        <v>47</v>
      </c>
      <c r="D45" s="184" t="s">
        <v>84</v>
      </c>
      <c r="E45" s="185"/>
      <c r="F45" s="215">
        <v>6940.0175090000002</v>
      </c>
      <c r="G45" s="235">
        <v>18803.313103</v>
      </c>
      <c r="H45" s="215" t="s">
        <v>114</v>
      </c>
      <c r="I45" s="216">
        <v>8</v>
      </c>
      <c r="J45" s="185">
        <v>75</v>
      </c>
      <c r="K45" s="235">
        <v>20164</v>
      </c>
      <c r="L45" s="215">
        <v>50000</v>
      </c>
      <c r="M45" s="235">
        <v>932519</v>
      </c>
      <c r="N45" s="236">
        <v>-3.43</v>
      </c>
      <c r="O45" s="236">
        <v>0.86</v>
      </c>
      <c r="P45" s="236">
        <v>-6.75</v>
      </c>
      <c r="Q45" s="236">
        <v>0</v>
      </c>
      <c r="R45" s="236">
        <v>-7.1</v>
      </c>
      <c r="S45" s="235">
        <v>168</v>
      </c>
      <c r="T45" s="236">
        <v>81</v>
      </c>
      <c r="U45" s="215">
        <v>1.2517110301753682</v>
      </c>
      <c r="V45" s="235">
        <v>3</v>
      </c>
      <c r="W45" s="236">
        <v>19</v>
      </c>
      <c r="X45" s="188">
        <v>171</v>
      </c>
    </row>
    <row r="46" spans="1:24" ht="48.75" customHeight="1" thickBot="1">
      <c r="A46" s="224">
        <v>39</v>
      </c>
      <c r="B46" s="173" t="s">
        <v>115</v>
      </c>
      <c r="C46" s="174" t="s">
        <v>111</v>
      </c>
      <c r="D46" s="173" t="s">
        <v>84</v>
      </c>
      <c r="E46" s="174"/>
      <c r="F46" s="201" t="s">
        <v>38</v>
      </c>
      <c r="G46" s="233">
        <v>23046.958878000001</v>
      </c>
      <c r="H46" s="201" t="s">
        <v>116</v>
      </c>
      <c r="I46" s="202">
        <v>7</v>
      </c>
      <c r="J46" s="174">
        <v>56</v>
      </c>
      <c r="K46" s="233">
        <v>29729</v>
      </c>
      <c r="L46" s="201">
        <v>50000</v>
      </c>
      <c r="M46" s="233">
        <v>775235</v>
      </c>
      <c r="N46" s="234">
        <v>-13.96</v>
      </c>
      <c r="O46" s="234">
        <v>-22.53</v>
      </c>
      <c r="P46" s="234">
        <v>0</v>
      </c>
      <c r="Q46" s="234">
        <v>0</v>
      </c>
      <c r="R46" s="234">
        <v>-22.62</v>
      </c>
      <c r="S46" s="233">
        <v>432</v>
      </c>
      <c r="T46" s="234">
        <v>73</v>
      </c>
      <c r="U46" s="201">
        <v>1.38267837225191</v>
      </c>
      <c r="V46" s="233">
        <v>7</v>
      </c>
      <c r="W46" s="234">
        <v>27</v>
      </c>
      <c r="X46" s="177">
        <v>439</v>
      </c>
    </row>
    <row r="47" spans="1:24" ht="48.75" customHeight="1" thickBot="1">
      <c r="A47" s="217">
        <v>40</v>
      </c>
      <c r="B47" s="184" t="s">
        <v>117</v>
      </c>
      <c r="C47" s="185" t="s">
        <v>118</v>
      </c>
      <c r="D47" s="184" t="s">
        <v>84</v>
      </c>
      <c r="E47" s="185"/>
      <c r="F47" s="215">
        <v>34292.800532000001</v>
      </c>
      <c r="G47" s="235">
        <v>41350.096128999998</v>
      </c>
      <c r="H47" s="215" t="s">
        <v>31</v>
      </c>
      <c r="I47" s="216">
        <v>20</v>
      </c>
      <c r="J47" s="185">
        <v>430</v>
      </c>
      <c r="K47" s="235">
        <v>20801</v>
      </c>
      <c r="L47" s="215">
        <v>50000</v>
      </c>
      <c r="M47" s="235">
        <v>1987890</v>
      </c>
      <c r="N47" s="236">
        <v>-4.68</v>
      </c>
      <c r="O47" s="236">
        <v>-2.2000000000000002</v>
      </c>
      <c r="P47" s="236">
        <v>9.9</v>
      </c>
      <c r="Q47" s="236">
        <v>52.8</v>
      </c>
      <c r="R47" s="236">
        <v>98.7</v>
      </c>
      <c r="S47" s="235">
        <v>188</v>
      </c>
      <c r="T47" s="236">
        <v>95</v>
      </c>
      <c r="U47" s="215">
        <v>3.2283812138904833</v>
      </c>
      <c r="V47" s="235">
        <v>1</v>
      </c>
      <c r="W47" s="236">
        <v>5</v>
      </c>
      <c r="X47" s="188">
        <v>189</v>
      </c>
    </row>
    <row r="48" spans="1:24" ht="48.75" customHeight="1" thickBot="1">
      <c r="A48" s="224">
        <v>41</v>
      </c>
      <c r="B48" s="173" t="s">
        <v>119</v>
      </c>
      <c r="C48" s="174" t="s">
        <v>108</v>
      </c>
      <c r="D48" s="173" t="s">
        <v>84</v>
      </c>
      <c r="E48" s="174"/>
      <c r="F48" s="201">
        <v>30035.829446</v>
      </c>
      <c r="G48" s="233">
        <v>26336.069917000001</v>
      </c>
      <c r="H48" s="201" t="s">
        <v>120</v>
      </c>
      <c r="I48" s="202">
        <v>35</v>
      </c>
      <c r="J48" s="174">
        <v>880</v>
      </c>
      <c r="K48" s="233">
        <v>12151</v>
      </c>
      <c r="L48" s="201">
        <v>50000</v>
      </c>
      <c r="M48" s="233">
        <v>2167400</v>
      </c>
      <c r="N48" s="234">
        <v>-2.2400000000000002</v>
      </c>
      <c r="O48" s="234">
        <v>-6.58</v>
      </c>
      <c r="P48" s="234">
        <v>-7.21</v>
      </c>
      <c r="Q48" s="234">
        <v>13.84</v>
      </c>
      <c r="R48" s="234">
        <v>116.55</v>
      </c>
      <c r="S48" s="233">
        <v>59</v>
      </c>
      <c r="T48" s="234">
        <v>66</v>
      </c>
      <c r="U48" s="201">
        <v>1.4284978290243746</v>
      </c>
      <c r="V48" s="233">
        <v>15</v>
      </c>
      <c r="W48" s="234">
        <v>34</v>
      </c>
      <c r="X48" s="177">
        <v>74</v>
      </c>
    </row>
    <row r="49" spans="1:27" ht="48.75" customHeight="1" thickBot="1">
      <c r="A49" s="217">
        <v>42</v>
      </c>
      <c r="B49" s="184" t="s">
        <v>121</v>
      </c>
      <c r="C49" s="185" t="s">
        <v>122</v>
      </c>
      <c r="D49" s="184" t="s">
        <v>84</v>
      </c>
      <c r="E49" s="185"/>
      <c r="F49" s="215">
        <v>25198.645618999999</v>
      </c>
      <c r="G49" s="235">
        <v>20077.454596</v>
      </c>
      <c r="H49" s="215" t="s">
        <v>123</v>
      </c>
      <c r="I49" s="216">
        <v>43</v>
      </c>
      <c r="J49" s="185">
        <v>1124</v>
      </c>
      <c r="K49" s="235">
        <v>5097</v>
      </c>
      <c r="L49" s="215">
        <v>50000</v>
      </c>
      <c r="M49" s="235">
        <v>3939073</v>
      </c>
      <c r="N49" s="236">
        <v>-4.5</v>
      </c>
      <c r="O49" s="236">
        <v>-7.97</v>
      </c>
      <c r="P49" s="236">
        <v>6.19</v>
      </c>
      <c r="Q49" s="236">
        <v>30.46</v>
      </c>
      <c r="R49" s="236">
        <v>292.27</v>
      </c>
      <c r="S49" s="235">
        <v>91</v>
      </c>
      <c r="T49" s="236">
        <v>63</v>
      </c>
      <c r="U49" s="215">
        <v>1.0395224776847158</v>
      </c>
      <c r="V49" s="235">
        <v>3</v>
      </c>
      <c r="W49" s="236">
        <v>37</v>
      </c>
      <c r="X49" s="188">
        <v>94</v>
      </c>
    </row>
    <row r="50" spans="1:27" ht="48.75" customHeight="1" thickBot="1">
      <c r="A50" s="224">
        <v>43</v>
      </c>
      <c r="B50" s="173" t="s">
        <v>124</v>
      </c>
      <c r="C50" s="174" t="s">
        <v>125</v>
      </c>
      <c r="D50" s="173" t="s">
        <v>84</v>
      </c>
      <c r="E50" s="174"/>
      <c r="F50" s="201">
        <v>32094.093858</v>
      </c>
      <c r="G50" s="233">
        <v>24130.208544000001</v>
      </c>
      <c r="H50" s="201" t="s">
        <v>126</v>
      </c>
      <c r="I50" s="202">
        <v>20</v>
      </c>
      <c r="J50" s="174">
        <v>432</v>
      </c>
      <c r="K50" s="233">
        <v>15314</v>
      </c>
      <c r="L50" s="201">
        <v>50000</v>
      </c>
      <c r="M50" s="233">
        <v>1575696</v>
      </c>
      <c r="N50" s="234">
        <v>0.17</v>
      </c>
      <c r="O50" s="234">
        <v>1.99</v>
      </c>
      <c r="P50" s="234">
        <v>3.48</v>
      </c>
      <c r="Q50" s="234">
        <v>21.71</v>
      </c>
      <c r="R50" s="234">
        <v>57.57</v>
      </c>
      <c r="S50" s="233">
        <v>36</v>
      </c>
      <c r="T50" s="233">
        <v>93</v>
      </c>
      <c r="U50" s="201">
        <v>1.8442878556377442</v>
      </c>
      <c r="V50" s="233">
        <v>1</v>
      </c>
      <c r="W50" s="233">
        <v>7.0000000000000009</v>
      </c>
      <c r="X50" s="177">
        <v>37</v>
      </c>
    </row>
    <row r="51" spans="1:27" ht="48.75" customHeight="1" thickBot="1">
      <c r="A51" s="217">
        <v>44</v>
      </c>
      <c r="B51" s="184" t="s">
        <v>127</v>
      </c>
      <c r="C51" s="185" t="s">
        <v>128</v>
      </c>
      <c r="D51" s="184" t="s">
        <v>84</v>
      </c>
      <c r="E51" s="185"/>
      <c r="F51" s="215">
        <v>22411.620502999998</v>
      </c>
      <c r="G51" s="235">
        <v>17465.336126999999</v>
      </c>
      <c r="H51" s="215" t="s">
        <v>93</v>
      </c>
      <c r="I51" s="216">
        <v>44</v>
      </c>
      <c r="J51" s="185">
        <v>1153</v>
      </c>
      <c r="K51" s="235">
        <v>9318</v>
      </c>
      <c r="L51" s="215">
        <v>50000</v>
      </c>
      <c r="M51" s="235">
        <v>1874365</v>
      </c>
      <c r="N51" s="236">
        <v>-3.62</v>
      </c>
      <c r="O51" s="236">
        <v>2.88</v>
      </c>
      <c r="P51" s="236">
        <v>8.69</v>
      </c>
      <c r="Q51" s="236">
        <v>32.51</v>
      </c>
      <c r="R51" s="236">
        <v>87.54</v>
      </c>
      <c r="S51" s="235">
        <v>56</v>
      </c>
      <c r="T51" s="236">
        <v>13</v>
      </c>
      <c r="U51" s="215">
        <v>0.18659714008891973</v>
      </c>
      <c r="V51" s="235">
        <v>6</v>
      </c>
      <c r="W51" s="236">
        <v>87</v>
      </c>
      <c r="X51" s="188">
        <v>62</v>
      </c>
    </row>
    <row r="52" spans="1:27" ht="48.75" customHeight="1" thickBot="1">
      <c r="A52" s="224">
        <v>45</v>
      </c>
      <c r="B52" s="173" t="s">
        <v>129</v>
      </c>
      <c r="C52" s="237" t="s">
        <v>130</v>
      </c>
      <c r="D52" s="173" t="s">
        <v>84</v>
      </c>
      <c r="E52" s="174"/>
      <c r="F52" s="201">
        <v>7616.0645160000004</v>
      </c>
      <c r="G52" s="233">
        <v>22763.714831000001</v>
      </c>
      <c r="H52" s="201" t="s">
        <v>131</v>
      </c>
      <c r="I52" s="202">
        <v>28</v>
      </c>
      <c r="J52" s="174">
        <v>671</v>
      </c>
      <c r="K52" s="233">
        <v>15154</v>
      </c>
      <c r="L52" s="201">
        <v>50000</v>
      </c>
      <c r="M52" s="233">
        <v>1502159</v>
      </c>
      <c r="N52" s="234">
        <v>-5.14</v>
      </c>
      <c r="O52" s="234">
        <v>-6.84</v>
      </c>
      <c r="P52" s="234">
        <v>2.36</v>
      </c>
      <c r="Q52" s="234">
        <v>21.83</v>
      </c>
      <c r="R52" s="234">
        <v>50.01</v>
      </c>
      <c r="S52" s="233">
        <v>31</v>
      </c>
      <c r="T52" s="234">
        <v>6</v>
      </c>
      <c r="U52" s="201">
        <v>0.11224811833109492</v>
      </c>
      <c r="V52" s="233">
        <v>3</v>
      </c>
      <c r="W52" s="234">
        <v>94</v>
      </c>
      <c r="X52" s="177">
        <v>34</v>
      </c>
    </row>
    <row r="53" spans="1:27" ht="48.75" customHeight="1" thickBot="1">
      <c r="A53" s="217">
        <v>46</v>
      </c>
      <c r="B53" s="184" t="s">
        <v>132</v>
      </c>
      <c r="C53" s="185" t="s">
        <v>133</v>
      </c>
      <c r="D53" s="184" t="s">
        <v>84</v>
      </c>
      <c r="E53" s="185"/>
      <c r="F53" s="215">
        <v>22798.028824000001</v>
      </c>
      <c r="G53" s="235">
        <v>17977.275157</v>
      </c>
      <c r="H53" s="215" t="s">
        <v>134</v>
      </c>
      <c r="I53" s="216">
        <v>12</v>
      </c>
      <c r="J53" s="185">
        <v>172</v>
      </c>
      <c r="K53" s="235">
        <v>13541</v>
      </c>
      <c r="L53" s="215">
        <v>50000</v>
      </c>
      <c r="M53" s="235">
        <v>1327618</v>
      </c>
      <c r="N53" s="236">
        <v>-4</v>
      </c>
      <c r="O53" s="236">
        <v>-0.52</v>
      </c>
      <c r="P53" s="236">
        <v>5.98</v>
      </c>
      <c r="Q53" s="236">
        <v>32.299999999999997</v>
      </c>
      <c r="R53" s="236">
        <v>32.06</v>
      </c>
      <c r="S53" s="235">
        <v>70</v>
      </c>
      <c r="T53" s="236">
        <v>37</v>
      </c>
      <c r="U53" s="215">
        <v>0.54665115799981878</v>
      </c>
      <c r="V53" s="235">
        <v>5</v>
      </c>
      <c r="W53" s="236">
        <v>63</v>
      </c>
      <c r="X53" s="188">
        <v>75</v>
      </c>
      <c r="Z53" s="238"/>
      <c r="AA53" s="238"/>
    </row>
    <row r="54" spans="1:27" ht="48.75" customHeight="1" thickBot="1">
      <c r="A54" s="224">
        <v>47</v>
      </c>
      <c r="B54" s="173" t="s">
        <v>135</v>
      </c>
      <c r="C54" s="237" t="s">
        <v>136</v>
      </c>
      <c r="D54" s="173" t="s">
        <v>84</v>
      </c>
      <c r="E54" s="174"/>
      <c r="F54" s="201">
        <v>13072.680543</v>
      </c>
      <c r="G54" s="233">
        <v>7245.8416539999998</v>
      </c>
      <c r="H54" s="201" t="s">
        <v>137</v>
      </c>
      <c r="I54" s="202">
        <v>11</v>
      </c>
      <c r="J54" s="174">
        <v>143</v>
      </c>
      <c r="K54" s="233">
        <v>6022</v>
      </c>
      <c r="L54" s="201">
        <v>50000</v>
      </c>
      <c r="M54" s="233">
        <v>1203228</v>
      </c>
      <c r="N54" s="234">
        <v>-2.08</v>
      </c>
      <c r="O54" s="234">
        <v>-1.02</v>
      </c>
      <c r="P54" s="234">
        <v>0.21</v>
      </c>
      <c r="Q54" s="234">
        <v>0</v>
      </c>
      <c r="R54" s="234">
        <v>19.100000000000001</v>
      </c>
      <c r="S54" s="233">
        <v>62</v>
      </c>
      <c r="T54" s="234">
        <v>59</v>
      </c>
      <c r="U54" s="201">
        <v>0.35133833052634139</v>
      </c>
      <c r="V54" s="233">
        <v>1</v>
      </c>
      <c r="W54" s="234">
        <v>41</v>
      </c>
      <c r="X54" s="177">
        <v>63</v>
      </c>
      <c r="Z54" s="238"/>
      <c r="AA54" s="238"/>
    </row>
    <row r="55" spans="1:27" ht="48.75" customHeight="1" thickBot="1">
      <c r="A55" s="217">
        <v>48</v>
      </c>
      <c r="B55" s="184" t="s">
        <v>138</v>
      </c>
      <c r="C55" s="214" t="s">
        <v>139</v>
      </c>
      <c r="D55" s="184" t="s">
        <v>84</v>
      </c>
      <c r="E55" s="185"/>
      <c r="F55" s="215">
        <v>9953.9025320000001</v>
      </c>
      <c r="G55" s="235">
        <v>11971.560734000001</v>
      </c>
      <c r="H55" s="215" t="s">
        <v>140</v>
      </c>
      <c r="I55" s="216">
        <v>29</v>
      </c>
      <c r="J55" s="185">
        <v>690</v>
      </c>
      <c r="K55" s="235">
        <v>5978</v>
      </c>
      <c r="L55" s="215">
        <v>50000</v>
      </c>
      <c r="M55" s="235">
        <v>2002603</v>
      </c>
      <c r="N55" s="236">
        <v>-3.44</v>
      </c>
      <c r="O55" s="236">
        <v>-2.3199999999999998</v>
      </c>
      <c r="P55" s="236">
        <v>1.04</v>
      </c>
      <c r="Q55" s="236">
        <v>27.67</v>
      </c>
      <c r="R55" s="236">
        <v>99.82</v>
      </c>
      <c r="S55" s="235">
        <v>53</v>
      </c>
      <c r="T55" s="235">
        <v>25</v>
      </c>
      <c r="U55" s="215">
        <v>0.24596621858044546</v>
      </c>
      <c r="V55" s="235">
        <v>1</v>
      </c>
      <c r="W55" s="235">
        <v>75</v>
      </c>
      <c r="X55" s="188">
        <v>54</v>
      </c>
      <c r="Z55" s="238"/>
      <c r="AA55" s="238"/>
    </row>
    <row r="56" spans="1:27" ht="48.75" customHeight="1" thickBot="1">
      <c r="A56" s="224">
        <v>49</v>
      </c>
      <c r="B56" s="173" t="s">
        <v>141</v>
      </c>
      <c r="C56" s="174" t="s">
        <v>95</v>
      </c>
      <c r="D56" s="173" t="s">
        <v>84</v>
      </c>
      <c r="E56" s="174"/>
      <c r="F56" s="201">
        <v>17245.569662999998</v>
      </c>
      <c r="G56" s="233">
        <v>6820.0408799999996</v>
      </c>
      <c r="H56" s="201" t="s">
        <v>142</v>
      </c>
      <c r="I56" s="202">
        <v>19</v>
      </c>
      <c r="J56" s="174">
        <v>384</v>
      </c>
      <c r="K56" s="233">
        <v>4917</v>
      </c>
      <c r="L56" s="201">
        <v>50000</v>
      </c>
      <c r="M56" s="233">
        <v>1387033</v>
      </c>
      <c r="N56" s="234">
        <v>-1.01</v>
      </c>
      <c r="O56" s="234">
        <v>1.28</v>
      </c>
      <c r="P56" s="234">
        <v>-3.39</v>
      </c>
      <c r="Q56" s="234">
        <v>35.6</v>
      </c>
      <c r="R56" s="234">
        <v>38.47</v>
      </c>
      <c r="S56" s="233">
        <v>43</v>
      </c>
      <c r="T56" s="234">
        <v>76</v>
      </c>
      <c r="U56" s="201">
        <v>0.42597611935446961</v>
      </c>
      <c r="V56" s="233">
        <v>3</v>
      </c>
      <c r="W56" s="234">
        <v>24</v>
      </c>
      <c r="X56" s="177">
        <v>46</v>
      </c>
      <c r="Z56" s="238"/>
      <c r="AA56" s="238"/>
    </row>
    <row r="57" spans="1:27" ht="48.75" customHeight="1" thickBot="1">
      <c r="A57" s="217">
        <v>50</v>
      </c>
      <c r="B57" s="184" t="s">
        <v>143</v>
      </c>
      <c r="C57" s="214" t="s">
        <v>144</v>
      </c>
      <c r="D57" s="184" t="s">
        <v>84</v>
      </c>
      <c r="E57" s="185"/>
      <c r="F57" s="215">
        <v>16459.825916000002</v>
      </c>
      <c r="G57" s="235">
        <v>16669.025091</v>
      </c>
      <c r="H57" s="215" t="s">
        <v>145</v>
      </c>
      <c r="I57" s="216">
        <v>19</v>
      </c>
      <c r="J57" s="185">
        <v>383</v>
      </c>
      <c r="K57" s="235">
        <v>11529</v>
      </c>
      <c r="L57" s="215">
        <v>50000</v>
      </c>
      <c r="M57" s="235">
        <v>1445835</v>
      </c>
      <c r="N57" s="236">
        <v>-3</v>
      </c>
      <c r="O57" s="236">
        <v>-0.86</v>
      </c>
      <c r="P57" s="236">
        <v>-2.0699999999999998</v>
      </c>
      <c r="Q57" s="236">
        <v>31.28</v>
      </c>
      <c r="R57" s="236">
        <v>44.35</v>
      </c>
      <c r="S57" s="235">
        <v>72</v>
      </c>
      <c r="T57" s="236">
        <v>63</v>
      </c>
      <c r="U57" s="215">
        <v>0.8630489577417455</v>
      </c>
      <c r="V57" s="235">
        <v>3</v>
      </c>
      <c r="W57" s="236">
        <v>37</v>
      </c>
      <c r="X57" s="188">
        <v>75</v>
      </c>
      <c r="Z57" s="238"/>
      <c r="AA57" s="238"/>
    </row>
    <row r="58" spans="1:27" ht="48.75" customHeight="1" thickBot="1">
      <c r="A58" s="224">
        <v>51</v>
      </c>
      <c r="B58" s="173" t="s">
        <v>146</v>
      </c>
      <c r="C58" s="174" t="s">
        <v>147</v>
      </c>
      <c r="D58" s="173" t="s">
        <v>84</v>
      </c>
      <c r="E58" s="174"/>
      <c r="F58" s="201">
        <v>15642.894456</v>
      </c>
      <c r="G58" s="233">
        <v>10945.099034999999</v>
      </c>
      <c r="H58" s="201" t="s">
        <v>148</v>
      </c>
      <c r="I58" s="202">
        <v>13</v>
      </c>
      <c r="J58" s="174">
        <v>221</v>
      </c>
      <c r="K58" s="233">
        <v>7895</v>
      </c>
      <c r="L58" s="201">
        <v>50000</v>
      </c>
      <c r="M58" s="233">
        <v>1386333</v>
      </c>
      <c r="N58" s="234">
        <v>-2.0099999999999998</v>
      </c>
      <c r="O58" s="234">
        <v>-6.18</v>
      </c>
      <c r="P58" s="234">
        <v>-7.97</v>
      </c>
      <c r="Q58" s="234">
        <v>37.46</v>
      </c>
      <c r="R58" s="234">
        <v>38.64</v>
      </c>
      <c r="S58" s="233">
        <v>54</v>
      </c>
      <c r="T58" s="233">
        <v>39</v>
      </c>
      <c r="U58" s="201">
        <v>0.35080759335007472</v>
      </c>
      <c r="V58" s="233">
        <v>2</v>
      </c>
      <c r="W58" s="233">
        <v>61</v>
      </c>
      <c r="X58" s="177">
        <v>56</v>
      </c>
      <c r="Z58" s="238"/>
      <c r="AA58" s="238"/>
    </row>
    <row r="59" spans="1:27" ht="48.75" customHeight="1" thickBot="1">
      <c r="A59" s="217">
        <v>52</v>
      </c>
      <c r="B59" s="184" t="s">
        <v>149</v>
      </c>
      <c r="C59" s="184" t="s">
        <v>26</v>
      </c>
      <c r="D59" s="184" t="s">
        <v>84</v>
      </c>
      <c r="E59" s="185"/>
      <c r="F59" s="215">
        <v>15822.293390000001</v>
      </c>
      <c r="G59" s="235">
        <v>13706.482629</v>
      </c>
      <c r="H59" s="215" t="s">
        <v>150</v>
      </c>
      <c r="I59" s="215">
        <v>20</v>
      </c>
      <c r="J59" s="216">
        <v>440</v>
      </c>
      <c r="K59" s="235">
        <v>9532</v>
      </c>
      <c r="L59" s="215">
        <v>50000</v>
      </c>
      <c r="M59" s="235">
        <v>1437944</v>
      </c>
      <c r="N59" s="236">
        <v>-2.02</v>
      </c>
      <c r="O59" s="236">
        <v>0.96</v>
      </c>
      <c r="P59" s="236">
        <v>3.99</v>
      </c>
      <c r="Q59" s="236">
        <v>33.43</v>
      </c>
      <c r="R59" s="236">
        <v>43.8</v>
      </c>
      <c r="S59" s="235">
        <v>83</v>
      </c>
      <c r="T59" s="236">
        <v>40</v>
      </c>
      <c r="U59" s="215">
        <v>0.4505787376870779</v>
      </c>
      <c r="V59" s="235">
        <v>7</v>
      </c>
      <c r="W59" s="236">
        <v>60</v>
      </c>
      <c r="X59" s="188">
        <v>90</v>
      </c>
      <c r="Z59" s="238"/>
      <c r="AA59" s="238"/>
    </row>
    <row r="60" spans="1:27" ht="48.75" customHeight="1" thickBot="1">
      <c r="A60" s="224">
        <v>53</v>
      </c>
      <c r="B60" s="173" t="s">
        <v>151</v>
      </c>
      <c r="C60" s="174" t="s">
        <v>152</v>
      </c>
      <c r="D60" s="173" t="s">
        <v>84</v>
      </c>
      <c r="E60" s="174"/>
      <c r="F60" s="201">
        <v>14442.649933000001</v>
      </c>
      <c r="G60" s="233">
        <v>20127.136298000001</v>
      </c>
      <c r="H60" s="201" t="s">
        <v>153</v>
      </c>
      <c r="I60" s="202">
        <v>43</v>
      </c>
      <c r="J60" s="174">
        <v>1120</v>
      </c>
      <c r="K60" s="233">
        <v>8019</v>
      </c>
      <c r="L60" s="201">
        <v>50000</v>
      </c>
      <c r="M60" s="233">
        <v>2509931</v>
      </c>
      <c r="N60" s="234">
        <v>-2.48</v>
      </c>
      <c r="O60" s="234">
        <v>-0.77</v>
      </c>
      <c r="P60" s="234">
        <v>5.01</v>
      </c>
      <c r="Q60" s="234">
        <v>32.61</v>
      </c>
      <c r="R60" s="234">
        <v>149.83000000000001</v>
      </c>
      <c r="S60" s="233">
        <v>28</v>
      </c>
      <c r="T60" s="234">
        <v>26</v>
      </c>
      <c r="U60" s="201">
        <v>0.43007086082709067</v>
      </c>
      <c r="V60" s="233">
        <v>3</v>
      </c>
      <c r="W60" s="234">
        <v>74</v>
      </c>
      <c r="X60" s="177">
        <v>31</v>
      </c>
      <c r="Z60" s="238"/>
      <c r="AA60" s="238"/>
    </row>
    <row r="61" spans="1:27" ht="48.75" customHeight="1" thickBot="1">
      <c r="A61" s="217">
        <v>54</v>
      </c>
      <c r="B61" s="184" t="s">
        <v>154</v>
      </c>
      <c r="C61" s="185" t="s">
        <v>30</v>
      </c>
      <c r="D61" s="184" t="s">
        <v>84</v>
      </c>
      <c r="E61" s="185"/>
      <c r="F61" s="215">
        <v>17868.409736000001</v>
      </c>
      <c r="G61" s="235">
        <v>15852.342992</v>
      </c>
      <c r="H61" s="215" t="s">
        <v>155</v>
      </c>
      <c r="I61" s="216">
        <v>16</v>
      </c>
      <c r="J61" s="185">
        <v>299</v>
      </c>
      <c r="K61" s="235">
        <v>11646</v>
      </c>
      <c r="L61" s="215">
        <v>50000</v>
      </c>
      <c r="M61" s="235">
        <v>1361183</v>
      </c>
      <c r="N61" s="236">
        <v>-1.08</v>
      </c>
      <c r="O61" s="239">
        <v>2.58</v>
      </c>
      <c r="P61" s="236">
        <v>18.02</v>
      </c>
      <c r="Q61" s="236">
        <v>41.05</v>
      </c>
      <c r="R61" s="236">
        <v>35.619999999999997</v>
      </c>
      <c r="S61" s="235">
        <v>120</v>
      </c>
      <c r="T61" s="236">
        <v>28</v>
      </c>
      <c r="U61" s="215">
        <v>0.36478433027915003</v>
      </c>
      <c r="V61" s="235">
        <v>11</v>
      </c>
      <c r="W61" s="236">
        <v>72</v>
      </c>
      <c r="X61" s="188">
        <v>131</v>
      </c>
      <c r="Z61" s="238"/>
      <c r="AA61" s="238"/>
    </row>
    <row r="62" spans="1:27" ht="48.75" customHeight="1" thickBot="1">
      <c r="A62" s="224">
        <v>55</v>
      </c>
      <c r="B62" s="173" t="s">
        <v>156</v>
      </c>
      <c r="C62" s="174" t="s">
        <v>157</v>
      </c>
      <c r="D62" s="173" t="s">
        <v>84</v>
      </c>
      <c r="E62" s="174"/>
      <c r="F62" s="201">
        <v>12929.134593999999</v>
      </c>
      <c r="G62" s="233">
        <v>13521.07958</v>
      </c>
      <c r="H62" s="201" t="s">
        <v>158</v>
      </c>
      <c r="I62" s="202">
        <v>39</v>
      </c>
      <c r="J62" s="174">
        <v>992</v>
      </c>
      <c r="K62" s="233">
        <v>7024</v>
      </c>
      <c r="L62" s="201">
        <v>50000</v>
      </c>
      <c r="M62" s="233">
        <v>1924983</v>
      </c>
      <c r="N62" s="234">
        <v>-7.21</v>
      </c>
      <c r="O62" s="234">
        <v>-11.69</v>
      </c>
      <c r="P62" s="234">
        <v>-1.72</v>
      </c>
      <c r="Q62" s="234">
        <v>27.44</v>
      </c>
      <c r="R62" s="234">
        <v>91.97</v>
      </c>
      <c r="S62" s="233">
        <v>42</v>
      </c>
      <c r="T62" s="234">
        <v>19</v>
      </c>
      <c r="U62" s="201">
        <v>0.21112985648890137</v>
      </c>
      <c r="V62" s="233">
        <v>8</v>
      </c>
      <c r="W62" s="234">
        <v>81</v>
      </c>
      <c r="X62" s="177">
        <v>50</v>
      </c>
      <c r="Z62" s="238"/>
      <c r="AA62" s="238"/>
    </row>
    <row r="63" spans="1:27" ht="48.75" customHeight="1" thickBot="1">
      <c r="A63" s="217">
        <v>56</v>
      </c>
      <c r="B63" s="184" t="s">
        <v>159</v>
      </c>
      <c r="C63" s="185" t="s">
        <v>160</v>
      </c>
      <c r="D63" s="184" t="s">
        <v>84</v>
      </c>
      <c r="E63" s="185"/>
      <c r="F63" s="215">
        <v>15565.552104</v>
      </c>
      <c r="G63" s="235">
        <v>8310.4918710000002</v>
      </c>
      <c r="H63" s="215" t="s">
        <v>148</v>
      </c>
      <c r="I63" s="216">
        <v>13</v>
      </c>
      <c r="J63" s="185">
        <v>221</v>
      </c>
      <c r="K63" s="235">
        <v>6171</v>
      </c>
      <c r="L63" s="215">
        <v>50000</v>
      </c>
      <c r="M63" s="235">
        <v>1346701</v>
      </c>
      <c r="N63" s="236">
        <v>-3.96</v>
      </c>
      <c r="O63" s="236">
        <v>-6.74</v>
      </c>
      <c r="P63" s="236">
        <v>2.35</v>
      </c>
      <c r="Q63" s="236">
        <v>35.32</v>
      </c>
      <c r="R63" s="236">
        <v>34.36</v>
      </c>
      <c r="S63" s="235">
        <v>41</v>
      </c>
      <c r="T63" s="235">
        <v>38</v>
      </c>
      <c r="U63" s="215">
        <v>0.25953444703805395</v>
      </c>
      <c r="V63" s="235">
        <v>3</v>
      </c>
      <c r="W63" s="235">
        <v>62</v>
      </c>
      <c r="X63" s="188">
        <v>44</v>
      </c>
      <c r="Z63" s="238"/>
      <c r="AA63" s="238"/>
    </row>
    <row r="64" spans="1:27" ht="48.75" customHeight="1" thickBot="1">
      <c r="A64" s="224">
        <v>57</v>
      </c>
      <c r="B64" s="173" t="s">
        <v>161</v>
      </c>
      <c r="C64" s="174" t="s">
        <v>162</v>
      </c>
      <c r="D64" s="173" t="s">
        <v>84</v>
      </c>
      <c r="E64" s="174"/>
      <c r="F64" s="201">
        <v>8326</v>
      </c>
      <c r="G64" s="233">
        <v>7599.7638919999999</v>
      </c>
      <c r="H64" s="201" t="s">
        <v>126</v>
      </c>
      <c r="I64" s="202">
        <v>20</v>
      </c>
      <c r="J64" s="174">
        <v>432</v>
      </c>
      <c r="K64" s="233">
        <v>5449</v>
      </c>
      <c r="L64" s="201">
        <v>50000</v>
      </c>
      <c r="M64" s="233">
        <v>1394708</v>
      </c>
      <c r="N64" s="234">
        <v>-6.04</v>
      </c>
      <c r="O64" s="234">
        <v>-1.34</v>
      </c>
      <c r="P64" s="234">
        <v>2.64</v>
      </c>
      <c r="Q64" s="234">
        <v>24.12</v>
      </c>
      <c r="R64" s="234">
        <v>38.590000000000003</v>
      </c>
      <c r="S64" s="233">
        <v>8</v>
      </c>
      <c r="T64" s="233">
        <v>8</v>
      </c>
      <c r="U64" s="201">
        <v>4.9966021390960229E-2</v>
      </c>
      <c r="V64" s="233">
        <v>3</v>
      </c>
      <c r="W64" s="233">
        <v>92</v>
      </c>
      <c r="X64" s="177">
        <v>11</v>
      </c>
      <c r="Z64" s="238"/>
      <c r="AA64" s="238"/>
    </row>
    <row r="65" spans="1:27" ht="48.75" customHeight="1" thickBot="1">
      <c r="A65" s="217">
        <v>58</v>
      </c>
      <c r="B65" s="184" t="s">
        <v>163</v>
      </c>
      <c r="C65" s="185" t="s">
        <v>22</v>
      </c>
      <c r="D65" s="184" t="s">
        <v>84</v>
      </c>
      <c r="E65" s="185"/>
      <c r="F65" s="215">
        <v>11738.914349999999</v>
      </c>
      <c r="G65" s="235">
        <v>12316.870303</v>
      </c>
      <c r="H65" s="215" t="s">
        <v>164</v>
      </c>
      <c r="I65" s="216">
        <v>24</v>
      </c>
      <c r="J65" s="185">
        <v>552</v>
      </c>
      <c r="K65" s="235">
        <v>5955</v>
      </c>
      <c r="L65" s="215">
        <v>50000</v>
      </c>
      <c r="M65" s="235">
        <v>2068324</v>
      </c>
      <c r="N65" s="236">
        <v>-1.67</v>
      </c>
      <c r="O65" s="236">
        <v>-2.52</v>
      </c>
      <c r="P65" s="231">
        <v>8.81</v>
      </c>
      <c r="Q65" s="231">
        <v>41.45</v>
      </c>
      <c r="R65" s="231">
        <v>106.25</v>
      </c>
      <c r="S65" s="235">
        <v>12</v>
      </c>
      <c r="T65" s="236">
        <v>22</v>
      </c>
      <c r="U65" s="215">
        <v>0.22269359783826259</v>
      </c>
      <c r="V65" s="235">
        <v>5</v>
      </c>
      <c r="W65" s="236">
        <v>78</v>
      </c>
      <c r="X65" s="188">
        <v>17</v>
      </c>
      <c r="Z65" s="238"/>
      <c r="AA65" s="238"/>
    </row>
    <row r="66" spans="1:27" ht="48.75" customHeight="1" thickBot="1">
      <c r="A66" s="224">
        <v>59</v>
      </c>
      <c r="B66" s="173" t="s">
        <v>165</v>
      </c>
      <c r="C66" s="174" t="s">
        <v>166</v>
      </c>
      <c r="D66" s="173" t="s">
        <v>84</v>
      </c>
      <c r="E66" s="174"/>
      <c r="F66" s="201">
        <v>12909.570283999999</v>
      </c>
      <c r="G66" s="233">
        <v>18048.195505</v>
      </c>
      <c r="H66" s="201" t="s">
        <v>167</v>
      </c>
      <c r="I66" s="202">
        <v>39</v>
      </c>
      <c r="J66" s="174">
        <v>1013</v>
      </c>
      <c r="K66" s="233">
        <v>7368</v>
      </c>
      <c r="L66" s="201">
        <v>50000</v>
      </c>
      <c r="M66" s="233">
        <v>2449538</v>
      </c>
      <c r="N66" s="234">
        <v>-2.39</v>
      </c>
      <c r="O66" s="234">
        <v>0.42</v>
      </c>
      <c r="P66" s="234">
        <v>17.63</v>
      </c>
      <c r="Q66" s="234">
        <v>45.21</v>
      </c>
      <c r="R66" s="234">
        <v>144.9</v>
      </c>
      <c r="S66" s="233">
        <v>53</v>
      </c>
      <c r="T66" s="234">
        <v>24</v>
      </c>
      <c r="U66" s="201">
        <v>0.3559833708598571</v>
      </c>
      <c r="V66" s="233">
        <v>3</v>
      </c>
      <c r="W66" s="234">
        <v>76</v>
      </c>
      <c r="X66" s="177">
        <v>56</v>
      </c>
      <c r="Z66" s="238"/>
      <c r="AA66" s="238"/>
    </row>
    <row r="67" spans="1:27" ht="48.75" customHeight="1" thickBot="1">
      <c r="A67" s="217">
        <v>60</v>
      </c>
      <c r="B67" s="184" t="s">
        <v>168</v>
      </c>
      <c r="C67" s="185" t="s">
        <v>169</v>
      </c>
      <c r="D67" s="184" t="s">
        <v>84</v>
      </c>
      <c r="E67" s="185"/>
      <c r="F67" s="215">
        <v>11851.304969000001</v>
      </c>
      <c r="G67" s="235">
        <v>9913.3770650000006</v>
      </c>
      <c r="H67" s="215" t="s">
        <v>134</v>
      </c>
      <c r="I67" s="216">
        <v>12</v>
      </c>
      <c r="J67" s="185">
        <v>172</v>
      </c>
      <c r="K67" s="235">
        <v>7073</v>
      </c>
      <c r="L67" s="215">
        <v>50000</v>
      </c>
      <c r="M67" s="235">
        <v>1401580</v>
      </c>
      <c r="N67" s="236">
        <v>-2.62</v>
      </c>
      <c r="O67" s="236">
        <v>-1.1499999999999999</v>
      </c>
      <c r="P67" s="236">
        <v>13.87</v>
      </c>
      <c r="Q67" s="236">
        <v>39.869999999999997</v>
      </c>
      <c r="R67" s="236">
        <v>39.36</v>
      </c>
      <c r="S67" s="235">
        <v>41</v>
      </c>
      <c r="T67" s="236">
        <v>35</v>
      </c>
      <c r="U67" s="215">
        <v>0.28515064108233684</v>
      </c>
      <c r="V67" s="235">
        <v>8</v>
      </c>
      <c r="W67" s="236">
        <v>65</v>
      </c>
      <c r="X67" s="188">
        <v>49</v>
      </c>
    </row>
    <row r="68" spans="1:27" ht="48.75" customHeight="1" thickBot="1">
      <c r="A68" s="224">
        <v>61</v>
      </c>
      <c r="B68" s="173" t="s">
        <v>170</v>
      </c>
      <c r="C68" s="223" t="s">
        <v>171</v>
      </c>
      <c r="D68" s="173" t="s">
        <v>84</v>
      </c>
      <c r="E68" s="174"/>
      <c r="F68" s="201">
        <v>6397.0199169999996</v>
      </c>
      <c r="G68" s="233">
        <v>4460.3353399999996</v>
      </c>
      <c r="H68" s="201" t="s">
        <v>172</v>
      </c>
      <c r="I68" s="202">
        <v>41</v>
      </c>
      <c r="J68" s="174">
        <v>1078</v>
      </c>
      <c r="K68" s="233">
        <v>2254</v>
      </c>
      <c r="L68" s="201">
        <v>50000</v>
      </c>
      <c r="M68" s="233">
        <v>1978854</v>
      </c>
      <c r="N68" s="234">
        <v>3.94</v>
      </c>
      <c r="O68" s="234">
        <v>10.98</v>
      </c>
      <c r="P68" s="234">
        <v>22.59</v>
      </c>
      <c r="Q68" s="234">
        <v>60.74</v>
      </c>
      <c r="R68" s="234">
        <v>97.75</v>
      </c>
      <c r="S68" s="233">
        <v>20</v>
      </c>
      <c r="T68" s="234">
        <v>56</v>
      </c>
      <c r="U68" s="201">
        <v>0.20527696639461218</v>
      </c>
      <c r="V68" s="233">
        <v>1</v>
      </c>
      <c r="W68" s="234">
        <v>44</v>
      </c>
      <c r="X68" s="177">
        <v>21</v>
      </c>
      <c r="Z68" s="238"/>
      <c r="AA68" s="238"/>
    </row>
    <row r="69" spans="1:27" ht="48.75" customHeight="1" thickBot="1">
      <c r="A69" s="217">
        <v>62</v>
      </c>
      <c r="B69" s="184" t="s">
        <v>173</v>
      </c>
      <c r="C69" s="185" t="s">
        <v>174</v>
      </c>
      <c r="D69" s="184" t="s">
        <v>84</v>
      </c>
      <c r="E69" s="185"/>
      <c r="F69" s="215" t="s">
        <v>38</v>
      </c>
      <c r="G69" s="235">
        <v>11067.831429</v>
      </c>
      <c r="H69" s="215" t="s">
        <v>39</v>
      </c>
      <c r="I69" s="216">
        <v>8</v>
      </c>
      <c r="J69" s="185">
        <v>79</v>
      </c>
      <c r="K69" s="235">
        <v>9944</v>
      </c>
      <c r="L69" s="215">
        <v>50000</v>
      </c>
      <c r="M69" s="235">
        <v>1113016</v>
      </c>
      <c r="N69" s="236">
        <v>-2.99</v>
      </c>
      <c r="O69" s="236">
        <v>-1.58</v>
      </c>
      <c r="P69" s="236">
        <v>11.17</v>
      </c>
      <c r="Q69" s="236">
        <v>0</v>
      </c>
      <c r="R69" s="236">
        <v>10.82</v>
      </c>
      <c r="S69" s="235">
        <v>47</v>
      </c>
      <c r="T69" s="236">
        <v>71</v>
      </c>
      <c r="U69" s="215">
        <v>0.64581119221630989</v>
      </c>
      <c r="V69" s="235">
        <v>2</v>
      </c>
      <c r="W69" s="236">
        <v>29</v>
      </c>
      <c r="X69" s="188">
        <v>49</v>
      </c>
      <c r="Z69" s="238"/>
      <c r="AA69" s="238"/>
    </row>
    <row r="70" spans="1:27" ht="48.75" customHeight="1" thickBot="1">
      <c r="A70" s="224">
        <v>63</v>
      </c>
      <c r="B70" s="173" t="s">
        <v>175</v>
      </c>
      <c r="C70" s="174" t="s">
        <v>176</v>
      </c>
      <c r="D70" s="173" t="s">
        <v>84</v>
      </c>
      <c r="E70" s="174"/>
      <c r="F70" s="201">
        <v>9119.273733</v>
      </c>
      <c r="G70" s="233">
        <v>9498.2904999999992</v>
      </c>
      <c r="H70" s="201" t="s">
        <v>177</v>
      </c>
      <c r="I70" s="202">
        <v>10</v>
      </c>
      <c r="J70" s="174">
        <v>110</v>
      </c>
      <c r="K70" s="233">
        <v>7869</v>
      </c>
      <c r="L70" s="201">
        <v>50000</v>
      </c>
      <c r="M70" s="233">
        <v>1207051</v>
      </c>
      <c r="N70" s="234">
        <v>-2.96</v>
      </c>
      <c r="O70" s="234">
        <v>-1.99</v>
      </c>
      <c r="P70" s="234">
        <v>11.77</v>
      </c>
      <c r="Q70" s="234">
        <v>0</v>
      </c>
      <c r="R70" s="234">
        <v>20.71</v>
      </c>
      <c r="S70" s="233">
        <v>76</v>
      </c>
      <c r="T70" s="234">
        <v>75</v>
      </c>
      <c r="U70" s="201">
        <v>0.58545213506584248</v>
      </c>
      <c r="V70" s="233">
        <v>5</v>
      </c>
      <c r="W70" s="234">
        <v>25</v>
      </c>
      <c r="X70" s="177">
        <v>81</v>
      </c>
      <c r="Z70" s="238"/>
      <c r="AA70" s="238"/>
    </row>
    <row r="71" spans="1:27" ht="48.75" customHeight="1" thickBot="1">
      <c r="A71" s="217">
        <v>64</v>
      </c>
      <c r="B71" s="184" t="s">
        <v>178</v>
      </c>
      <c r="C71" s="185" t="s">
        <v>179</v>
      </c>
      <c r="D71" s="184" t="s">
        <v>84</v>
      </c>
      <c r="E71" s="185"/>
      <c r="F71" s="215">
        <v>7137.3462929999996</v>
      </c>
      <c r="G71" s="235">
        <v>9044.8614030000008</v>
      </c>
      <c r="H71" s="215" t="s">
        <v>180</v>
      </c>
      <c r="I71" s="216">
        <v>21</v>
      </c>
      <c r="J71" s="185">
        <v>458</v>
      </c>
      <c r="K71" s="235">
        <v>5377</v>
      </c>
      <c r="L71" s="215">
        <v>50000</v>
      </c>
      <c r="M71" s="235">
        <v>1682139</v>
      </c>
      <c r="N71" s="236">
        <v>-7.02</v>
      </c>
      <c r="O71" s="236">
        <v>-5.04</v>
      </c>
      <c r="P71" s="236">
        <v>-2.21</v>
      </c>
      <c r="Q71" s="236">
        <v>35.770000000000003</v>
      </c>
      <c r="R71" s="236">
        <v>67.48</v>
      </c>
      <c r="S71" s="235">
        <v>41</v>
      </c>
      <c r="T71" s="235">
        <v>66</v>
      </c>
      <c r="U71" s="215">
        <v>0.4906033785121296</v>
      </c>
      <c r="V71" s="235">
        <v>6</v>
      </c>
      <c r="W71" s="235">
        <v>34</v>
      </c>
      <c r="X71" s="188">
        <v>47</v>
      </c>
      <c r="Z71" s="238"/>
      <c r="AA71" s="238"/>
    </row>
    <row r="72" spans="1:27" ht="48.75" customHeight="1" thickBot="1">
      <c r="A72" s="224">
        <v>65</v>
      </c>
      <c r="B72" s="173" t="s">
        <v>181</v>
      </c>
      <c r="C72" s="174" t="s">
        <v>182</v>
      </c>
      <c r="D72" s="173" t="s">
        <v>84</v>
      </c>
      <c r="E72" s="174"/>
      <c r="F72" s="201">
        <v>8332.4965969999994</v>
      </c>
      <c r="G72" s="233">
        <v>7548.0210349999998</v>
      </c>
      <c r="H72" s="201" t="s">
        <v>183</v>
      </c>
      <c r="I72" s="202">
        <v>26</v>
      </c>
      <c r="J72" s="174">
        <v>601</v>
      </c>
      <c r="K72" s="233">
        <v>5474</v>
      </c>
      <c r="L72" s="201">
        <v>50000</v>
      </c>
      <c r="M72" s="233">
        <v>1378886</v>
      </c>
      <c r="N72" s="234">
        <v>-14.73</v>
      </c>
      <c r="O72" s="234">
        <v>-22.85</v>
      </c>
      <c r="P72" s="234">
        <v>-22.1</v>
      </c>
      <c r="Q72" s="234">
        <v>-3.33</v>
      </c>
      <c r="R72" s="234">
        <v>37.89</v>
      </c>
      <c r="S72" s="233">
        <v>33</v>
      </c>
      <c r="T72" s="234">
        <v>27</v>
      </c>
      <c r="U72" s="201">
        <v>0.16748717160909646</v>
      </c>
      <c r="V72" s="233">
        <v>20</v>
      </c>
      <c r="W72" s="234">
        <v>73</v>
      </c>
      <c r="X72" s="177">
        <v>53</v>
      </c>
      <c r="Z72" s="238"/>
      <c r="AA72" s="238"/>
    </row>
    <row r="73" spans="1:27" ht="48.75" customHeight="1" thickBot="1">
      <c r="A73" s="217">
        <v>66</v>
      </c>
      <c r="B73" s="184" t="s">
        <v>184</v>
      </c>
      <c r="C73" s="185" t="s">
        <v>122</v>
      </c>
      <c r="D73" s="184" t="s">
        <v>84</v>
      </c>
      <c r="E73" s="185"/>
      <c r="F73" s="215">
        <v>13522.595886999999</v>
      </c>
      <c r="G73" s="235">
        <v>7312.3576910000002</v>
      </c>
      <c r="H73" s="215" t="s">
        <v>185</v>
      </c>
      <c r="I73" s="216">
        <v>16</v>
      </c>
      <c r="J73" s="185">
        <v>314</v>
      </c>
      <c r="K73" s="235">
        <v>5616</v>
      </c>
      <c r="L73" s="215">
        <v>50000</v>
      </c>
      <c r="M73" s="235">
        <v>1302058</v>
      </c>
      <c r="N73" s="236">
        <v>-2.7</v>
      </c>
      <c r="O73" s="236">
        <v>-1.35</v>
      </c>
      <c r="P73" s="236">
        <v>-5.84</v>
      </c>
      <c r="Q73" s="236">
        <v>19.21</v>
      </c>
      <c r="R73" s="236">
        <v>30.07</v>
      </c>
      <c r="S73" s="235">
        <v>94</v>
      </c>
      <c r="T73" s="236">
        <v>51</v>
      </c>
      <c r="U73" s="215">
        <v>0.30648716075187821</v>
      </c>
      <c r="V73" s="235">
        <v>2</v>
      </c>
      <c r="W73" s="236">
        <v>49</v>
      </c>
      <c r="X73" s="188">
        <v>96</v>
      </c>
      <c r="Z73" s="238"/>
      <c r="AA73" s="238"/>
    </row>
    <row r="74" spans="1:27" ht="48.75" customHeight="1" thickBot="1">
      <c r="A74" s="224">
        <v>67</v>
      </c>
      <c r="B74" s="173" t="s">
        <v>186</v>
      </c>
      <c r="C74" s="173" t="s">
        <v>187</v>
      </c>
      <c r="D74" s="173" t="s">
        <v>84</v>
      </c>
      <c r="E74" s="174"/>
      <c r="F74" s="201">
        <v>9543.5717540000005</v>
      </c>
      <c r="G74" s="233">
        <v>16092.509866</v>
      </c>
      <c r="H74" s="201" t="s">
        <v>188</v>
      </c>
      <c r="I74" s="201">
        <v>16</v>
      </c>
      <c r="J74" s="202">
        <v>319</v>
      </c>
      <c r="K74" s="233">
        <v>11017</v>
      </c>
      <c r="L74" s="201">
        <v>50000</v>
      </c>
      <c r="M74" s="233">
        <v>1460698</v>
      </c>
      <c r="N74" s="234">
        <v>-4.12</v>
      </c>
      <c r="O74" s="234">
        <v>-5.97</v>
      </c>
      <c r="P74" s="234">
        <v>8.33</v>
      </c>
      <c r="Q74" s="234">
        <v>46.4</v>
      </c>
      <c r="R74" s="234">
        <v>45.86</v>
      </c>
      <c r="S74" s="233">
        <v>37</v>
      </c>
      <c r="T74" s="233">
        <v>33</v>
      </c>
      <c r="U74" s="201">
        <v>0.43643784891942899</v>
      </c>
      <c r="V74" s="233">
        <v>2</v>
      </c>
      <c r="W74" s="233">
        <v>67</v>
      </c>
      <c r="X74" s="177">
        <v>39</v>
      </c>
      <c r="Z74" s="238"/>
      <c r="AA74" s="238"/>
    </row>
    <row r="75" spans="1:27" ht="48.75" customHeight="1" thickBot="1">
      <c r="A75" s="217">
        <v>68</v>
      </c>
      <c r="B75" s="184" t="s">
        <v>189</v>
      </c>
      <c r="C75" s="185" t="s">
        <v>190</v>
      </c>
      <c r="D75" s="184" t="s">
        <v>84</v>
      </c>
      <c r="E75" s="185"/>
      <c r="F75" s="215">
        <v>8001</v>
      </c>
      <c r="G75" s="235">
        <v>9348.8678999999993</v>
      </c>
      <c r="H75" s="215" t="s">
        <v>150</v>
      </c>
      <c r="I75" s="216">
        <v>20</v>
      </c>
      <c r="J75" s="185">
        <v>440</v>
      </c>
      <c r="K75" s="235">
        <v>5925</v>
      </c>
      <c r="L75" s="215">
        <v>50000</v>
      </c>
      <c r="M75" s="235">
        <v>1577868</v>
      </c>
      <c r="N75" s="236">
        <v>-2.63</v>
      </c>
      <c r="O75" s="236">
        <v>-0.11</v>
      </c>
      <c r="P75" s="236">
        <v>2.94</v>
      </c>
      <c r="Q75" s="236">
        <v>26.29</v>
      </c>
      <c r="R75" s="236">
        <v>57.63</v>
      </c>
      <c r="S75" s="235">
        <v>9</v>
      </c>
      <c r="T75" s="235">
        <v>9</v>
      </c>
      <c r="U75" s="215">
        <v>6.9149049579018698E-2</v>
      </c>
      <c r="V75" s="235">
        <v>3</v>
      </c>
      <c r="W75" s="235">
        <v>91</v>
      </c>
      <c r="X75" s="188">
        <v>12</v>
      </c>
      <c r="Z75" s="238"/>
      <c r="AA75" s="238"/>
    </row>
    <row r="76" spans="1:27" ht="48.75" customHeight="1" thickBot="1">
      <c r="A76" s="224">
        <v>69</v>
      </c>
      <c r="B76" s="173" t="s">
        <v>191</v>
      </c>
      <c r="C76" s="173" t="s">
        <v>192</v>
      </c>
      <c r="D76" s="173" t="s">
        <v>84</v>
      </c>
      <c r="E76" s="174"/>
      <c r="F76" s="201">
        <v>6418.670768</v>
      </c>
      <c r="G76" s="233">
        <v>6719.2029169999996</v>
      </c>
      <c r="H76" s="201" t="s">
        <v>193</v>
      </c>
      <c r="I76" s="201">
        <v>8</v>
      </c>
      <c r="J76" s="202">
        <v>68</v>
      </c>
      <c r="K76" s="233">
        <v>7344</v>
      </c>
      <c r="L76" s="201">
        <v>50000</v>
      </c>
      <c r="M76" s="233">
        <v>914924</v>
      </c>
      <c r="N76" s="234">
        <v>-4.83</v>
      </c>
      <c r="O76" s="234">
        <v>-2.62</v>
      </c>
      <c r="P76" s="234">
        <v>-8.8000000000000007</v>
      </c>
      <c r="Q76" s="234">
        <v>0</v>
      </c>
      <c r="R76" s="234">
        <v>-8.75</v>
      </c>
      <c r="S76" s="233">
        <v>20</v>
      </c>
      <c r="T76" s="234">
        <v>48</v>
      </c>
      <c r="U76" s="201">
        <v>0.26505968457870432</v>
      </c>
      <c r="V76" s="233">
        <v>3</v>
      </c>
      <c r="W76" s="234">
        <v>52</v>
      </c>
      <c r="X76" s="177">
        <v>23</v>
      </c>
      <c r="Z76" s="238"/>
      <c r="AA76" s="238"/>
    </row>
    <row r="77" spans="1:27" ht="48.75" customHeight="1" thickBot="1">
      <c r="A77" s="217">
        <v>70</v>
      </c>
      <c r="B77" s="184" t="s">
        <v>194</v>
      </c>
      <c r="C77" s="185" t="s">
        <v>195</v>
      </c>
      <c r="D77" s="184" t="s">
        <v>84</v>
      </c>
      <c r="E77" s="185"/>
      <c r="F77" s="215">
        <v>5388.4715500000002</v>
      </c>
      <c r="G77" s="235">
        <v>1328.1694660000001</v>
      </c>
      <c r="H77" s="215" t="s">
        <v>196</v>
      </c>
      <c r="I77" s="216">
        <v>39</v>
      </c>
      <c r="J77" s="185">
        <v>1000</v>
      </c>
      <c r="K77" s="235">
        <v>1447</v>
      </c>
      <c r="L77" s="215">
        <v>50000</v>
      </c>
      <c r="M77" s="235">
        <v>917878</v>
      </c>
      <c r="N77" s="236">
        <v>-15.51</v>
      </c>
      <c r="O77" s="236">
        <v>-17.989999999999998</v>
      </c>
      <c r="P77" s="236">
        <v>-34.4</v>
      </c>
      <c r="Q77" s="236">
        <v>-30.64</v>
      </c>
      <c r="R77" s="236">
        <v>0</v>
      </c>
      <c r="S77" s="235">
        <v>32</v>
      </c>
      <c r="T77" s="235">
        <v>31</v>
      </c>
      <c r="U77" s="215">
        <v>3.383762462317861E-2</v>
      </c>
      <c r="V77" s="235">
        <v>1</v>
      </c>
      <c r="W77" s="235">
        <v>69</v>
      </c>
      <c r="X77" s="188">
        <v>33</v>
      </c>
      <c r="Z77" s="238"/>
      <c r="AA77" s="238"/>
    </row>
    <row r="78" spans="1:27" ht="48.75" customHeight="1" thickBot="1">
      <c r="A78" s="224">
        <v>71</v>
      </c>
      <c r="B78" s="173" t="s">
        <v>197</v>
      </c>
      <c r="C78" s="240" t="s">
        <v>198</v>
      </c>
      <c r="D78" s="173" t="s">
        <v>84</v>
      </c>
      <c r="E78" s="174"/>
      <c r="F78" s="201">
        <v>5734.7961079999995</v>
      </c>
      <c r="G78" s="233">
        <v>5103.2915620000003</v>
      </c>
      <c r="H78" s="201" t="s">
        <v>74</v>
      </c>
      <c r="I78" s="201">
        <v>40</v>
      </c>
      <c r="J78" s="202">
        <v>1029</v>
      </c>
      <c r="K78" s="233">
        <v>3334</v>
      </c>
      <c r="L78" s="201">
        <v>50000</v>
      </c>
      <c r="M78" s="233">
        <v>1530681</v>
      </c>
      <c r="N78" s="234">
        <v>-2.36</v>
      </c>
      <c r="O78" s="234">
        <v>-1.72</v>
      </c>
      <c r="P78" s="234">
        <v>0.04</v>
      </c>
      <c r="Q78" s="234">
        <v>11.26</v>
      </c>
      <c r="R78" s="234">
        <v>52.71</v>
      </c>
      <c r="S78" s="233">
        <v>10</v>
      </c>
      <c r="T78" s="234">
        <v>5</v>
      </c>
      <c r="U78" s="201">
        <v>2.0970320507228107E-2</v>
      </c>
      <c r="V78" s="233">
        <v>4</v>
      </c>
      <c r="W78" s="234">
        <v>95</v>
      </c>
      <c r="X78" s="177">
        <v>14</v>
      </c>
      <c r="Z78" s="238"/>
      <c r="AA78" s="238"/>
    </row>
    <row r="79" spans="1:27" ht="48.75" customHeight="1" thickBot="1">
      <c r="A79" s="217">
        <v>72</v>
      </c>
      <c r="B79" s="184" t="s">
        <v>199</v>
      </c>
      <c r="C79" s="185" t="s">
        <v>200</v>
      </c>
      <c r="D79" s="184" t="s">
        <v>84</v>
      </c>
      <c r="E79" s="185"/>
      <c r="F79" s="215" t="s">
        <v>49</v>
      </c>
      <c r="G79" s="235">
        <v>5784.8356190000004</v>
      </c>
      <c r="H79" s="215" t="s">
        <v>56</v>
      </c>
      <c r="I79" s="216">
        <v>7</v>
      </c>
      <c r="J79" s="185">
        <v>49</v>
      </c>
      <c r="K79" s="235">
        <v>5792</v>
      </c>
      <c r="L79" s="215">
        <v>50000</v>
      </c>
      <c r="M79" s="235">
        <v>998763</v>
      </c>
      <c r="N79" s="236">
        <v>-0.69</v>
      </c>
      <c r="O79" s="236">
        <v>-0.2</v>
      </c>
      <c r="P79" s="236">
        <v>0</v>
      </c>
      <c r="Q79" s="236">
        <v>0</v>
      </c>
      <c r="R79" s="236">
        <v>-0.32</v>
      </c>
      <c r="S79" s="235">
        <v>31</v>
      </c>
      <c r="T79" s="236">
        <v>14</v>
      </c>
      <c r="U79" s="215">
        <v>6.6558532959980252E-2</v>
      </c>
      <c r="V79" s="235">
        <v>3</v>
      </c>
      <c r="W79" s="236">
        <v>86</v>
      </c>
      <c r="X79" s="188">
        <v>34</v>
      </c>
      <c r="Z79" s="238"/>
      <c r="AA79" s="238"/>
    </row>
    <row r="80" spans="1:27" ht="48.75" customHeight="1" thickBot="1">
      <c r="A80" s="224">
        <v>73</v>
      </c>
      <c r="B80" s="173" t="s">
        <v>201</v>
      </c>
      <c r="C80" s="240" t="s">
        <v>202</v>
      </c>
      <c r="D80" s="173" t="s">
        <v>84</v>
      </c>
      <c r="E80" s="174"/>
      <c r="F80" s="201" t="s">
        <v>49</v>
      </c>
      <c r="G80" s="233">
        <v>5538.1145999999999</v>
      </c>
      <c r="H80" s="201" t="s">
        <v>203</v>
      </c>
      <c r="I80" s="201">
        <v>6</v>
      </c>
      <c r="J80" s="202">
        <v>38</v>
      </c>
      <c r="K80" s="233">
        <v>5288</v>
      </c>
      <c r="L80" s="201">
        <v>50000</v>
      </c>
      <c r="M80" s="233">
        <v>1047298</v>
      </c>
      <c r="N80" s="234">
        <v>1.98</v>
      </c>
      <c r="O80" s="234">
        <v>3.45</v>
      </c>
      <c r="P80" s="234">
        <v>0</v>
      </c>
      <c r="Q80" s="234">
        <v>0</v>
      </c>
      <c r="R80" s="234">
        <v>4.66</v>
      </c>
      <c r="S80" s="233">
        <v>30</v>
      </c>
      <c r="T80" s="234">
        <v>13</v>
      </c>
      <c r="U80" s="201">
        <v>5.9168420139772991E-2</v>
      </c>
      <c r="V80" s="233">
        <v>2</v>
      </c>
      <c r="W80" s="234">
        <v>87</v>
      </c>
      <c r="X80" s="177">
        <v>32</v>
      </c>
      <c r="Z80" s="238"/>
      <c r="AA80" s="238"/>
    </row>
    <row r="81" spans="1:27" ht="48.75" customHeight="1" thickBot="1">
      <c r="A81" s="217">
        <v>74</v>
      </c>
      <c r="B81" s="184" t="s">
        <v>204</v>
      </c>
      <c r="C81" s="185" t="s">
        <v>205</v>
      </c>
      <c r="D81" s="184" t="s">
        <v>84</v>
      </c>
      <c r="E81" s="185"/>
      <c r="F81" s="215" t="s">
        <v>49</v>
      </c>
      <c r="G81" s="241">
        <v>5865.2003269999996</v>
      </c>
      <c r="H81" s="215" t="s">
        <v>206</v>
      </c>
      <c r="I81" s="216">
        <v>5</v>
      </c>
      <c r="J81" s="185"/>
      <c r="K81" s="241">
        <v>5584</v>
      </c>
      <c r="L81" s="215">
        <v>50000</v>
      </c>
      <c r="M81" s="241">
        <v>1050358</v>
      </c>
      <c r="N81" s="241">
        <v>0.15</v>
      </c>
      <c r="O81" s="241">
        <v>1.48</v>
      </c>
      <c r="P81" s="241">
        <v>0</v>
      </c>
      <c r="Q81" s="241">
        <v>0</v>
      </c>
      <c r="R81" s="241">
        <v>4.58</v>
      </c>
      <c r="S81" s="241">
        <v>14</v>
      </c>
      <c r="T81" s="241">
        <v>19</v>
      </c>
      <c r="U81" s="242">
        <v>9.1584321798523674E-2</v>
      </c>
      <c r="V81" s="241">
        <v>2</v>
      </c>
      <c r="W81" s="241">
        <v>81</v>
      </c>
      <c r="X81" s="188">
        <v>16</v>
      </c>
      <c r="Z81" s="238"/>
      <c r="AA81" s="238"/>
    </row>
    <row r="82" spans="1:27" ht="48.75" customHeight="1" thickBot="1">
      <c r="A82" s="224">
        <v>75</v>
      </c>
      <c r="B82" s="173" t="s">
        <v>207</v>
      </c>
      <c r="C82" s="240" t="s">
        <v>208</v>
      </c>
      <c r="D82" s="173" t="s">
        <v>84</v>
      </c>
      <c r="E82" s="174"/>
      <c r="F82" s="201" t="s">
        <v>49</v>
      </c>
      <c r="G82" s="233">
        <v>34598.924513999998</v>
      </c>
      <c r="H82" s="201" t="s">
        <v>209</v>
      </c>
      <c r="I82" s="202">
        <v>3</v>
      </c>
      <c r="J82" s="174"/>
      <c r="K82" s="233">
        <v>35371</v>
      </c>
      <c r="L82" s="201">
        <v>50000</v>
      </c>
      <c r="M82" s="233">
        <v>978172</v>
      </c>
      <c r="N82" s="234">
        <v>-1.49</v>
      </c>
      <c r="O82" s="233">
        <v>-2.15</v>
      </c>
      <c r="P82" s="233">
        <v>0</v>
      </c>
      <c r="Q82" s="233">
        <v>0</v>
      </c>
      <c r="R82" s="233">
        <v>-2.1800000000000002</v>
      </c>
      <c r="S82" s="233">
        <v>29</v>
      </c>
      <c r="T82" s="233">
        <v>5</v>
      </c>
      <c r="U82" s="233">
        <v>0.14217305193113938</v>
      </c>
      <c r="V82" s="233">
        <v>15</v>
      </c>
      <c r="W82" s="233">
        <v>95</v>
      </c>
      <c r="X82" s="177">
        <v>44</v>
      </c>
      <c r="Z82" s="238"/>
      <c r="AA82" s="238"/>
    </row>
    <row r="83" spans="1:27" ht="48.75" customHeight="1" thickBot="1">
      <c r="A83" s="217">
        <v>76</v>
      </c>
      <c r="B83" s="184" t="s">
        <v>328</v>
      </c>
      <c r="C83" s="185" t="s">
        <v>328</v>
      </c>
      <c r="D83" s="184" t="s">
        <v>84</v>
      </c>
      <c r="E83" s="185"/>
      <c r="F83" s="215" t="s">
        <v>49</v>
      </c>
      <c r="G83" s="241">
        <v>6339.750333</v>
      </c>
      <c r="H83" s="215" t="s">
        <v>329</v>
      </c>
      <c r="I83" s="216">
        <v>1</v>
      </c>
      <c r="J83" s="185"/>
      <c r="K83" s="241">
        <v>6297</v>
      </c>
      <c r="L83" s="215">
        <v>50000</v>
      </c>
      <c r="M83" s="241">
        <v>1006789</v>
      </c>
      <c r="N83" s="241">
        <v>0.68</v>
      </c>
      <c r="O83" s="241">
        <v>0.68</v>
      </c>
      <c r="P83" s="241">
        <v>0</v>
      </c>
      <c r="Q83" s="241">
        <v>0</v>
      </c>
      <c r="R83" s="241">
        <v>0</v>
      </c>
      <c r="S83" s="241">
        <v>21</v>
      </c>
      <c r="T83" s="241">
        <v>13</v>
      </c>
      <c r="U83" s="242">
        <v>6.7732981055359479E-2</v>
      </c>
      <c r="V83" s="241">
        <v>3</v>
      </c>
      <c r="W83" s="241">
        <v>87</v>
      </c>
      <c r="X83" s="188">
        <v>24</v>
      </c>
      <c r="Z83" s="238"/>
      <c r="AA83" s="238"/>
    </row>
    <row r="84" spans="1:27" ht="48.75" customHeight="1" thickBot="1">
      <c r="A84" s="260" t="s">
        <v>210</v>
      </c>
      <c r="B84" s="260"/>
      <c r="C84" s="204" t="s">
        <v>38</v>
      </c>
      <c r="D84" s="204" t="s">
        <v>38</v>
      </c>
      <c r="E84" s="204"/>
      <c r="F84" s="206">
        <v>1476837.9655869999</v>
      </c>
      <c r="G84" s="206">
        <v>1216789.1187550004</v>
      </c>
      <c r="H84" s="206" t="s">
        <v>38</v>
      </c>
      <c r="I84" s="207" t="s">
        <v>38</v>
      </c>
      <c r="J84" s="204">
        <v>1122</v>
      </c>
      <c r="K84" s="206">
        <v>628323</v>
      </c>
      <c r="L84" s="206" t="s">
        <v>38</v>
      </c>
      <c r="M84" s="206" t="s">
        <v>38</v>
      </c>
      <c r="N84" s="229">
        <v>-3.7666000000000004</v>
      </c>
      <c r="O84" s="229">
        <v>-2.9373469387755096</v>
      </c>
      <c r="P84" s="229">
        <v>2.7091111111111106</v>
      </c>
      <c r="Q84" s="229">
        <v>27.304222222222222</v>
      </c>
      <c r="R84" s="210">
        <v>82.710408163265328</v>
      </c>
      <c r="S84" s="211">
        <v>4850</v>
      </c>
      <c r="T84" s="211">
        <v>61.718286534853512</v>
      </c>
      <c r="U84" s="211">
        <v>61.718286534853512</v>
      </c>
      <c r="V84" s="208">
        <v>232</v>
      </c>
      <c r="W84" s="208">
        <v>38.281713465146488</v>
      </c>
      <c r="X84" s="211">
        <v>5082</v>
      </c>
      <c r="Y84" s="230"/>
      <c r="Z84" s="230"/>
      <c r="AA84" s="230"/>
    </row>
    <row r="85" spans="1:27" ht="48.75" customHeight="1" thickBot="1">
      <c r="A85" s="260" t="s">
        <v>211</v>
      </c>
      <c r="B85" s="260"/>
      <c r="C85" s="204" t="s">
        <v>38</v>
      </c>
      <c r="D85" s="204" t="s">
        <v>38</v>
      </c>
      <c r="E85" s="204"/>
      <c r="F85" s="206">
        <v>8389311.0157469995</v>
      </c>
      <c r="G85" s="206">
        <v>22732894.371962003</v>
      </c>
      <c r="H85" s="206" t="s">
        <v>38</v>
      </c>
      <c r="I85" s="207" t="s">
        <v>38</v>
      </c>
      <c r="J85" s="204">
        <v>1332</v>
      </c>
      <c r="K85" s="206">
        <v>20717976</v>
      </c>
      <c r="L85" s="206" t="s">
        <v>38</v>
      </c>
      <c r="M85" s="208" t="s">
        <v>38</v>
      </c>
      <c r="N85" s="229" t="s">
        <v>38</v>
      </c>
      <c r="O85" s="229" t="s">
        <v>38</v>
      </c>
      <c r="P85" s="229" t="s">
        <v>38</v>
      </c>
      <c r="Q85" s="229" t="s">
        <v>38</v>
      </c>
      <c r="R85" s="229" t="s">
        <v>38</v>
      </c>
      <c r="S85" s="211">
        <v>71950</v>
      </c>
      <c r="T85" s="211">
        <v>70.956540007408321</v>
      </c>
      <c r="U85" s="211">
        <v>70.956540007408321</v>
      </c>
      <c r="V85" s="211">
        <v>728</v>
      </c>
      <c r="W85" s="208">
        <v>29.043459992591679</v>
      </c>
      <c r="X85" s="211">
        <v>72678</v>
      </c>
      <c r="Y85" s="230"/>
      <c r="Z85" s="230"/>
      <c r="AA85" s="230"/>
    </row>
  </sheetData>
  <mergeCells count="7">
    <mergeCell ref="A84:B84"/>
    <mergeCell ref="A85:B85"/>
    <mergeCell ref="A31:B31"/>
    <mergeCell ref="B2:V2"/>
    <mergeCell ref="A19:B19"/>
    <mergeCell ref="A33:B33"/>
    <mergeCell ref="A21:B21"/>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dimension ref="B1:P88"/>
  <sheetViews>
    <sheetView rightToLeft="1" topLeftCell="A82" workbookViewId="0">
      <selection activeCell="C94" sqref="C94"/>
    </sheetView>
  </sheetViews>
  <sheetFormatPr defaultRowHeight="18"/>
  <cols>
    <col min="1" max="1" width="3.125" customWidth="1"/>
    <col min="2" max="2" width="6.5" style="1" customWidth="1"/>
    <col min="3" max="3" width="29" customWidth="1"/>
    <col min="4" max="4" width="13.5" style="33" customWidth="1"/>
    <col min="5" max="5" width="8.5" style="3" customWidth="1"/>
    <col min="6" max="6" width="4.875" style="3" hidden="1" customWidth="1"/>
    <col min="7" max="7" width="11.625" style="3" customWidth="1"/>
    <col min="8" max="8" width="0.125" style="3" hidden="1" customWidth="1"/>
    <col min="9" max="9" width="10.5" style="3" customWidth="1"/>
    <col min="10" max="10" width="5.125" style="3" hidden="1" customWidth="1"/>
    <col min="11" max="11" width="9.125" style="4" customWidth="1"/>
    <col min="12" max="12" width="3.25" style="4" hidden="1" customWidth="1"/>
    <col min="13" max="13" width="9" style="4" customWidth="1"/>
    <col min="14" max="14" width="5.25" hidden="1" customWidth="1"/>
    <col min="15" max="15" width="0.125" style="119" customWidth="1"/>
    <col min="16" max="16" width="11.125" style="3" customWidth="1"/>
  </cols>
  <sheetData>
    <row r="1" spans="2:16" ht="18.75" thickBot="1">
      <c r="D1" s="2"/>
    </row>
    <row r="2" spans="2:16" ht="25.5" customHeight="1">
      <c r="B2" s="120"/>
      <c r="C2" s="272" t="s">
        <v>330</v>
      </c>
      <c r="D2" s="272"/>
      <c r="E2" s="272"/>
      <c r="F2" s="272"/>
      <c r="G2" s="272"/>
      <c r="H2" s="272"/>
      <c r="I2" s="272"/>
      <c r="J2" s="272"/>
      <c r="K2" s="272"/>
      <c r="L2" s="272"/>
      <c r="M2" s="272"/>
      <c r="N2" s="272"/>
      <c r="O2" s="272"/>
      <c r="P2" s="273"/>
    </row>
    <row r="3" spans="2:16" ht="17.25" customHeight="1">
      <c r="B3" s="265" t="s">
        <v>212</v>
      </c>
      <c r="C3" s="266" t="s">
        <v>254</v>
      </c>
      <c r="D3" s="5" t="s">
        <v>255</v>
      </c>
      <c r="E3" s="267" t="s">
        <v>256</v>
      </c>
      <c r="F3" s="267"/>
      <c r="G3" s="267"/>
      <c r="H3" s="267"/>
      <c r="I3" s="267"/>
      <c r="J3" s="267"/>
      <c r="K3" s="267"/>
      <c r="L3" s="267"/>
      <c r="M3" s="267"/>
      <c r="N3" s="121"/>
      <c r="O3" s="122"/>
      <c r="P3" s="274" t="s">
        <v>257</v>
      </c>
    </row>
    <row r="4" spans="2:16" ht="14.25" customHeight="1">
      <c r="B4" s="265"/>
      <c r="C4" s="266"/>
      <c r="D4" s="6" t="s">
        <v>258</v>
      </c>
      <c r="E4" s="95" t="s">
        <v>259</v>
      </c>
      <c r="F4" s="123" t="s">
        <v>331</v>
      </c>
      <c r="G4" s="7" t="s">
        <v>260</v>
      </c>
      <c r="H4" s="123" t="s">
        <v>331</v>
      </c>
      <c r="I4" s="7" t="s">
        <v>261</v>
      </c>
      <c r="J4" s="7" t="s">
        <v>332</v>
      </c>
      <c r="K4" s="95" t="s">
        <v>262</v>
      </c>
      <c r="L4" s="123" t="s">
        <v>331</v>
      </c>
      <c r="M4" s="95" t="s">
        <v>263</v>
      </c>
      <c r="N4" s="121"/>
      <c r="O4" s="122"/>
      <c r="P4" s="274"/>
    </row>
    <row r="5" spans="2:16" s="13" customFormat="1" ht="20.100000000000001" customHeight="1">
      <c r="B5" s="14">
        <v>1</v>
      </c>
      <c r="C5" s="15" t="s">
        <v>40</v>
      </c>
      <c r="D5" s="10">
        <v>68082.816160000002</v>
      </c>
      <c r="E5" s="11">
        <v>16.48</v>
      </c>
      <c r="F5" s="11">
        <v>6.5873447654892198E-2</v>
      </c>
      <c r="G5" s="11">
        <v>78.08</v>
      </c>
      <c r="H5" s="11">
        <v>0.3120994413163824</v>
      </c>
      <c r="I5" s="11">
        <v>2.96</v>
      </c>
      <c r="J5" s="11">
        <v>1.1831638656461221E-2</v>
      </c>
      <c r="K5" s="11">
        <v>1.43</v>
      </c>
      <c r="L5" s="11">
        <v>5.7159605671417372E-3</v>
      </c>
      <c r="M5" s="11">
        <v>1.0499999999999978</v>
      </c>
      <c r="N5" s="11">
        <v>4.1970339828663024E-3</v>
      </c>
      <c r="O5" s="125">
        <v>100</v>
      </c>
      <c r="P5" s="16">
        <v>1.27</v>
      </c>
    </row>
    <row r="6" spans="2:16" ht="20.100000000000001" customHeight="1">
      <c r="B6" s="152">
        <v>2</v>
      </c>
      <c r="C6" s="153" t="s">
        <v>342</v>
      </c>
      <c r="D6" s="154">
        <v>305777.21946200001</v>
      </c>
      <c r="E6" s="155">
        <v>3.94</v>
      </c>
      <c r="F6" s="155">
        <v>7.0732176842565317E-2</v>
      </c>
      <c r="G6" s="155">
        <v>3.95</v>
      </c>
      <c r="H6" s="155">
        <v>7.0911700134043909E-2</v>
      </c>
      <c r="I6" s="155">
        <v>91.91</v>
      </c>
      <c r="J6" s="155">
        <v>1.6499985719797408</v>
      </c>
      <c r="K6" s="155">
        <v>0.01</v>
      </c>
      <c r="L6" s="155">
        <v>1.7952329147859217E-4</v>
      </c>
      <c r="M6" s="128">
        <v>0.19000000000000283</v>
      </c>
      <c r="N6" s="155">
        <v>3.4109425380933023E-3</v>
      </c>
      <c r="O6" s="127">
        <v>100</v>
      </c>
      <c r="P6" s="156">
        <v>1.3</v>
      </c>
    </row>
    <row r="7" spans="2:16" ht="20.100000000000001" customHeight="1">
      <c r="B7" s="14">
        <v>3</v>
      </c>
      <c r="C7" s="15" t="s">
        <v>25</v>
      </c>
      <c r="D7" s="10">
        <v>5129673.6843119999</v>
      </c>
      <c r="E7" s="11">
        <v>3.15</v>
      </c>
      <c r="F7" s="11">
        <v>0.94867174957084632</v>
      </c>
      <c r="G7" s="11">
        <v>2.56</v>
      </c>
      <c r="H7" s="11">
        <v>0.77098402504805297</v>
      </c>
      <c r="I7" s="11">
        <v>90.15</v>
      </c>
      <c r="J7" s="11">
        <v>27.150081975813269</v>
      </c>
      <c r="K7" s="11">
        <v>3.12</v>
      </c>
      <c r="L7" s="11">
        <v>0.93963678052731459</v>
      </c>
      <c r="M7" s="11">
        <v>1.0199999999999863</v>
      </c>
      <c r="N7" s="11">
        <v>0.30718894748007947</v>
      </c>
      <c r="O7" s="125">
        <v>100</v>
      </c>
      <c r="P7" s="16">
        <v>1.01</v>
      </c>
    </row>
    <row r="8" spans="2:16" ht="18.75">
      <c r="B8" s="157">
        <v>4</v>
      </c>
      <c r="C8" s="158" t="s">
        <v>37</v>
      </c>
      <c r="D8" s="154">
        <v>810888.32285600004</v>
      </c>
      <c r="E8" s="155">
        <v>1.3</v>
      </c>
      <c r="F8" s="155">
        <v>6.1889941734649713E-2</v>
      </c>
      <c r="G8" s="155">
        <v>35.840000000000003</v>
      </c>
      <c r="H8" s="155">
        <v>1.7062580859768046</v>
      </c>
      <c r="I8" s="155">
        <v>62.69</v>
      </c>
      <c r="J8" s="155">
        <v>2.9845234210347615</v>
      </c>
      <c r="K8" s="155">
        <v>0</v>
      </c>
      <c r="L8" s="155">
        <v>0</v>
      </c>
      <c r="M8" s="155">
        <v>0.17000000000000171</v>
      </c>
      <c r="N8" s="155">
        <v>8.0933000729927346E-3</v>
      </c>
      <c r="O8" s="127">
        <v>100</v>
      </c>
      <c r="P8" s="159">
        <v>7.0000000000000007E-2</v>
      </c>
    </row>
    <row r="9" spans="2:16" ht="20.100000000000001" customHeight="1">
      <c r="B9" s="14">
        <v>5</v>
      </c>
      <c r="C9" s="15" t="s">
        <v>34</v>
      </c>
      <c r="D9" s="10">
        <v>574932.91177799995</v>
      </c>
      <c r="E9" s="11">
        <v>1.0893089186026483</v>
      </c>
      <c r="F9" s="11">
        <v>3.6769176628640647E-2</v>
      </c>
      <c r="G9" s="11">
        <v>0.79269819894674776</v>
      </c>
      <c r="H9" s="11">
        <v>2.6757203207027364E-2</v>
      </c>
      <c r="I9" s="11">
        <v>97.547936901882366</v>
      </c>
      <c r="J9" s="11">
        <v>3.2926906779629168</v>
      </c>
      <c r="K9" s="11">
        <v>0.39072599373252187</v>
      </c>
      <c r="L9" s="11">
        <v>1.3188795971102139E-2</v>
      </c>
      <c r="M9" s="11">
        <v>0.17932998683570561</v>
      </c>
      <c r="N9" s="11">
        <v>6.0532102952322517E-3</v>
      </c>
      <c r="O9" s="125">
        <v>100</v>
      </c>
      <c r="P9" s="16">
        <v>1.0887220497306795</v>
      </c>
    </row>
    <row r="10" spans="2:16" ht="20.100000000000001" customHeight="1">
      <c r="B10" s="157">
        <v>6</v>
      </c>
      <c r="C10" s="158" t="s">
        <v>29</v>
      </c>
      <c r="D10" s="154">
        <v>2027404.0963900001</v>
      </c>
      <c r="E10" s="155">
        <v>0.83</v>
      </c>
      <c r="F10" s="155">
        <v>9.8794800168776606E-2</v>
      </c>
      <c r="G10" s="155">
        <v>3.01</v>
      </c>
      <c r="H10" s="155">
        <v>0.35827993796146701</v>
      </c>
      <c r="I10" s="155">
        <v>95.11</v>
      </c>
      <c r="J10" s="155">
        <v>11.320931860304029</v>
      </c>
      <c r="K10" s="155">
        <v>0</v>
      </c>
      <c r="L10" s="155">
        <v>0</v>
      </c>
      <c r="M10" s="155">
        <v>1.0499999999999972</v>
      </c>
      <c r="N10" s="155">
        <v>0.12498137370748816</v>
      </c>
      <c r="O10" s="127">
        <v>100</v>
      </c>
      <c r="P10" s="159">
        <v>0.67</v>
      </c>
    </row>
    <row r="11" spans="2:16" ht="20.100000000000001" customHeight="1">
      <c r="B11" s="14">
        <v>7</v>
      </c>
      <c r="C11" s="15" t="s">
        <v>43</v>
      </c>
      <c r="D11" s="10">
        <v>49763.549443000004</v>
      </c>
      <c r="E11" s="11">
        <v>0.46</v>
      </c>
      <c r="F11" s="11">
        <v>1.3439553984421699E-3</v>
      </c>
      <c r="G11" s="11">
        <v>0</v>
      </c>
      <c r="H11" s="11">
        <v>0</v>
      </c>
      <c r="I11" s="11">
        <v>98.77</v>
      </c>
      <c r="J11" s="11">
        <v>0.28857059718289807</v>
      </c>
      <c r="K11" s="11">
        <v>0.06</v>
      </c>
      <c r="L11" s="11">
        <v>1.7529853023158737E-4</v>
      </c>
      <c r="M11" s="11">
        <v>0.71000000000001018</v>
      </c>
      <c r="N11" s="11">
        <v>2.0743659410738134E-3</v>
      </c>
      <c r="O11" s="125">
        <v>100</v>
      </c>
      <c r="P11" s="16">
        <v>3.77</v>
      </c>
    </row>
    <row r="12" spans="2:16" ht="20.100000000000001" customHeight="1">
      <c r="B12" s="157">
        <v>8</v>
      </c>
      <c r="C12" s="158" t="s">
        <v>32</v>
      </c>
      <c r="D12" s="154">
        <v>2036301.338764</v>
      </c>
      <c r="E12" s="155">
        <v>0.25</v>
      </c>
      <c r="F12" s="155">
        <v>2.9888060286208377E-2</v>
      </c>
      <c r="G12" s="155">
        <v>8.3800000000000008</v>
      </c>
      <c r="H12" s="155">
        <v>1.001847780793705</v>
      </c>
      <c r="I12" s="155">
        <v>90.949999999999989</v>
      </c>
      <c r="J12" s="155">
        <v>10.873276332122607</v>
      </c>
      <c r="K12" s="155">
        <v>0</v>
      </c>
      <c r="L12" s="155">
        <v>0</v>
      </c>
      <c r="M12" s="155">
        <v>0.42000000000001592</v>
      </c>
      <c r="N12" s="155">
        <v>5.0211941280831979E-2</v>
      </c>
      <c r="O12" s="127">
        <v>100</v>
      </c>
      <c r="P12" s="159">
        <v>0.43</v>
      </c>
    </row>
    <row r="13" spans="2:16" ht="20.100000000000001" customHeight="1">
      <c r="B13" s="14">
        <v>9</v>
      </c>
      <c r="C13" s="15" t="s">
        <v>249</v>
      </c>
      <c r="D13" s="10">
        <v>493652.491354</v>
      </c>
      <c r="E13" s="11">
        <v>0.05</v>
      </c>
      <c r="F13" s="11">
        <v>1.4491288829560883E-3</v>
      </c>
      <c r="G13" s="11">
        <v>0</v>
      </c>
      <c r="H13" s="11">
        <v>0</v>
      </c>
      <c r="I13" s="11">
        <v>99.06</v>
      </c>
      <c r="J13" s="11">
        <v>2.8710141429126019</v>
      </c>
      <c r="K13" s="11">
        <v>0</v>
      </c>
      <c r="L13" s="11">
        <v>0</v>
      </c>
      <c r="M13" s="11">
        <v>0.89000000000000057</v>
      </c>
      <c r="N13" s="11">
        <v>2.579449411661839E-2</v>
      </c>
      <c r="O13" s="125">
        <v>100</v>
      </c>
      <c r="P13" s="16">
        <v>1.75</v>
      </c>
    </row>
    <row r="14" spans="2:16" ht="20.100000000000001" customHeight="1">
      <c r="B14" s="157">
        <v>10</v>
      </c>
      <c r="C14" s="158" t="s">
        <v>247</v>
      </c>
      <c r="D14" s="154">
        <v>954577.04029399995</v>
      </c>
      <c r="E14" s="155">
        <v>0.02</v>
      </c>
      <c r="F14" s="155">
        <v>1.1208736382977555E-3</v>
      </c>
      <c r="G14" s="155">
        <v>2.25</v>
      </c>
      <c r="H14" s="155">
        <v>0.12609828430849748</v>
      </c>
      <c r="I14" s="155">
        <v>96.56</v>
      </c>
      <c r="J14" s="155">
        <v>5.4115779257015628</v>
      </c>
      <c r="K14" s="155">
        <v>0.1</v>
      </c>
      <c r="L14" s="155">
        <v>5.6043681914887773E-3</v>
      </c>
      <c r="M14" s="155">
        <v>1.0700000000000016</v>
      </c>
      <c r="N14" s="155">
        <v>5.9966739648930005E-2</v>
      </c>
      <c r="O14" s="127">
        <v>100</v>
      </c>
      <c r="P14" s="159">
        <v>1.66</v>
      </c>
    </row>
    <row r="15" spans="2:16" ht="20.100000000000001" customHeight="1">
      <c r="B15" s="14">
        <v>11</v>
      </c>
      <c r="C15" s="15" t="s">
        <v>251</v>
      </c>
      <c r="D15" s="10">
        <v>905668.95105799998</v>
      </c>
      <c r="E15" s="11">
        <v>0.02</v>
      </c>
      <c r="F15" s="11">
        <v>1.0634452845765486E-3</v>
      </c>
      <c r="G15" s="11">
        <v>0</v>
      </c>
      <c r="H15" s="11">
        <v>0</v>
      </c>
      <c r="I15" s="11">
        <v>99.65</v>
      </c>
      <c r="J15" s="11">
        <v>5.2986161304026531</v>
      </c>
      <c r="K15" s="11">
        <v>0.01</v>
      </c>
      <c r="L15" s="11">
        <v>5.3172264228827431E-4</v>
      </c>
      <c r="M15" s="11">
        <v>0.31999999999999829</v>
      </c>
      <c r="N15" s="11">
        <v>1.7015124553224681E-2</v>
      </c>
      <c r="O15" s="125">
        <v>100</v>
      </c>
      <c r="P15" s="16">
        <v>2.2200000000000002</v>
      </c>
    </row>
    <row r="16" spans="2:16" ht="20.100000000000001" customHeight="1">
      <c r="B16" s="157">
        <v>12</v>
      </c>
      <c r="C16" s="158" t="s">
        <v>324</v>
      </c>
      <c r="D16" s="154">
        <v>924433.34834000003</v>
      </c>
      <c r="E16" s="155">
        <v>0.02</v>
      </c>
      <c r="F16" s="155">
        <v>1.0854786222372385E-3</v>
      </c>
      <c r="G16" s="155">
        <v>0</v>
      </c>
      <c r="H16" s="155">
        <v>0</v>
      </c>
      <c r="I16" s="155">
        <v>92.61</v>
      </c>
      <c r="J16" s="155">
        <v>5.0263087602695338</v>
      </c>
      <c r="K16" s="155">
        <v>6.16</v>
      </c>
      <c r="L16" s="155">
        <v>0.33432741564906948</v>
      </c>
      <c r="M16" s="155">
        <v>1.2100000000000044</v>
      </c>
      <c r="N16" s="155">
        <v>6.5671456645353163E-2</v>
      </c>
      <c r="O16" s="127">
        <v>100</v>
      </c>
      <c r="P16" s="159" t="s">
        <v>52</v>
      </c>
    </row>
    <row r="17" spans="2:16" ht="20.100000000000001" customHeight="1">
      <c r="B17" s="8">
        <v>13</v>
      </c>
      <c r="C17" s="9" t="s">
        <v>21</v>
      </c>
      <c r="D17" s="10">
        <v>2645419.4175510001</v>
      </c>
      <c r="E17" s="11">
        <v>0</v>
      </c>
      <c r="F17" s="11">
        <v>0</v>
      </c>
      <c r="G17" s="11">
        <v>26.21</v>
      </c>
      <c r="H17" s="11">
        <v>4.0707762588828995</v>
      </c>
      <c r="I17" s="11">
        <v>73.459999999999994</v>
      </c>
      <c r="J17" s="11">
        <v>11.409356122759931</v>
      </c>
      <c r="K17" s="11">
        <v>0</v>
      </c>
      <c r="L17" s="11">
        <v>0</v>
      </c>
      <c r="M17" s="11">
        <v>0.32999999999999829</v>
      </c>
      <c r="N17" s="11">
        <v>5.1253573652474238E-2</v>
      </c>
      <c r="O17" s="124">
        <v>100</v>
      </c>
      <c r="P17" s="12">
        <v>0.31</v>
      </c>
    </row>
    <row r="18" spans="2:16" ht="20.100000000000001" customHeight="1">
      <c r="B18" s="157">
        <v>14</v>
      </c>
      <c r="C18" s="158" t="s">
        <v>245</v>
      </c>
      <c r="D18" s="154">
        <v>54643.010806999999</v>
      </c>
      <c r="E18" s="155">
        <v>0</v>
      </c>
      <c r="F18" s="155">
        <v>0</v>
      </c>
      <c r="G18" s="155">
        <v>0</v>
      </c>
      <c r="H18" s="155">
        <v>0</v>
      </c>
      <c r="I18" s="155">
        <v>97.46</v>
      </c>
      <c r="J18" s="155">
        <v>0.31266315283467905</v>
      </c>
      <c r="K18" s="155">
        <v>0</v>
      </c>
      <c r="L18" s="155">
        <v>0</v>
      </c>
      <c r="M18" s="155">
        <v>2.5400000000000063</v>
      </c>
      <c r="N18" s="155">
        <v>8.1486190047207752E-3</v>
      </c>
      <c r="O18" s="127">
        <v>100</v>
      </c>
      <c r="P18" s="159">
        <v>1.77</v>
      </c>
    </row>
    <row r="19" spans="2:16" ht="20.100000000000001" customHeight="1">
      <c r="B19" s="14">
        <v>15</v>
      </c>
      <c r="C19" s="15" t="s">
        <v>326</v>
      </c>
      <c r="D19" s="10">
        <v>51514.264364000002</v>
      </c>
      <c r="E19" s="11">
        <v>0</v>
      </c>
      <c r="F19" s="11">
        <v>0</v>
      </c>
      <c r="G19" s="11">
        <v>0</v>
      </c>
      <c r="H19" s="11">
        <v>0</v>
      </c>
      <c r="I19" s="11">
        <v>98.39</v>
      </c>
      <c r="J19" s="11">
        <v>0.29757342116446167</v>
      </c>
      <c r="K19" s="11">
        <v>0</v>
      </c>
      <c r="L19" s="11">
        <v>0</v>
      </c>
      <c r="M19" s="11">
        <v>1.6099999999999994</v>
      </c>
      <c r="N19" s="11">
        <v>4.8693282658276568E-3</v>
      </c>
      <c r="O19" s="125">
        <v>100</v>
      </c>
      <c r="P19" s="16" t="s">
        <v>52</v>
      </c>
    </row>
    <row r="20" spans="2:16" ht="20.100000000000001" customHeight="1">
      <c r="B20" s="268" t="s">
        <v>264</v>
      </c>
      <c r="C20" s="269"/>
      <c r="D20" s="17">
        <v>17032732.462933</v>
      </c>
      <c r="E20" s="18">
        <v>1.3186822347130889</v>
      </c>
      <c r="F20" s="18">
        <v>1.3186822347130889</v>
      </c>
      <c r="G20" s="18">
        <v>8.4440127176288797</v>
      </c>
      <c r="H20" s="18">
        <v>8.4440127176288797</v>
      </c>
      <c r="I20" s="18">
        <v>88.199014731102096</v>
      </c>
      <c r="J20" s="18">
        <v>88.199014731102096</v>
      </c>
      <c r="K20" s="19">
        <v>1.2993598653701151</v>
      </c>
      <c r="L20" s="19">
        <v>1.2993598653701151</v>
      </c>
      <c r="M20" s="19">
        <v>0.73893045118580658</v>
      </c>
      <c r="N20" s="126">
        <v>0.73893045118580658</v>
      </c>
      <c r="O20" s="127">
        <v>99.999999999999986</v>
      </c>
      <c r="P20" s="20"/>
    </row>
    <row r="21" spans="2:16" ht="20.100000000000001" customHeight="1">
      <c r="B21" s="14">
        <v>16</v>
      </c>
      <c r="C21" s="15" t="s">
        <v>46</v>
      </c>
      <c r="D21" s="10">
        <v>268704.62462900003</v>
      </c>
      <c r="E21" s="11">
        <v>22.52</v>
      </c>
      <c r="F21" s="11">
        <v>22.52</v>
      </c>
      <c r="G21" s="11">
        <v>0</v>
      </c>
      <c r="H21" s="11">
        <v>0</v>
      </c>
      <c r="I21" s="11">
        <v>76.12</v>
      </c>
      <c r="J21" s="11">
        <v>76.12</v>
      </c>
      <c r="K21" s="11">
        <v>0</v>
      </c>
      <c r="L21" s="11">
        <v>0</v>
      </c>
      <c r="M21" s="21">
        <v>1.3599999999999994</v>
      </c>
      <c r="N21" s="11">
        <v>1.3599999999999994</v>
      </c>
      <c r="O21" s="125">
        <v>100</v>
      </c>
      <c r="P21" s="16">
        <v>1.03</v>
      </c>
    </row>
    <row r="22" spans="2:16" ht="20.100000000000001" customHeight="1">
      <c r="B22" s="270" t="s">
        <v>333</v>
      </c>
      <c r="C22" s="271"/>
      <c r="D22" s="17">
        <v>268704.62462900003</v>
      </c>
      <c r="E22" s="22">
        <v>22.52</v>
      </c>
      <c r="F22" s="17">
        <v>22.52</v>
      </c>
      <c r="G22" s="17">
        <v>0</v>
      </c>
      <c r="H22" s="17">
        <v>0</v>
      </c>
      <c r="I22" s="18">
        <v>76.12</v>
      </c>
      <c r="J22" s="17">
        <v>76.12</v>
      </c>
      <c r="K22" s="19">
        <v>0</v>
      </c>
      <c r="L22" s="17">
        <v>0</v>
      </c>
      <c r="M22" s="22">
        <v>1.3599999999999994</v>
      </c>
      <c r="N22" s="17">
        <v>1.3599999999999994</v>
      </c>
      <c r="O22" s="17">
        <v>100</v>
      </c>
      <c r="P22" s="17"/>
    </row>
    <row r="23" spans="2:16" ht="20.100000000000001" customHeight="1">
      <c r="B23" s="14">
        <v>17</v>
      </c>
      <c r="C23" s="15" t="s">
        <v>57</v>
      </c>
      <c r="D23" s="10">
        <v>264900.38783399999</v>
      </c>
      <c r="E23" s="11">
        <v>88.285301111909078</v>
      </c>
      <c r="F23" s="11">
        <v>5.6110694909015661</v>
      </c>
      <c r="G23" s="11">
        <v>0</v>
      </c>
      <c r="H23" s="11">
        <v>0</v>
      </c>
      <c r="I23" s="11">
        <v>0.16630906796994083</v>
      </c>
      <c r="J23" s="11">
        <v>1.0569955877066509E-2</v>
      </c>
      <c r="K23" s="11">
        <v>0</v>
      </c>
      <c r="L23" s="11">
        <v>0</v>
      </c>
      <c r="M23" s="21">
        <v>11.548389820120981</v>
      </c>
      <c r="N23" s="11">
        <v>0.73397062673639268</v>
      </c>
      <c r="O23" s="125">
        <v>100</v>
      </c>
      <c r="P23" s="16">
        <v>3.2042462099979456</v>
      </c>
    </row>
    <row r="24" spans="2:16" ht="20.100000000000001" customHeight="1">
      <c r="B24" s="157">
        <v>18</v>
      </c>
      <c r="C24" s="158" t="s">
        <v>270</v>
      </c>
      <c r="D24" s="154">
        <v>331646.05709999998</v>
      </c>
      <c r="E24" s="155">
        <v>87.05172853073941</v>
      </c>
      <c r="F24" s="155">
        <v>6.9267081270858313</v>
      </c>
      <c r="G24" s="155">
        <v>0</v>
      </c>
      <c r="H24" s="155">
        <v>0</v>
      </c>
      <c r="I24" s="155">
        <v>1.1060215017665071E-2</v>
      </c>
      <c r="J24" s="155">
        <v>8.8006157422968151E-4</v>
      </c>
      <c r="K24" s="155">
        <v>0</v>
      </c>
      <c r="L24" s="155">
        <v>0</v>
      </c>
      <c r="M24" s="155">
        <v>12.937211254242925</v>
      </c>
      <c r="N24" s="155">
        <v>1.0294142097930561</v>
      </c>
      <c r="O24" s="127">
        <v>100</v>
      </c>
      <c r="P24" s="159">
        <v>13.900501898939341</v>
      </c>
    </row>
    <row r="25" spans="2:16" ht="20.100000000000001" customHeight="1">
      <c r="B25" s="14">
        <v>19</v>
      </c>
      <c r="C25" s="15" t="s">
        <v>53</v>
      </c>
      <c r="D25" s="10">
        <v>1428438.4441810001</v>
      </c>
      <c r="E25" s="11">
        <v>80.239999999999995</v>
      </c>
      <c r="F25" s="11">
        <v>27.49964583437233</v>
      </c>
      <c r="G25" s="11">
        <v>18.77</v>
      </c>
      <c r="H25" s="11">
        <v>6.4328059859318127</v>
      </c>
      <c r="I25" s="11">
        <v>0.18</v>
      </c>
      <c r="J25" s="11">
        <v>6.1689135720177216E-2</v>
      </c>
      <c r="K25" s="11">
        <v>0</v>
      </c>
      <c r="L25" s="11">
        <v>0</v>
      </c>
      <c r="M25" s="21">
        <v>0.8100000000000056</v>
      </c>
      <c r="N25" s="11">
        <v>0.27760111074079941</v>
      </c>
      <c r="O25" s="125">
        <v>100</v>
      </c>
      <c r="P25" s="16">
        <v>0.79</v>
      </c>
    </row>
    <row r="26" spans="2:16" ht="20.100000000000001" customHeight="1">
      <c r="B26" s="157">
        <v>20</v>
      </c>
      <c r="C26" s="158" t="s">
        <v>266</v>
      </c>
      <c r="D26" s="154">
        <v>164793.81387099999</v>
      </c>
      <c r="E26" s="155">
        <v>77.510000000000005</v>
      </c>
      <c r="F26" s="155">
        <v>3.0645964370462724</v>
      </c>
      <c r="G26" s="155">
        <v>0</v>
      </c>
      <c r="H26" s="155">
        <v>0</v>
      </c>
      <c r="I26" s="155">
        <v>20.13</v>
      </c>
      <c r="J26" s="155">
        <v>0.7959015130659457</v>
      </c>
      <c r="K26" s="155">
        <v>0.02</v>
      </c>
      <c r="L26" s="155">
        <v>7.9076156290705003E-4</v>
      </c>
      <c r="M26" s="155">
        <v>2.3399999999999959</v>
      </c>
      <c r="N26" s="155">
        <v>9.2519102860124686E-2</v>
      </c>
      <c r="O26" s="127">
        <v>100</v>
      </c>
      <c r="P26" s="159">
        <v>2.72</v>
      </c>
    </row>
    <row r="27" spans="2:16" ht="20.100000000000001" customHeight="1">
      <c r="B27" s="14">
        <v>21</v>
      </c>
      <c r="C27" s="15" t="s">
        <v>269</v>
      </c>
      <c r="D27" s="10">
        <v>52506.227698000002</v>
      </c>
      <c r="E27" s="11">
        <v>34.36</v>
      </c>
      <c r="F27" s="11">
        <v>0.43285119747651024</v>
      </c>
      <c r="G27" s="11">
        <v>53.94</v>
      </c>
      <c r="H27" s="11">
        <v>0.67951087287203027</v>
      </c>
      <c r="I27" s="11">
        <v>11.16</v>
      </c>
      <c r="J27" s="11">
        <v>0.14058845645628215</v>
      </c>
      <c r="K27" s="11">
        <v>0.03</v>
      </c>
      <c r="L27" s="11">
        <v>3.7792595821581218E-4</v>
      </c>
      <c r="M27" s="21">
        <v>0.51000000000000267</v>
      </c>
      <c r="N27" s="11">
        <v>6.4247412896688413E-3</v>
      </c>
      <c r="O27" s="125">
        <v>100</v>
      </c>
      <c r="P27" s="16">
        <v>3.31</v>
      </c>
    </row>
    <row r="28" spans="2:16" ht="20.100000000000001" customHeight="1">
      <c r="B28" s="157">
        <v>22</v>
      </c>
      <c r="C28" s="158" t="s">
        <v>75</v>
      </c>
      <c r="D28" s="154">
        <v>287580.01965600002</v>
      </c>
      <c r="E28" s="155">
        <v>12.505634818264161</v>
      </c>
      <c r="F28" s="155">
        <v>0.8628575473002188</v>
      </c>
      <c r="G28" s="155">
        <v>86.489016993969344</v>
      </c>
      <c r="H28" s="155">
        <v>5.9675260117808229</v>
      </c>
      <c r="I28" s="155">
        <v>0.94983299428099344</v>
      </c>
      <c r="J28" s="155">
        <v>6.5536102700932769E-2</v>
      </c>
      <c r="K28" s="155">
        <v>0</v>
      </c>
      <c r="L28" s="155">
        <v>0</v>
      </c>
      <c r="M28" s="155">
        <v>5.5515193485507264E-2</v>
      </c>
      <c r="N28" s="155">
        <v>3.83040960214532E-3</v>
      </c>
      <c r="O28" s="127">
        <v>100</v>
      </c>
      <c r="P28" s="159">
        <v>0.74534161539021393</v>
      </c>
    </row>
    <row r="29" spans="2:16" ht="20.100000000000001" customHeight="1">
      <c r="B29" s="14">
        <v>23</v>
      </c>
      <c r="C29" s="15" t="s">
        <v>265</v>
      </c>
      <c r="D29" s="10">
        <v>721967.14580000006</v>
      </c>
      <c r="E29" s="11">
        <v>11</v>
      </c>
      <c r="F29" s="11">
        <v>1.9053939000707172</v>
      </c>
      <c r="G29" s="11">
        <v>0</v>
      </c>
      <c r="H29" s="11">
        <v>0</v>
      </c>
      <c r="I29" s="11">
        <v>84.93</v>
      </c>
      <c r="J29" s="11">
        <v>14.711373084818728</v>
      </c>
      <c r="K29" s="11">
        <v>0</v>
      </c>
      <c r="L29" s="11">
        <v>0</v>
      </c>
      <c r="M29" s="21">
        <v>4.0699999999999932</v>
      </c>
      <c r="N29" s="11">
        <v>0.70499574302616419</v>
      </c>
      <c r="O29" s="125">
        <v>100</v>
      </c>
      <c r="P29" s="16">
        <v>3.35</v>
      </c>
    </row>
    <row r="30" spans="2:16" ht="20.100000000000001" customHeight="1">
      <c r="B30" s="157">
        <v>24</v>
      </c>
      <c r="C30" s="158" t="s">
        <v>267</v>
      </c>
      <c r="D30" s="154">
        <v>436262.50388700003</v>
      </c>
      <c r="E30" s="155">
        <v>10.86</v>
      </c>
      <c r="F30" s="155">
        <v>1.1367170219571554</v>
      </c>
      <c r="G30" s="155">
        <v>0</v>
      </c>
      <c r="H30" s="155">
        <v>0</v>
      </c>
      <c r="I30" s="155">
        <v>85.5</v>
      </c>
      <c r="J30" s="155">
        <v>8.9492914712096496</v>
      </c>
      <c r="K30" s="155">
        <v>0.02</v>
      </c>
      <c r="L30" s="155">
        <v>2.0934015137332516E-3</v>
      </c>
      <c r="M30" s="155">
        <v>3.6200000000000006</v>
      </c>
      <c r="N30" s="155">
        <v>0.37890567398571862</v>
      </c>
      <c r="O30" s="127">
        <v>100</v>
      </c>
      <c r="P30" s="159">
        <v>2.77</v>
      </c>
    </row>
    <row r="31" spans="2:16" ht="20.100000000000001" customHeight="1">
      <c r="B31" s="14">
        <v>25</v>
      </c>
      <c r="C31" s="15" t="s">
        <v>268</v>
      </c>
      <c r="D31" s="10">
        <v>479882.74235100002</v>
      </c>
      <c r="E31" s="11">
        <v>9.69</v>
      </c>
      <c r="F31" s="11">
        <v>1.1156643598086693</v>
      </c>
      <c r="G31" s="11">
        <v>0</v>
      </c>
      <c r="H31" s="11">
        <v>0</v>
      </c>
      <c r="I31" s="11">
        <v>89.2</v>
      </c>
      <c r="J31" s="11">
        <v>10.270099163563808</v>
      </c>
      <c r="K31" s="11">
        <v>0</v>
      </c>
      <c r="L31" s="11">
        <v>0</v>
      </c>
      <c r="M31" s="21">
        <v>1.1099999999999994</v>
      </c>
      <c r="N31" s="11">
        <v>0.1278005613403119</v>
      </c>
      <c r="O31" s="125">
        <v>100</v>
      </c>
      <c r="P31" s="16">
        <v>1.1599999999999999</v>
      </c>
    </row>
    <row r="32" spans="2:16" ht="20.100000000000001" customHeight="1">
      <c r="B32" s="268" t="s">
        <v>271</v>
      </c>
      <c r="C32" s="269"/>
      <c r="D32" s="17">
        <v>4167977.3423780003</v>
      </c>
      <c r="E32" s="18">
        <v>48.555503916019262</v>
      </c>
      <c r="F32" s="18">
        <v>48.555503916019262</v>
      </c>
      <c r="G32" s="18">
        <v>13.079842870584667</v>
      </c>
      <c r="H32" s="18">
        <v>13.079842870584667</v>
      </c>
      <c r="I32" s="18">
        <v>35.00592894498682</v>
      </c>
      <c r="J32" s="18">
        <v>35.00592894498682</v>
      </c>
      <c r="K32" s="19">
        <v>3.2620890348561138E-3</v>
      </c>
      <c r="L32" s="19">
        <v>3.2620890348561138E-3</v>
      </c>
      <c r="M32" s="19">
        <v>3.3554621793743817</v>
      </c>
      <c r="N32" s="128">
        <v>3.3554621793743817</v>
      </c>
      <c r="O32" s="127">
        <v>99.999999999999986</v>
      </c>
      <c r="P32" s="20"/>
    </row>
    <row r="33" spans="2:16" ht="20.100000000000001" customHeight="1">
      <c r="B33" s="14">
        <v>26</v>
      </c>
      <c r="C33" s="15" t="s">
        <v>272</v>
      </c>
      <c r="D33" s="10">
        <v>46690.823267</v>
      </c>
      <c r="E33" s="11">
        <v>94.2</v>
      </c>
      <c r="F33" s="11">
        <v>94.2</v>
      </c>
      <c r="G33" s="11">
        <v>0</v>
      </c>
      <c r="H33" s="11">
        <v>0</v>
      </c>
      <c r="I33" s="11">
        <v>0.84</v>
      </c>
      <c r="J33" s="11">
        <v>0.84</v>
      </c>
      <c r="K33" s="11">
        <v>0</v>
      </c>
      <c r="L33" s="11">
        <v>0</v>
      </c>
      <c r="M33" s="21">
        <v>4.9599999999999973</v>
      </c>
      <c r="N33" s="21">
        <v>4.9599999999999973</v>
      </c>
      <c r="O33" s="125">
        <v>100</v>
      </c>
      <c r="P33" s="16">
        <v>4.41</v>
      </c>
    </row>
    <row r="34" spans="2:16" ht="20.100000000000001" customHeight="1">
      <c r="B34" s="270" t="s">
        <v>273</v>
      </c>
      <c r="C34" s="271"/>
      <c r="D34" s="17">
        <v>46690.823267</v>
      </c>
      <c r="E34" s="22">
        <v>94.2</v>
      </c>
      <c r="F34" s="17">
        <v>94.2</v>
      </c>
      <c r="G34" s="17">
        <v>0</v>
      </c>
      <c r="H34" s="17">
        <v>0</v>
      </c>
      <c r="I34" s="18">
        <v>0.84</v>
      </c>
      <c r="J34" s="17">
        <v>0.84</v>
      </c>
      <c r="K34" s="19">
        <v>0</v>
      </c>
      <c r="L34" s="17">
        <v>0</v>
      </c>
      <c r="M34" s="22">
        <v>4.9599999999999973</v>
      </c>
      <c r="N34" s="17">
        <v>4.9599999999999973</v>
      </c>
      <c r="O34" s="17">
        <v>100</v>
      </c>
      <c r="P34" s="17"/>
    </row>
    <row r="35" spans="2:16" ht="20.100000000000001" customHeight="1">
      <c r="B35" s="14">
        <v>27</v>
      </c>
      <c r="C35" s="15" t="s">
        <v>306</v>
      </c>
      <c r="D35" s="10">
        <v>7548.0210349999998</v>
      </c>
      <c r="E35" s="11">
        <v>95.81</v>
      </c>
      <c r="F35" s="11">
        <v>0.59433133006916783</v>
      </c>
      <c r="G35" s="11">
        <v>0</v>
      </c>
      <c r="H35" s="11">
        <v>0</v>
      </c>
      <c r="I35" s="11">
        <v>0.61</v>
      </c>
      <c r="J35" s="11">
        <v>3.7839694326499565E-3</v>
      </c>
      <c r="K35" s="11">
        <v>1.06</v>
      </c>
      <c r="L35" s="11">
        <v>6.5754222928015651E-3</v>
      </c>
      <c r="M35" s="21">
        <v>2.5199999999999978</v>
      </c>
      <c r="N35" s="21">
        <v>1.5632136016848989E-2</v>
      </c>
      <c r="O35" s="125">
        <v>100</v>
      </c>
      <c r="P35" s="16">
        <v>3.03</v>
      </c>
    </row>
    <row r="36" spans="2:16" ht="20.100000000000001" customHeight="1">
      <c r="B36" s="157">
        <v>28</v>
      </c>
      <c r="C36" s="158" t="s">
        <v>276</v>
      </c>
      <c r="D36" s="154">
        <v>145098.75985999999</v>
      </c>
      <c r="E36" s="155">
        <v>95.73</v>
      </c>
      <c r="F36" s="155">
        <v>11.415539527186224</v>
      </c>
      <c r="G36" s="155">
        <v>0</v>
      </c>
      <c r="H36" s="155">
        <v>0</v>
      </c>
      <c r="I36" s="155">
        <v>0</v>
      </c>
      <c r="J36" s="155">
        <v>0</v>
      </c>
      <c r="K36" s="155">
        <v>0.05</v>
      </c>
      <c r="L36" s="155">
        <v>5.9623626486922723E-3</v>
      </c>
      <c r="M36" s="155">
        <v>4.2199999999999962</v>
      </c>
      <c r="N36" s="155">
        <v>0.50322340754962736</v>
      </c>
      <c r="O36" s="127">
        <v>100</v>
      </c>
      <c r="P36" s="159">
        <v>5.0599999999999996</v>
      </c>
    </row>
    <row r="37" spans="2:16" ht="20.100000000000001" customHeight="1">
      <c r="B37" s="14">
        <v>29</v>
      </c>
      <c r="C37" s="15" t="s">
        <v>168</v>
      </c>
      <c r="D37" s="10">
        <v>9913.3770650000006</v>
      </c>
      <c r="E37" s="11">
        <v>95.32</v>
      </c>
      <c r="F37" s="11">
        <v>0.77658740308480978</v>
      </c>
      <c r="G37" s="11">
        <v>0</v>
      </c>
      <c r="H37" s="11">
        <v>0</v>
      </c>
      <c r="I37" s="11">
        <v>0.28000000000000003</v>
      </c>
      <c r="J37" s="11">
        <v>2.2812051286586949E-3</v>
      </c>
      <c r="K37" s="11">
        <v>0.42</v>
      </c>
      <c r="L37" s="11">
        <v>3.4218076929880418E-3</v>
      </c>
      <c r="M37" s="21">
        <v>3.9800000000000066</v>
      </c>
      <c r="N37" s="21">
        <v>3.2425701471648645E-2</v>
      </c>
      <c r="O37" s="125">
        <v>100</v>
      </c>
      <c r="P37" s="16">
        <v>6.84</v>
      </c>
    </row>
    <row r="38" spans="2:16" ht="20.100000000000001" customHeight="1">
      <c r="B38" s="157">
        <v>30</v>
      </c>
      <c r="C38" s="158" t="s">
        <v>299</v>
      </c>
      <c r="D38" s="154">
        <v>7599.7638919999999</v>
      </c>
      <c r="E38" s="155">
        <v>94.892764858448587</v>
      </c>
      <c r="F38" s="155">
        <v>0.59267673984557512</v>
      </c>
      <c r="G38" s="155">
        <v>0</v>
      </c>
      <c r="H38" s="155">
        <v>0</v>
      </c>
      <c r="I38" s="155">
        <v>0.38438287326104847</v>
      </c>
      <c r="J38" s="155">
        <v>2.4007603584600382E-3</v>
      </c>
      <c r="K38" s="155">
        <v>0</v>
      </c>
      <c r="L38" s="155">
        <v>0</v>
      </c>
      <c r="M38" s="155">
        <v>4.7228522682903646</v>
      </c>
      <c r="N38" s="155">
        <v>2.9497767182967677E-2</v>
      </c>
      <c r="O38" s="127">
        <v>100</v>
      </c>
      <c r="P38" s="159">
        <v>3.8494280874619564</v>
      </c>
    </row>
    <row r="39" spans="2:16" s="23" customFormat="1" ht="20.100000000000001" customHeight="1">
      <c r="B39" s="14">
        <v>31</v>
      </c>
      <c r="C39" s="15" t="s">
        <v>288</v>
      </c>
      <c r="D39" s="10">
        <v>20077.454596</v>
      </c>
      <c r="E39" s="11">
        <v>93.4</v>
      </c>
      <c r="F39" s="11">
        <v>1.541133324059563</v>
      </c>
      <c r="G39" s="11">
        <v>0</v>
      </c>
      <c r="H39" s="11">
        <v>0</v>
      </c>
      <c r="I39" s="11">
        <v>1.49</v>
      </c>
      <c r="J39" s="11">
        <v>2.4585531615082964E-2</v>
      </c>
      <c r="K39" s="11">
        <v>0.04</v>
      </c>
      <c r="L39" s="11">
        <v>6.6001427154585134E-4</v>
      </c>
      <c r="M39" s="21">
        <v>5.0699999999999941</v>
      </c>
      <c r="N39" s="21">
        <v>8.3656808918436548E-2</v>
      </c>
      <c r="O39" s="125">
        <v>100</v>
      </c>
      <c r="P39" s="16">
        <v>18.579999999999998</v>
      </c>
    </row>
    <row r="40" spans="2:16" ht="20.100000000000001" customHeight="1">
      <c r="B40" s="157">
        <v>32</v>
      </c>
      <c r="C40" s="158" t="s">
        <v>287</v>
      </c>
      <c r="D40" s="154">
        <v>26336.069917000001</v>
      </c>
      <c r="E40" s="155">
        <v>93.08</v>
      </c>
      <c r="F40" s="155">
        <v>2.0146148170543756</v>
      </c>
      <c r="G40" s="155">
        <v>0</v>
      </c>
      <c r="H40" s="155">
        <v>0</v>
      </c>
      <c r="I40" s="155">
        <v>0</v>
      </c>
      <c r="J40" s="155">
        <v>0</v>
      </c>
      <c r="K40" s="155">
        <v>0.23</v>
      </c>
      <c r="L40" s="155">
        <v>4.978098495084942E-3</v>
      </c>
      <c r="M40" s="155">
        <v>6.6900000000000013</v>
      </c>
      <c r="N40" s="155">
        <v>0.14479773448747071</v>
      </c>
      <c r="O40" s="127">
        <v>100</v>
      </c>
      <c r="P40" s="159">
        <v>14.55</v>
      </c>
    </row>
    <row r="41" spans="2:16" ht="20.100000000000001" customHeight="1">
      <c r="B41" s="14">
        <v>33</v>
      </c>
      <c r="C41" s="15" t="s">
        <v>277</v>
      </c>
      <c r="D41" s="10">
        <v>51817.098558999998</v>
      </c>
      <c r="E41" s="11">
        <v>91.95</v>
      </c>
      <c r="F41" s="11">
        <v>3.9157008713022483</v>
      </c>
      <c r="G41" s="11">
        <v>0</v>
      </c>
      <c r="H41" s="11">
        <v>0</v>
      </c>
      <c r="I41" s="11">
        <v>0.16</v>
      </c>
      <c r="J41" s="11">
        <v>6.8136176118364297E-3</v>
      </c>
      <c r="K41" s="11">
        <v>0.04</v>
      </c>
      <c r="L41" s="11">
        <v>1.7034044029591074E-3</v>
      </c>
      <c r="M41" s="21">
        <v>7.849999999999997</v>
      </c>
      <c r="N41" s="21">
        <v>0.33429311408072471</v>
      </c>
      <c r="O41" s="125">
        <v>100</v>
      </c>
      <c r="P41" s="16">
        <v>9.69</v>
      </c>
    </row>
    <row r="42" spans="2:16" ht="20.100000000000001" customHeight="1">
      <c r="B42" s="157">
        <v>34</v>
      </c>
      <c r="C42" s="158" t="s">
        <v>298</v>
      </c>
      <c r="D42" s="154">
        <v>13521.07958</v>
      </c>
      <c r="E42" s="155">
        <v>91.66</v>
      </c>
      <c r="F42" s="155">
        <v>1.0185348760933</v>
      </c>
      <c r="G42" s="155">
        <v>0</v>
      </c>
      <c r="H42" s="155">
        <v>0</v>
      </c>
      <c r="I42" s="155">
        <v>0</v>
      </c>
      <c r="J42" s="155">
        <v>0</v>
      </c>
      <c r="K42" s="155">
        <v>0.17</v>
      </c>
      <c r="L42" s="155">
        <v>1.8890566106901704E-3</v>
      </c>
      <c r="M42" s="155">
        <v>8.1700000000000035</v>
      </c>
      <c r="N42" s="155">
        <v>9.0785838290227627E-2</v>
      </c>
      <c r="O42" s="127">
        <v>100</v>
      </c>
      <c r="P42" s="159">
        <v>7.02</v>
      </c>
    </row>
    <row r="43" spans="2:16" ht="20.100000000000001" customHeight="1">
      <c r="B43" s="14">
        <v>35</v>
      </c>
      <c r="C43" s="15" t="s">
        <v>311</v>
      </c>
      <c r="D43" s="10">
        <v>5103.2915620000003</v>
      </c>
      <c r="E43" s="11">
        <v>91.28</v>
      </c>
      <c r="F43" s="11">
        <v>0.38283417117995638</v>
      </c>
      <c r="G43" s="11">
        <v>0</v>
      </c>
      <c r="H43" s="11">
        <v>0</v>
      </c>
      <c r="I43" s="11">
        <v>0</v>
      </c>
      <c r="J43" s="11">
        <v>0</v>
      </c>
      <c r="K43" s="11">
        <v>2.96</v>
      </c>
      <c r="L43" s="11">
        <v>1.2414429740279041E-2</v>
      </c>
      <c r="M43" s="21">
        <v>5.7599999999999989</v>
      </c>
      <c r="N43" s="21">
        <v>2.4157809224326775E-2</v>
      </c>
      <c r="O43" s="125">
        <v>100</v>
      </c>
      <c r="P43" s="16">
        <v>6.21</v>
      </c>
    </row>
    <row r="44" spans="2:16" ht="20.100000000000001" customHeight="1">
      <c r="B44" s="157">
        <v>36</v>
      </c>
      <c r="C44" s="158" t="s">
        <v>213</v>
      </c>
      <c r="D44" s="154">
        <v>31554.317412</v>
      </c>
      <c r="E44" s="155">
        <v>91.006678840696893</v>
      </c>
      <c r="F44" s="155">
        <v>2.3600257320590812</v>
      </c>
      <c r="G44" s="155">
        <v>0</v>
      </c>
      <c r="H44" s="155">
        <v>0</v>
      </c>
      <c r="I44" s="155">
        <v>9.2951376789860655E-3</v>
      </c>
      <c r="J44" s="155">
        <v>2.4104565054877301E-4</v>
      </c>
      <c r="K44" s="155">
        <v>6.148453536761958E-2</v>
      </c>
      <c r="L44" s="155">
        <v>1.5944443577078425E-3</v>
      </c>
      <c r="M44" s="155">
        <v>8.9225414862565025</v>
      </c>
      <c r="N44" s="155">
        <v>0.23138332011642912</v>
      </c>
      <c r="O44" s="127">
        <v>100</v>
      </c>
      <c r="P44" s="159">
        <v>6.831151064085395</v>
      </c>
    </row>
    <row r="45" spans="2:16" ht="20.100000000000001" customHeight="1">
      <c r="B45" s="14">
        <v>37</v>
      </c>
      <c r="C45" s="15" t="s">
        <v>283</v>
      </c>
      <c r="D45" s="10">
        <v>29719.808052</v>
      </c>
      <c r="E45" s="11">
        <v>90.28</v>
      </c>
      <c r="F45" s="11">
        <v>2.2050692511779451</v>
      </c>
      <c r="G45" s="11">
        <v>0</v>
      </c>
      <c r="H45" s="11">
        <v>0</v>
      </c>
      <c r="I45" s="11">
        <v>0.43</v>
      </c>
      <c r="J45" s="11">
        <v>1.0502655937156803E-2</v>
      </c>
      <c r="K45" s="11">
        <v>0.06</v>
      </c>
      <c r="L45" s="11">
        <v>1.4654868749521123E-3</v>
      </c>
      <c r="M45" s="21">
        <v>9.2299999999999986</v>
      </c>
      <c r="N45" s="21">
        <v>0.22544073093013323</v>
      </c>
      <c r="O45" s="125">
        <v>100</v>
      </c>
      <c r="P45" s="16">
        <v>4.71</v>
      </c>
    </row>
    <row r="46" spans="2:16" ht="20.100000000000001" customHeight="1">
      <c r="B46" s="157">
        <v>38</v>
      </c>
      <c r="C46" s="158" t="s">
        <v>275</v>
      </c>
      <c r="D46" s="154">
        <v>99321.858431999994</v>
      </c>
      <c r="E46" s="155">
        <v>89.085919168647791</v>
      </c>
      <c r="F46" s="155">
        <v>7.2717440644163132</v>
      </c>
      <c r="G46" s="155">
        <v>0.68705490655124291</v>
      </c>
      <c r="H46" s="155">
        <v>5.6081673571600633E-2</v>
      </c>
      <c r="I46" s="155">
        <v>1.3616783988303625</v>
      </c>
      <c r="J46" s="155">
        <v>0.11114861817380622</v>
      </c>
      <c r="K46" s="155">
        <v>0</v>
      </c>
      <c r="L46" s="155">
        <v>0</v>
      </c>
      <c r="M46" s="155">
        <v>8.8653475259706038</v>
      </c>
      <c r="N46" s="155">
        <v>0.72364453162259601</v>
      </c>
      <c r="O46" s="127">
        <v>100</v>
      </c>
      <c r="P46" s="159">
        <v>5.5410375952993665</v>
      </c>
    </row>
    <row r="47" spans="2:16" ht="20.100000000000001" customHeight="1">
      <c r="B47" s="14">
        <v>39</v>
      </c>
      <c r="C47" s="15" t="s">
        <v>280</v>
      </c>
      <c r="D47" s="10">
        <v>61346.100304</v>
      </c>
      <c r="E47" s="11">
        <v>88.81</v>
      </c>
      <c r="F47" s="11">
        <v>4.4774785408770743</v>
      </c>
      <c r="G47" s="11">
        <v>5.1100000000000003</v>
      </c>
      <c r="H47" s="11">
        <v>0.25762769219549431</v>
      </c>
      <c r="I47" s="11">
        <v>0</v>
      </c>
      <c r="J47" s="11">
        <v>0</v>
      </c>
      <c r="K47" s="11">
        <v>1.29</v>
      </c>
      <c r="L47" s="11">
        <v>6.5037127775379192E-2</v>
      </c>
      <c r="M47" s="21">
        <v>4.7899999999999974</v>
      </c>
      <c r="N47" s="21">
        <v>0.24149445119695048</v>
      </c>
      <c r="O47" s="125">
        <v>100</v>
      </c>
      <c r="P47" s="16">
        <v>6.36</v>
      </c>
    </row>
    <row r="48" spans="2:16" ht="20.100000000000001" customHeight="1">
      <c r="B48" s="157">
        <v>40</v>
      </c>
      <c r="C48" s="158" t="s">
        <v>286</v>
      </c>
      <c r="D48" s="154">
        <v>41350.096128999998</v>
      </c>
      <c r="E48" s="155">
        <v>87.92</v>
      </c>
      <c r="F48" s="155">
        <v>2.9877818560552769</v>
      </c>
      <c r="G48" s="155">
        <v>8.65</v>
      </c>
      <c r="H48" s="155">
        <v>0.29395260526476508</v>
      </c>
      <c r="I48" s="155">
        <v>1.1399999999999999</v>
      </c>
      <c r="J48" s="155">
        <v>3.8740574566685802E-2</v>
      </c>
      <c r="K48" s="155">
        <v>0.01</v>
      </c>
      <c r="L48" s="155">
        <v>3.3982960146215616E-4</v>
      </c>
      <c r="M48" s="155">
        <v>2.2799999999999985</v>
      </c>
      <c r="N48" s="155">
        <v>7.7481149133371549E-2</v>
      </c>
      <c r="O48" s="127">
        <v>100</v>
      </c>
      <c r="P48" s="159">
        <v>2.79</v>
      </c>
    </row>
    <row r="49" spans="2:16" ht="20.100000000000001" customHeight="1">
      <c r="B49" s="14">
        <v>41</v>
      </c>
      <c r="C49" s="15" t="s">
        <v>282</v>
      </c>
      <c r="D49" s="10">
        <v>38393.257980000002</v>
      </c>
      <c r="E49" s="11">
        <v>85.317839393935103</v>
      </c>
      <c r="F49" s="11">
        <v>2.6920275400713072</v>
      </c>
      <c r="G49" s="11">
        <v>0</v>
      </c>
      <c r="H49" s="11">
        <v>0</v>
      </c>
      <c r="I49" s="11">
        <v>5.8171877205401046</v>
      </c>
      <c r="J49" s="11">
        <v>0.18354929825580885</v>
      </c>
      <c r="K49" s="11">
        <v>5.1616103428303813E-2</v>
      </c>
      <c r="L49" s="11">
        <v>1.6286391325334056E-3</v>
      </c>
      <c r="M49" s="21">
        <v>8.8133567820964895</v>
      </c>
      <c r="N49" s="21">
        <v>0.2780872012983085</v>
      </c>
      <c r="O49" s="125">
        <v>100</v>
      </c>
      <c r="P49" s="16">
        <v>6.8759822955185932</v>
      </c>
    </row>
    <row r="50" spans="2:16" ht="20.100000000000001" customHeight="1">
      <c r="B50" s="157">
        <v>42</v>
      </c>
      <c r="C50" s="158" t="s">
        <v>305</v>
      </c>
      <c r="D50" s="154">
        <v>9044.8614030000008</v>
      </c>
      <c r="E50" s="155">
        <v>85.276335107920104</v>
      </c>
      <c r="F50" s="155">
        <v>0.63389178956178982</v>
      </c>
      <c r="G50" s="155">
        <v>0</v>
      </c>
      <c r="H50" s="155">
        <v>0</v>
      </c>
      <c r="I50" s="155">
        <v>8.7113377968738824E-3</v>
      </c>
      <c r="J50" s="155">
        <v>6.4754723553132404E-5</v>
      </c>
      <c r="K50" s="155">
        <v>0.21089304200687733</v>
      </c>
      <c r="L50" s="155">
        <v>1.5676490744435528E-3</v>
      </c>
      <c r="M50" s="155">
        <v>14.504060512276146</v>
      </c>
      <c r="N50" s="155">
        <v>0.10781425893131888</v>
      </c>
      <c r="O50" s="127">
        <v>100</v>
      </c>
      <c r="P50" s="159">
        <v>8.9117273763463789</v>
      </c>
    </row>
    <row r="51" spans="2:16" ht="20.100000000000001" customHeight="1">
      <c r="B51" s="14">
        <v>43</v>
      </c>
      <c r="C51" s="15" t="s">
        <v>278</v>
      </c>
      <c r="D51" s="10">
        <v>42182.584699999999</v>
      </c>
      <c r="E51" s="11">
        <v>83.83</v>
      </c>
      <c r="F51" s="11">
        <v>2.9061453795865213</v>
      </c>
      <c r="G51" s="11">
        <v>2.37</v>
      </c>
      <c r="H51" s="11">
        <v>8.216109447238526E-2</v>
      </c>
      <c r="I51" s="11">
        <v>0.33</v>
      </c>
      <c r="J51" s="11">
        <v>1.1440152394889087E-2</v>
      </c>
      <c r="K51" s="11">
        <v>0.04</v>
      </c>
      <c r="L51" s="11">
        <v>1.3866851387744348E-3</v>
      </c>
      <c r="M51" s="21">
        <v>13.430000000000001</v>
      </c>
      <c r="N51" s="21">
        <v>0.46557953534351659</v>
      </c>
      <c r="O51" s="125">
        <v>100</v>
      </c>
      <c r="P51" s="16">
        <v>23.79</v>
      </c>
    </row>
    <row r="52" spans="2:16" ht="20.100000000000001" customHeight="1">
      <c r="B52" s="157">
        <v>44</v>
      </c>
      <c r="C52" s="158" t="s">
        <v>285</v>
      </c>
      <c r="D52" s="154">
        <v>23046.958878000001</v>
      </c>
      <c r="E52" s="155">
        <v>82.83</v>
      </c>
      <c r="F52" s="155">
        <v>1.5688664325154207</v>
      </c>
      <c r="G52" s="155">
        <v>0</v>
      </c>
      <c r="H52" s="155">
        <v>0</v>
      </c>
      <c r="I52" s="155">
        <v>0.71</v>
      </c>
      <c r="J52" s="155">
        <v>1.3447967730121317E-2</v>
      </c>
      <c r="K52" s="155">
        <v>0.08</v>
      </c>
      <c r="L52" s="155">
        <v>1.5152639695911344E-3</v>
      </c>
      <c r="M52" s="155">
        <v>16.380000000000003</v>
      </c>
      <c r="N52" s="155">
        <v>0.31025029777378482</v>
      </c>
      <c r="O52" s="127">
        <v>100</v>
      </c>
      <c r="P52" s="159">
        <v>13.12</v>
      </c>
    </row>
    <row r="53" spans="2:16" s="23" customFormat="1" ht="20.100000000000001" customHeight="1">
      <c r="B53" s="14">
        <v>45</v>
      </c>
      <c r="C53" s="15" t="s">
        <v>274</v>
      </c>
      <c r="D53" s="10">
        <v>76312.199470000007</v>
      </c>
      <c r="E53" s="11">
        <v>80.78</v>
      </c>
      <c r="F53" s="11">
        <v>5.066202005072185</v>
      </c>
      <c r="G53" s="11">
        <v>7.02</v>
      </c>
      <c r="H53" s="11">
        <v>0.44026662633828589</v>
      </c>
      <c r="I53" s="11">
        <v>1.2</v>
      </c>
      <c r="J53" s="11">
        <v>7.5259252365518961E-2</v>
      </c>
      <c r="K53" s="11">
        <v>0.02</v>
      </c>
      <c r="L53" s="11">
        <v>1.2543208727586494E-3</v>
      </c>
      <c r="M53" s="21">
        <v>10.98</v>
      </c>
      <c r="N53" s="21">
        <v>0.68862215914449865</v>
      </c>
      <c r="O53" s="125">
        <v>100</v>
      </c>
      <c r="P53" s="16">
        <v>4.4800000000000004</v>
      </c>
    </row>
    <row r="54" spans="2:16" s="23" customFormat="1" ht="20.100000000000001" customHeight="1">
      <c r="B54" s="157">
        <v>46</v>
      </c>
      <c r="C54" s="158" t="s">
        <v>309</v>
      </c>
      <c r="D54" s="154">
        <v>6719.2029169999996</v>
      </c>
      <c r="E54" s="155">
        <v>80.5</v>
      </c>
      <c r="F54" s="155">
        <v>0.44452717934553537</v>
      </c>
      <c r="G54" s="155">
        <v>4.37</v>
      </c>
      <c r="H54" s="155">
        <v>2.4131475450186207E-2</v>
      </c>
      <c r="I54" s="155">
        <v>0.57999999999999996</v>
      </c>
      <c r="J54" s="155">
        <v>3.2028045219926766E-3</v>
      </c>
      <c r="K54" s="155">
        <v>1.73</v>
      </c>
      <c r="L54" s="155">
        <v>9.5531927983574672E-3</v>
      </c>
      <c r="M54" s="155">
        <v>12.819999999999999</v>
      </c>
      <c r="N54" s="155">
        <v>7.079302408956227E-2</v>
      </c>
      <c r="O54" s="127">
        <v>100</v>
      </c>
      <c r="P54" s="159">
        <v>18.88</v>
      </c>
    </row>
    <row r="55" spans="2:16" s="23" customFormat="1" ht="20.100000000000001" customHeight="1">
      <c r="B55" s="14">
        <v>47</v>
      </c>
      <c r="C55" s="15" t="s">
        <v>294</v>
      </c>
      <c r="D55" s="10">
        <v>16669.025091</v>
      </c>
      <c r="E55" s="11">
        <v>79.790000000000006</v>
      </c>
      <c r="F55" s="11">
        <v>1.0930583545748234</v>
      </c>
      <c r="G55" s="11">
        <v>4.12</v>
      </c>
      <c r="H55" s="11">
        <v>5.6440661998349066E-2</v>
      </c>
      <c r="I55" s="11">
        <v>4.6399999999999997</v>
      </c>
      <c r="J55" s="11">
        <v>6.3564240697169816E-2</v>
      </c>
      <c r="K55" s="11">
        <v>0</v>
      </c>
      <c r="L55" s="11">
        <v>0</v>
      </c>
      <c r="M55" s="21">
        <v>11.449999999999992</v>
      </c>
      <c r="N55" s="21">
        <v>0.15685572327211075</v>
      </c>
      <c r="O55" s="125">
        <v>100</v>
      </c>
      <c r="P55" s="16">
        <v>1.29</v>
      </c>
    </row>
    <row r="56" spans="2:16" s="23" customFormat="1" ht="20.100000000000001" customHeight="1">
      <c r="B56" s="157">
        <v>48</v>
      </c>
      <c r="C56" s="158" t="s">
        <v>292</v>
      </c>
      <c r="D56" s="154">
        <v>17977.275157</v>
      </c>
      <c r="E56" s="155">
        <v>79.67</v>
      </c>
      <c r="F56" s="155">
        <v>1.1770729123742045</v>
      </c>
      <c r="G56" s="155">
        <v>15.33</v>
      </c>
      <c r="H56" s="155">
        <v>0.22649087167938439</v>
      </c>
      <c r="I56" s="155">
        <v>0</v>
      </c>
      <c r="J56" s="155">
        <v>0</v>
      </c>
      <c r="K56" s="155">
        <v>0.04</v>
      </c>
      <c r="L56" s="155">
        <v>5.9097422486466896E-4</v>
      </c>
      <c r="M56" s="155">
        <v>4.9599999999999982</v>
      </c>
      <c r="N56" s="155">
        <v>7.3280803883218934E-2</v>
      </c>
      <c r="O56" s="127">
        <v>100</v>
      </c>
      <c r="P56" s="159">
        <v>7.45</v>
      </c>
    </row>
    <row r="57" spans="2:16" ht="20.100000000000001" customHeight="1">
      <c r="B57" s="14">
        <v>49</v>
      </c>
      <c r="C57" s="15" t="s">
        <v>308</v>
      </c>
      <c r="D57" s="10">
        <v>9348.8678999999993</v>
      </c>
      <c r="E57" s="11">
        <v>77.67723742194795</v>
      </c>
      <c r="F57" s="11">
        <v>0.59681190462794276</v>
      </c>
      <c r="G57" s="11">
        <v>7.2664347338470252</v>
      </c>
      <c r="H57" s="11">
        <v>5.5829672852610167E-2</v>
      </c>
      <c r="I57" s="11">
        <v>5.6833424056314401</v>
      </c>
      <c r="J57" s="11">
        <v>4.3666413975727535E-2</v>
      </c>
      <c r="K57" s="11">
        <v>0</v>
      </c>
      <c r="L57" s="11">
        <v>0</v>
      </c>
      <c r="M57" s="21">
        <v>9.3729854385735862</v>
      </c>
      <c r="N57" s="21">
        <v>7.2014781643927245E-2</v>
      </c>
      <c r="O57" s="125">
        <v>100</v>
      </c>
      <c r="P57" s="16">
        <v>5.8780927246564927</v>
      </c>
    </row>
    <row r="58" spans="2:16" ht="20.100000000000001" customHeight="1">
      <c r="B58" s="157">
        <v>50</v>
      </c>
      <c r="C58" s="158" t="s">
        <v>279</v>
      </c>
      <c r="D58" s="154">
        <v>41776.740188000003</v>
      </c>
      <c r="E58" s="155">
        <v>76.61</v>
      </c>
      <c r="F58" s="155">
        <v>2.630296422339311</v>
      </c>
      <c r="G58" s="155">
        <v>9.4600000000000009</v>
      </c>
      <c r="H58" s="155">
        <v>0.32479577281464411</v>
      </c>
      <c r="I58" s="155">
        <v>0.5</v>
      </c>
      <c r="J58" s="155">
        <v>1.7166795603310997E-2</v>
      </c>
      <c r="K58" s="155">
        <v>0.06</v>
      </c>
      <c r="L58" s="155">
        <v>2.0600154723973197E-3</v>
      </c>
      <c r="M58" s="155">
        <v>13.37</v>
      </c>
      <c r="N58" s="155">
        <v>0.45904011443253595</v>
      </c>
      <c r="O58" s="127">
        <v>100</v>
      </c>
      <c r="P58" s="159">
        <v>7.56</v>
      </c>
    </row>
    <row r="59" spans="2:16" ht="20.100000000000001" customHeight="1">
      <c r="B59" s="14">
        <v>51</v>
      </c>
      <c r="C59" s="15" t="s">
        <v>186</v>
      </c>
      <c r="D59" s="10">
        <v>16092.509866</v>
      </c>
      <c r="E59" s="11">
        <v>74.168809525469612</v>
      </c>
      <c r="F59" s="11">
        <v>0.98091138443063064</v>
      </c>
      <c r="G59" s="11">
        <v>20.081162929758218</v>
      </c>
      <c r="H59" s="11">
        <v>0.26558119857164408</v>
      </c>
      <c r="I59" s="11">
        <v>0.12759334503800629</v>
      </c>
      <c r="J59" s="11">
        <v>1.687471668024908E-3</v>
      </c>
      <c r="K59" s="11">
        <v>0</v>
      </c>
      <c r="L59" s="11">
        <v>0</v>
      </c>
      <c r="M59" s="21">
        <v>5.6224341997341636</v>
      </c>
      <c r="N59" s="21">
        <v>7.435888144918211E-2</v>
      </c>
      <c r="O59" s="125">
        <v>100</v>
      </c>
      <c r="P59" s="16">
        <v>6.5883866473019275</v>
      </c>
    </row>
    <row r="60" spans="2:16" ht="20.100000000000001" customHeight="1">
      <c r="B60" s="157">
        <v>52</v>
      </c>
      <c r="C60" s="158" t="s">
        <v>312</v>
      </c>
      <c r="D60" s="154">
        <v>5784.8356190000004</v>
      </c>
      <c r="E60" s="155">
        <v>73.39</v>
      </c>
      <c r="F60" s="155">
        <v>0.34890933813806785</v>
      </c>
      <c r="G60" s="155">
        <v>21.15</v>
      </c>
      <c r="H60" s="155">
        <v>0.10055092657882729</v>
      </c>
      <c r="I60" s="155">
        <v>3.77</v>
      </c>
      <c r="J60" s="155">
        <v>1.7923262089937535E-2</v>
      </c>
      <c r="K60" s="155">
        <v>0</v>
      </c>
      <c r="L60" s="155">
        <v>0</v>
      </c>
      <c r="M60" s="155">
        <v>1.6900000000000008</v>
      </c>
      <c r="N60" s="155">
        <v>8.0345657644547621E-3</v>
      </c>
      <c r="O60" s="127">
        <v>100</v>
      </c>
      <c r="P60" s="159">
        <v>1.55</v>
      </c>
    </row>
    <row r="61" spans="2:16" ht="20.100000000000001" customHeight="1">
      <c r="B61" s="14">
        <v>53</v>
      </c>
      <c r="C61" s="15" t="s">
        <v>141</v>
      </c>
      <c r="D61" s="10">
        <v>6820.0408799999996</v>
      </c>
      <c r="E61" s="11">
        <v>71.14</v>
      </c>
      <c r="F61" s="11">
        <v>0.39873606751153912</v>
      </c>
      <c r="G61" s="11">
        <v>10.24</v>
      </c>
      <c r="H61" s="11">
        <v>5.7394677134075915E-2</v>
      </c>
      <c r="I61" s="11">
        <v>0.91</v>
      </c>
      <c r="J61" s="11">
        <v>5.1005035343758866E-3</v>
      </c>
      <c r="K61" s="11">
        <v>0.62</v>
      </c>
      <c r="L61" s="11">
        <v>3.4750683421022523E-3</v>
      </c>
      <c r="M61" s="21">
        <v>17.089999999999996</v>
      </c>
      <c r="N61" s="21">
        <v>9.5788577365366903E-2</v>
      </c>
      <c r="O61" s="125">
        <v>100</v>
      </c>
      <c r="P61" s="16">
        <v>17.34</v>
      </c>
    </row>
    <row r="62" spans="2:16" s="23" customFormat="1" ht="20.100000000000001" customHeight="1">
      <c r="B62" s="157">
        <v>54</v>
      </c>
      <c r="C62" s="158" t="s">
        <v>295</v>
      </c>
      <c r="D62" s="154">
        <v>13706.482629</v>
      </c>
      <c r="E62" s="155">
        <v>69.16</v>
      </c>
      <c r="F62" s="155">
        <v>0.77905063746095771</v>
      </c>
      <c r="G62" s="155">
        <v>24.88</v>
      </c>
      <c r="H62" s="155">
        <v>0.28025997484136245</v>
      </c>
      <c r="I62" s="155">
        <v>1.1299999999999999</v>
      </c>
      <c r="J62" s="155">
        <v>1.272884933965995E-2</v>
      </c>
      <c r="K62" s="155">
        <v>1.63</v>
      </c>
      <c r="L62" s="155">
        <v>1.8361083560748424E-2</v>
      </c>
      <c r="M62" s="155">
        <v>3.2000000000000046</v>
      </c>
      <c r="N62" s="155">
        <v>3.6046299014966282E-2</v>
      </c>
      <c r="O62" s="127">
        <v>100</v>
      </c>
      <c r="P62" s="159">
        <v>3.34</v>
      </c>
    </row>
    <row r="63" spans="2:16" ht="20.100000000000001" customHeight="1">
      <c r="B63" s="14">
        <v>55</v>
      </c>
      <c r="C63" s="15" t="s">
        <v>301</v>
      </c>
      <c r="D63" s="10">
        <v>18048.195505</v>
      </c>
      <c r="E63" s="11">
        <v>66.45</v>
      </c>
      <c r="F63" s="11">
        <v>0.98562895806822937</v>
      </c>
      <c r="G63" s="11">
        <v>26.89</v>
      </c>
      <c r="H63" s="11">
        <v>0.3988497017675649</v>
      </c>
      <c r="I63" s="11">
        <v>4.79</v>
      </c>
      <c r="J63" s="11">
        <v>7.1048347767446479E-2</v>
      </c>
      <c r="K63" s="11">
        <v>0</v>
      </c>
      <c r="L63" s="11">
        <v>0</v>
      </c>
      <c r="M63" s="21">
        <v>1.8699999999999966</v>
      </c>
      <c r="N63" s="21">
        <v>2.7737037646163813E-2</v>
      </c>
      <c r="O63" s="125">
        <v>100</v>
      </c>
      <c r="P63" s="16">
        <v>2.4900000000000002</v>
      </c>
    </row>
    <row r="64" spans="2:16" ht="20.100000000000001" customHeight="1">
      <c r="B64" s="157">
        <v>56</v>
      </c>
      <c r="C64" s="158" t="s">
        <v>291</v>
      </c>
      <c r="D64" s="154">
        <v>22763.714831000001</v>
      </c>
      <c r="E64" s="155">
        <v>65.77</v>
      </c>
      <c r="F64" s="155">
        <v>1.2304264571060188</v>
      </c>
      <c r="G64" s="155">
        <v>20.57</v>
      </c>
      <c r="H64" s="155">
        <v>0.38482396567843713</v>
      </c>
      <c r="I64" s="155">
        <v>1.89</v>
      </c>
      <c r="J64" s="155">
        <v>3.53581572742949E-2</v>
      </c>
      <c r="K64" s="155">
        <v>0.09</v>
      </c>
      <c r="L64" s="155">
        <v>1.6837217749664239E-3</v>
      </c>
      <c r="M64" s="155">
        <v>11.680000000000003</v>
      </c>
      <c r="N64" s="155">
        <v>0.2185096703511982</v>
      </c>
      <c r="O64" s="127">
        <v>100</v>
      </c>
      <c r="P64" s="159">
        <v>6.33</v>
      </c>
    </row>
    <row r="65" spans="2:16" ht="20.100000000000001" customHeight="1">
      <c r="B65" s="14">
        <v>57</v>
      </c>
      <c r="C65" s="15" t="s">
        <v>290</v>
      </c>
      <c r="D65" s="10">
        <v>17465.336126999999</v>
      </c>
      <c r="E65" s="11">
        <v>64.849999999999994</v>
      </c>
      <c r="F65" s="11">
        <v>0.93083265652049563</v>
      </c>
      <c r="G65" s="11">
        <v>15.51</v>
      </c>
      <c r="H65" s="11">
        <v>0.22262474175224192</v>
      </c>
      <c r="I65" s="11">
        <v>12.35</v>
      </c>
      <c r="J65" s="11">
        <v>0.17726728308447373</v>
      </c>
      <c r="K65" s="11">
        <v>0.33</v>
      </c>
      <c r="L65" s="11">
        <v>4.7366966330264241E-3</v>
      </c>
      <c r="M65" s="21">
        <v>6.960000000000008</v>
      </c>
      <c r="N65" s="21">
        <v>9.9901238078375601E-2</v>
      </c>
      <c r="O65" s="125">
        <v>100</v>
      </c>
      <c r="P65" s="16">
        <v>8.27</v>
      </c>
    </row>
    <row r="66" spans="2:16" ht="20.100000000000001" customHeight="1">
      <c r="B66" s="157">
        <v>58</v>
      </c>
      <c r="C66" s="158" t="s">
        <v>300</v>
      </c>
      <c r="D66" s="154">
        <v>12316.870303</v>
      </c>
      <c r="E66" s="155">
        <v>62.25</v>
      </c>
      <c r="F66" s="155">
        <v>0.63012165751962934</v>
      </c>
      <c r="G66" s="155">
        <v>32.54</v>
      </c>
      <c r="H66" s="155">
        <v>0.32938407607532111</v>
      </c>
      <c r="I66" s="155">
        <v>2.73</v>
      </c>
      <c r="J66" s="155">
        <v>2.7634251004475311E-2</v>
      </c>
      <c r="K66" s="155">
        <v>0</v>
      </c>
      <c r="L66" s="155">
        <v>0</v>
      </c>
      <c r="M66" s="155">
        <v>2.4800000000000009</v>
      </c>
      <c r="N66" s="155">
        <v>2.5103641938131426E-2</v>
      </c>
      <c r="O66" s="127">
        <v>100</v>
      </c>
      <c r="P66" s="159">
        <v>2.4700000000000002</v>
      </c>
    </row>
    <row r="67" spans="2:16" ht="20.100000000000001" customHeight="1">
      <c r="B67" s="14">
        <v>59</v>
      </c>
      <c r="C67" s="15" t="s">
        <v>284</v>
      </c>
      <c r="D67" s="10">
        <v>18803.313103</v>
      </c>
      <c r="E67" s="11">
        <v>61.97</v>
      </c>
      <c r="F67" s="11">
        <v>0.95763620419713047</v>
      </c>
      <c r="G67" s="11">
        <v>22.45</v>
      </c>
      <c r="H67" s="11">
        <v>0.34692484725230882</v>
      </c>
      <c r="I67" s="11">
        <v>11.47</v>
      </c>
      <c r="J67" s="11">
        <v>0.17724846316187004</v>
      </c>
      <c r="K67" s="11">
        <v>0.1</v>
      </c>
      <c r="L67" s="11">
        <v>1.5453222594757634E-3</v>
      </c>
      <c r="M67" s="21">
        <v>4.0100000000000016</v>
      </c>
      <c r="N67" s="21">
        <v>6.1967422604978124E-2</v>
      </c>
      <c r="O67" s="125">
        <v>100</v>
      </c>
      <c r="P67" s="16">
        <v>8.69</v>
      </c>
    </row>
    <row r="68" spans="2:16" ht="20.100000000000001" customHeight="1">
      <c r="B68" s="157">
        <v>60</v>
      </c>
      <c r="C68" s="158" t="s">
        <v>159</v>
      </c>
      <c r="D68" s="154">
        <v>8310.4918710000002</v>
      </c>
      <c r="E68" s="155">
        <v>60.316430458274283</v>
      </c>
      <c r="F68" s="155">
        <v>0.41195240595519611</v>
      </c>
      <c r="G68" s="155">
        <v>31.848023136725018</v>
      </c>
      <c r="H68" s="155">
        <v>0.21751734405381781</v>
      </c>
      <c r="I68" s="155">
        <v>0.10830872212528007</v>
      </c>
      <c r="J68" s="155">
        <v>7.3973274489954742E-4</v>
      </c>
      <c r="K68" s="155">
        <v>1.0437992973242172</v>
      </c>
      <c r="L68" s="155">
        <v>7.1289966697302629E-3</v>
      </c>
      <c r="M68" s="155">
        <v>6.6834383855512023</v>
      </c>
      <c r="N68" s="155">
        <v>4.5646907518603563E-2</v>
      </c>
      <c r="O68" s="127">
        <v>100</v>
      </c>
      <c r="P68" s="159">
        <v>4.0081198504798063</v>
      </c>
    </row>
    <row r="69" spans="2:16" s="23" customFormat="1" ht="20.100000000000001" customHeight="1">
      <c r="B69" s="14">
        <v>61</v>
      </c>
      <c r="C69" s="15" t="s">
        <v>214</v>
      </c>
      <c r="D69" s="10">
        <v>10945.099034999999</v>
      </c>
      <c r="E69" s="11">
        <v>59.172086921974469</v>
      </c>
      <c r="F69" s="11">
        <v>0.53225685657946908</v>
      </c>
      <c r="G69" s="11">
        <v>25.787709847121842</v>
      </c>
      <c r="H69" s="11">
        <v>0.23196216485843171</v>
      </c>
      <c r="I69" s="11">
        <v>3.7289087747635299</v>
      </c>
      <c r="J69" s="11">
        <v>3.3541782387096659E-2</v>
      </c>
      <c r="K69" s="11">
        <v>0.61473183459500924</v>
      </c>
      <c r="L69" s="11">
        <v>5.529553729485933E-3</v>
      </c>
      <c r="M69" s="21">
        <v>10.69656262154515</v>
      </c>
      <c r="N69" s="21">
        <v>9.621629206109282E-2</v>
      </c>
      <c r="O69" s="125">
        <v>100</v>
      </c>
      <c r="P69" s="16">
        <v>8.9676299684159542</v>
      </c>
    </row>
    <row r="70" spans="2:16" s="23" customFormat="1" ht="20.100000000000001" customHeight="1">
      <c r="B70" s="157">
        <v>62</v>
      </c>
      <c r="C70" s="158" t="s">
        <v>293</v>
      </c>
      <c r="D70" s="154">
        <v>11971.560734000001</v>
      </c>
      <c r="E70" s="155">
        <v>57.988142916573949</v>
      </c>
      <c r="F70" s="155">
        <v>0.57052496942768549</v>
      </c>
      <c r="G70" s="155">
        <v>24.406533653822798</v>
      </c>
      <c r="H70" s="155">
        <v>0.24012731165948703</v>
      </c>
      <c r="I70" s="155">
        <v>1.1161828842471713</v>
      </c>
      <c r="J70" s="155">
        <v>1.098173133129967E-2</v>
      </c>
      <c r="K70" s="155">
        <v>0.15628766442358802</v>
      </c>
      <c r="L70" s="155">
        <v>1.5376594331615822E-3</v>
      </c>
      <c r="M70" s="155">
        <v>16.332852880932496</v>
      </c>
      <c r="N70" s="155">
        <v>0.16069320247014801</v>
      </c>
      <c r="O70" s="127">
        <v>100</v>
      </c>
      <c r="P70" s="159">
        <v>14.298447184121601</v>
      </c>
    </row>
    <row r="71" spans="2:16" s="23" customFormat="1" ht="20.100000000000001" customHeight="1">
      <c r="B71" s="14">
        <v>63</v>
      </c>
      <c r="C71" s="15" t="s">
        <v>296</v>
      </c>
      <c r="D71" s="10">
        <v>20127.136298000001</v>
      </c>
      <c r="E71" s="11">
        <v>54.28</v>
      </c>
      <c r="F71" s="11">
        <v>0.89785562791132623</v>
      </c>
      <c r="G71" s="11">
        <v>14.57</v>
      </c>
      <c r="H71" s="11">
        <v>0.24100509393271966</v>
      </c>
      <c r="I71" s="11">
        <v>28.019999999999996</v>
      </c>
      <c r="J71" s="11">
        <v>0.46348405847596452</v>
      </c>
      <c r="K71" s="11">
        <v>0</v>
      </c>
      <c r="L71" s="11">
        <v>0</v>
      </c>
      <c r="M71" s="21">
        <v>3.1300000000000026</v>
      </c>
      <c r="N71" s="21">
        <v>5.1773915168799797E-2</v>
      </c>
      <c r="O71" s="125">
        <v>100</v>
      </c>
      <c r="P71" s="16">
        <v>4.62</v>
      </c>
    </row>
    <row r="72" spans="2:16" s="24" customFormat="1" ht="20.100000000000001" customHeight="1">
      <c r="B72" s="157">
        <v>64</v>
      </c>
      <c r="C72" s="158" t="s">
        <v>303</v>
      </c>
      <c r="D72" s="154">
        <v>11067.831429</v>
      </c>
      <c r="E72" s="155">
        <v>52.03</v>
      </c>
      <c r="F72" s="155">
        <v>0.47326135677485359</v>
      </c>
      <c r="G72" s="155">
        <v>28.62</v>
      </c>
      <c r="H72" s="155">
        <v>0.26032558198916605</v>
      </c>
      <c r="I72" s="155">
        <v>2.4300000000000002</v>
      </c>
      <c r="J72" s="155">
        <v>2.2103115451910328E-2</v>
      </c>
      <c r="K72" s="155">
        <v>0.09</v>
      </c>
      <c r="L72" s="155">
        <v>8.1863390562630835E-4</v>
      </c>
      <c r="M72" s="155">
        <v>16.829999999999998</v>
      </c>
      <c r="N72" s="155">
        <v>0.15308454035211966</v>
      </c>
      <c r="O72" s="127">
        <v>100</v>
      </c>
      <c r="P72" s="159">
        <v>14.91</v>
      </c>
    </row>
    <row r="73" spans="2:16" s="24" customFormat="1" ht="20.100000000000001" customHeight="1">
      <c r="B73" s="14">
        <v>65</v>
      </c>
      <c r="C73" s="15" t="s">
        <v>207</v>
      </c>
      <c r="D73" s="10">
        <v>34598.924513999998</v>
      </c>
      <c r="E73" s="11">
        <v>47.76</v>
      </c>
      <c r="F73" s="11">
        <v>1.3580369920462432</v>
      </c>
      <c r="G73" s="11">
        <v>32.090000000000003</v>
      </c>
      <c r="H73" s="11">
        <v>0.91246664729405258</v>
      </c>
      <c r="I73" s="11">
        <v>19.3</v>
      </c>
      <c r="J73" s="11">
        <v>0.54878798045419808</v>
      </c>
      <c r="K73" s="11">
        <v>0</v>
      </c>
      <c r="L73" s="11">
        <v>0</v>
      </c>
      <c r="M73" s="21">
        <v>0.84999999999999787</v>
      </c>
      <c r="N73" s="21">
        <v>2.4169418828293633E-2</v>
      </c>
      <c r="O73" s="125">
        <v>100</v>
      </c>
      <c r="P73" s="16">
        <v>0.41</v>
      </c>
    </row>
    <row r="74" spans="2:16" s="24" customFormat="1" ht="20.100000000000001" customHeight="1">
      <c r="B74" s="157">
        <v>66</v>
      </c>
      <c r="C74" s="158" t="s">
        <v>281</v>
      </c>
      <c r="D74" s="154">
        <v>68618.094484999994</v>
      </c>
      <c r="E74" s="155">
        <v>47.63</v>
      </c>
      <c r="F74" s="155">
        <v>2.685987070351683</v>
      </c>
      <c r="G74" s="155">
        <v>42.41</v>
      </c>
      <c r="H74" s="155">
        <v>2.3916168728451579</v>
      </c>
      <c r="I74" s="155">
        <v>5.38</v>
      </c>
      <c r="J74" s="155">
        <v>0.30339303880940699</v>
      </c>
      <c r="K74" s="155">
        <v>0</v>
      </c>
      <c r="L74" s="155">
        <v>0</v>
      </c>
      <c r="M74" s="155">
        <v>4.580000000000001</v>
      </c>
      <c r="N74" s="155">
        <v>0.2582788322949971</v>
      </c>
      <c r="O74" s="127">
        <v>100</v>
      </c>
      <c r="P74" s="159">
        <v>4.49</v>
      </c>
    </row>
    <row r="75" spans="2:16" s="24" customFormat="1" ht="20.100000000000001" customHeight="1">
      <c r="B75" s="14">
        <v>67</v>
      </c>
      <c r="C75" s="15" t="s">
        <v>297</v>
      </c>
      <c r="D75" s="10">
        <v>15852.342992</v>
      </c>
      <c r="E75" s="11">
        <v>41.19</v>
      </c>
      <c r="F75" s="11">
        <v>0.53662380586422109</v>
      </c>
      <c r="G75" s="11">
        <v>0</v>
      </c>
      <c r="H75" s="11">
        <v>0</v>
      </c>
      <c r="I75" s="11">
        <v>52.98</v>
      </c>
      <c r="J75" s="11">
        <v>0.69022406493533461</v>
      </c>
      <c r="K75" s="11">
        <v>0.03</v>
      </c>
      <c r="L75" s="11">
        <v>3.908403538705179E-4</v>
      </c>
      <c r="M75" s="21">
        <v>5.8000000000000052</v>
      </c>
      <c r="N75" s="21">
        <v>7.556246841496686E-2</v>
      </c>
      <c r="O75" s="125">
        <v>100</v>
      </c>
      <c r="P75" s="16">
        <v>4.84</v>
      </c>
    </row>
    <row r="76" spans="2:16" s="23" customFormat="1" ht="20.100000000000001" customHeight="1">
      <c r="B76" s="157">
        <v>68</v>
      </c>
      <c r="C76" s="158" t="s">
        <v>307</v>
      </c>
      <c r="D76" s="154">
        <v>7312.3576910000002</v>
      </c>
      <c r="E76" s="155">
        <v>40.700000000000003</v>
      </c>
      <c r="F76" s="155">
        <v>0.24458877338434201</v>
      </c>
      <c r="G76" s="155">
        <v>41.52</v>
      </c>
      <c r="H76" s="155">
        <v>0.24951660616505847</v>
      </c>
      <c r="I76" s="155">
        <v>2.2999999999999998</v>
      </c>
      <c r="J76" s="155">
        <v>1.3821969994692544E-2</v>
      </c>
      <c r="K76" s="155">
        <v>0.67</v>
      </c>
      <c r="L76" s="155">
        <v>4.0263999549756549E-3</v>
      </c>
      <c r="M76" s="155">
        <v>14.809999999999993</v>
      </c>
      <c r="N76" s="155">
        <v>8.9001467661476735E-2</v>
      </c>
      <c r="O76" s="127">
        <v>100</v>
      </c>
      <c r="P76" s="159">
        <v>5.32</v>
      </c>
    </row>
    <row r="77" spans="2:16" s="23" customFormat="1" ht="20.100000000000001" customHeight="1">
      <c r="B77" s="14">
        <v>69</v>
      </c>
      <c r="C77" s="15" t="s">
        <v>304</v>
      </c>
      <c r="D77" s="10">
        <v>9498.2904999999992</v>
      </c>
      <c r="E77" s="11">
        <v>35.07</v>
      </c>
      <c r="F77" s="11">
        <v>0.27375741835678791</v>
      </c>
      <c r="G77" s="11">
        <v>62.35</v>
      </c>
      <c r="H77" s="11">
        <v>0.48670587495140372</v>
      </c>
      <c r="I77" s="11">
        <v>0</v>
      </c>
      <c r="J77" s="11">
        <v>0</v>
      </c>
      <c r="K77" s="11">
        <v>0.05</v>
      </c>
      <c r="L77" s="11">
        <v>3.9030142337722831E-4</v>
      </c>
      <c r="M77" s="21">
        <v>2.5300000000000056</v>
      </c>
      <c r="N77" s="21">
        <v>1.9749252022887794E-2</v>
      </c>
      <c r="O77" s="125">
        <v>100</v>
      </c>
      <c r="P77" s="16">
        <v>12.6</v>
      </c>
    </row>
    <row r="78" spans="2:16" s="23" customFormat="1" ht="20.100000000000001" customHeight="1">
      <c r="B78" s="157">
        <v>70</v>
      </c>
      <c r="C78" s="158" t="s">
        <v>302</v>
      </c>
      <c r="D78" s="154">
        <v>4460.3353399999996</v>
      </c>
      <c r="E78" s="155">
        <v>34.4</v>
      </c>
      <c r="F78" s="155">
        <v>0.12609870792811889</v>
      </c>
      <c r="G78" s="155">
        <v>49.14</v>
      </c>
      <c r="H78" s="155">
        <v>0.18013053801127218</v>
      </c>
      <c r="I78" s="155">
        <v>3.87</v>
      </c>
      <c r="J78" s="155">
        <v>1.4186104641913376E-2</v>
      </c>
      <c r="K78" s="155">
        <v>0.37</v>
      </c>
      <c r="L78" s="155">
        <v>1.3562942422501161E-3</v>
      </c>
      <c r="M78" s="155">
        <v>12.219999999999994</v>
      </c>
      <c r="N78" s="155">
        <v>4.4794366595395707E-2</v>
      </c>
      <c r="O78" s="127">
        <v>100</v>
      </c>
      <c r="P78" s="159">
        <v>18.899999999999999</v>
      </c>
    </row>
    <row r="79" spans="2:16" s="23" customFormat="1" ht="20.100000000000001" customHeight="1">
      <c r="B79" s="14">
        <v>71</v>
      </c>
      <c r="C79" s="15" t="s">
        <v>289</v>
      </c>
      <c r="D79" s="10">
        <v>24130.208544000001</v>
      </c>
      <c r="E79" s="11">
        <v>24.397370149017274</v>
      </c>
      <c r="F79" s="11">
        <v>0.48382552124012235</v>
      </c>
      <c r="G79" s="11">
        <v>65.017422254850032</v>
      </c>
      <c r="H79" s="11">
        <v>1.2893638953708721</v>
      </c>
      <c r="I79" s="11">
        <v>6.018728610800304</v>
      </c>
      <c r="J79" s="11">
        <v>0.11935772132557453</v>
      </c>
      <c r="K79" s="11">
        <v>0.10332430334056848</v>
      </c>
      <c r="L79" s="11">
        <v>2.0490296542283962E-3</v>
      </c>
      <c r="M79" s="21">
        <v>4.463154681991818</v>
      </c>
      <c r="N79" s="21">
        <v>8.8509053525056433E-2</v>
      </c>
      <c r="O79" s="125">
        <v>100</v>
      </c>
      <c r="P79" s="16">
        <v>1.0468487801569573</v>
      </c>
    </row>
    <row r="80" spans="2:16" s="23" customFormat="1" ht="20.100000000000001" customHeight="1">
      <c r="B80" s="157">
        <v>72</v>
      </c>
      <c r="C80" s="158" t="s">
        <v>135</v>
      </c>
      <c r="D80" s="154">
        <v>7245.8416539999998</v>
      </c>
      <c r="E80" s="155">
        <v>21.63</v>
      </c>
      <c r="F80" s="155">
        <v>0.12880420490313157</v>
      </c>
      <c r="G80" s="155">
        <v>55.32</v>
      </c>
      <c r="H80" s="155">
        <v>0.32942434652063057</v>
      </c>
      <c r="I80" s="155">
        <v>2.2799999999999998</v>
      </c>
      <c r="J80" s="155">
        <v>1.3577142264407767E-2</v>
      </c>
      <c r="K80" s="155">
        <v>0.24</v>
      </c>
      <c r="L80" s="155">
        <v>1.4291728699376597E-3</v>
      </c>
      <c r="M80" s="155">
        <v>20.530000000000005</v>
      </c>
      <c r="N80" s="155">
        <v>0.12225382924925068</v>
      </c>
      <c r="O80" s="127">
        <v>100</v>
      </c>
      <c r="P80" s="159">
        <v>8.89</v>
      </c>
    </row>
    <row r="81" spans="2:16" s="23" customFormat="1" ht="20.100000000000001" customHeight="1">
      <c r="B81" s="14">
        <v>73</v>
      </c>
      <c r="C81" s="15" t="s">
        <v>204</v>
      </c>
      <c r="D81" s="10">
        <v>5865.2003269999996</v>
      </c>
      <c r="E81" s="11">
        <v>21.63</v>
      </c>
      <c r="F81" s="11">
        <v>0.10426152002642457</v>
      </c>
      <c r="G81" s="11">
        <v>74.459999999999994</v>
      </c>
      <c r="H81" s="11">
        <v>0.35891413690095114</v>
      </c>
      <c r="I81" s="11">
        <v>3.37</v>
      </c>
      <c r="J81" s="11">
        <v>1.6244166550580252E-2</v>
      </c>
      <c r="K81" s="11">
        <v>0</v>
      </c>
      <c r="L81" s="11">
        <v>0</v>
      </c>
      <c r="M81" s="21">
        <v>0.54000000000001069</v>
      </c>
      <c r="N81" s="21">
        <v>2.6029228300633559E-3</v>
      </c>
      <c r="O81" s="125">
        <v>100</v>
      </c>
      <c r="P81" s="16">
        <v>1.22</v>
      </c>
    </row>
    <row r="82" spans="2:16" ht="20.100000000000001" customHeight="1">
      <c r="B82" s="157">
        <v>74</v>
      </c>
      <c r="C82" s="158" t="s">
        <v>201</v>
      </c>
      <c r="D82" s="154">
        <v>5538.1145999999999</v>
      </c>
      <c r="E82" s="155">
        <v>18.72</v>
      </c>
      <c r="F82" s="155">
        <v>8.5202525001273094E-2</v>
      </c>
      <c r="G82" s="155">
        <v>60.83</v>
      </c>
      <c r="H82" s="155">
        <v>0.2768626920847993</v>
      </c>
      <c r="I82" s="155">
        <v>19.709999999999997</v>
      </c>
      <c r="J82" s="155">
        <v>8.9708427765763502E-2</v>
      </c>
      <c r="K82" s="155">
        <v>0</v>
      </c>
      <c r="L82" s="155">
        <v>0</v>
      </c>
      <c r="M82" s="155">
        <v>0.74000000000000554</v>
      </c>
      <c r="N82" s="155">
        <v>3.3680485310332575E-3</v>
      </c>
      <c r="O82" s="127">
        <v>100</v>
      </c>
      <c r="P82" s="159">
        <v>1.1599999999999999</v>
      </c>
    </row>
    <row r="83" spans="2:16" ht="20.100000000000001" customHeight="1">
      <c r="B83" s="14">
        <v>75</v>
      </c>
      <c r="C83" s="15" t="s">
        <v>310</v>
      </c>
      <c r="D83" s="10">
        <v>1328.1694660000001</v>
      </c>
      <c r="E83" s="11">
        <v>17.864674292956021</v>
      </c>
      <c r="F83" s="11">
        <v>1.9499940088399823E-2</v>
      </c>
      <c r="G83" s="11">
        <v>0</v>
      </c>
      <c r="H83" s="11">
        <v>0</v>
      </c>
      <c r="I83" s="11">
        <v>6.7214038081545344E-2</v>
      </c>
      <c r="J83" s="11">
        <v>7.3366560968108501E-5</v>
      </c>
      <c r="K83" s="11">
        <v>0.52373661457313658</v>
      </c>
      <c r="L83" s="11">
        <v>5.7167751501097325E-4</v>
      </c>
      <c r="M83" s="21">
        <v>81.544375054389292</v>
      </c>
      <c r="N83" s="21">
        <v>8.9008643652326275E-2</v>
      </c>
      <c r="O83" s="125">
        <v>100</v>
      </c>
      <c r="P83" s="16">
        <v>84.650920013007749</v>
      </c>
    </row>
    <row r="84" spans="2:16" ht="20.100000000000001" customHeight="1">
      <c r="B84" s="157">
        <v>76</v>
      </c>
      <c r="C84" s="158" t="s">
        <v>328</v>
      </c>
      <c r="D84" s="154">
        <v>6339.750333</v>
      </c>
      <c r="E84" s="155">
        <v>0</v>
      </c>
      <c r="F84" s="155">
        <v>0</v>
      </c>
      <c r="G84" s="155">
        <v>0</v>
      </c>
      <c r="H84" s="155">
        <v>0</v>
      </c>
      <c r="I84" s="155">
        <v>98.019810781972581</v>
      </c>
      <c r="J84" s="155">
        <v>0.51070569128809773</v>
      </c>
      <c r="K84" s="155">
        <v>0</v>
      </c>
      <c r="L84" s="155">
        <v>0</v>
      </c>
      <c r="M84" s="155">
        <v>1.9801892180274194</v>
      </c>
      <c r="N84" s="155">
        <v>1.0317239906975254E-2</v>
      </c>
      <c r="O84" s="127">
        <v>100</v>
      </c>
      <c r="P84" s="159" t="s">
        <v>52</v>
      </c>
    </row>
    <row r="85" spans="2:16" ht="20.100000000000001" customHeight="1">
      <c r="B85" s="268" t="s">
        <v>313</v>
      </c>
      <c r="C85" s="269"/>
      <c r="D85" s="25">
        <v>1216789.1187550004</v>
      </c>
      <c r="E85" s="18">
        <v>76.537743481321925</v>
      </c>
      <c r="F85" s="18">
        <v>76.537743481321925</v>
      </c>
      <c r="G85" s="18">
        <v>11.870111362927313</v>
      </c>
      <c r="H85" s="18">
        <v>11.870111362927313</v>
      </c>
      <c r="I85" s="18">
        <v>3.9887863426496453</v>
      </c>
      <c r="J85" s="18">
        <v>3.9887863426496453</v>
      </c>
      <c r="K85" s="19">
        <v>0.18062867777023686</v>
      </c>
      <c r="L85" s="19">
        <v>0.18062867777023686</v>
      </c>
      <c r="M85" s="19">
        <v>7.4227301353308466</v>
      </c>
      <c r="N85" s="126">
        <v>7.4227301353308466</v>
      </c>
      <c r="O85" s="127">
        <v>99.999999999999972</v>
      </c>
      <c r="P85" s="26"/>
    </row>
    <row r="86" spans="2:16" ht="20.100000000000001" customHeight="1">
      <c r="B86" s="275" t="s">
        <v>314</v>
      </c>
      <c r="C86" s="276"/>
      <c r="D86" s="25">
        <v>22732894.371962</v>
      </c>
      <c r="E86" s="18">
        <v>14.446853693333331</v>
      </c>
      <c r="F86" s="18"/>
      <c r="G86" s="18">
        <v>9.3602036380681604</v>
      </c>
      <c r="H86" s="18"/>
      <c r="I86" s="18">
        <v>73.616700137484088</v>
      </c>
      <c r="J86" s="18"/>
      <c r="K86" s="18">
        <v>0.98381807071334171</v>
      </c>
      <c r="L86" s="19"/>
      <c r="M86" s="18">
        <v>1.5924244604010702</v>
      </c>
      <c r="N86" s="27"/>
      <c r="O86" s="127">
        <v>100</v>
      </c>
      <c r="P86" s="26"/>
    </row>
    <row r="87" spans="2:16" s="30" customFormat="1" ht="18" customHeight="1">
      <c r="B87" s="28"/>
      <c r="C87" s="277" t="s">
        <v>316</v>
      </c>
      <c r="D87" s="277"/>
      <c r="E87" s="277"/>
      <c r="F87" s="277"/>
      <c r="G87" s="277"/>
      <c r="H87" s="277"/>
      <c r="I87" s="277"/>
      <c r="J87" s="277"/>
      <c r="K87" s="277"/>
      <c r="L87" s="277"/>
      <c r="M87" s="277"/>
      <c r="N87" s="129"/>
      <c r="O87" s="130"/>
      <c r="P87" s="29"/>
    </row>
    <row r="88" spans="2:16" s="30" customFormat="1" ht="39.75" customHeight="1" thickBot="1">
      <c r="B88" s="31"/>
      <c r="C88" s="264" t="s">
        <v>315</v>
      </c>
      <c r="D88" s="264"/>
      <c r="E88" s="264"/>
      <c r="F88" s="264"/>
      <c r="G88" s="264"/>
      <c r="H88" s="264"/>
      <c r="I88" s="264"/>
      <c r="J88" s="264"/>
      <c r="K88" s="264"/>
      <c r="L88" s="264"/>
      <c r="M88" s="264"/>
      <c r="N88" s="131"/>
      <c r="O88" s="132"/>
      <c r="P88" s="32"/>
    </row>
  </sheetData>
  <sortState ref="B35:P84">
    <sortCondition descending="1" ref="E35:E84"/>
  </sortState>
  <mergeCells count="13">
    <mergeCell ref="C2:P2"/>
    <mergeCell ref="P3:P4"/>
    <mergeCell ref="B85:C85"/>
    <mergeCell ref="B86:C86"/>
    <mergeCell ref="C87:M87"/>
    <mergeCell ref="C88:M88"/>
    <mergeCell ref="B3:B4"/>
    <mergeCell ref="C3:C4"/>
    <mergeCell ref="E3:M3"/>
    <mergeCell ref="B20:C20"/>
    <mergeCell ref="B22:C22"/>
    <mergeCell ref="B32:C32"/>
    <mergeCell ref="B34:C34"/>
  </mergeCells>
  <printOptions horizontalCentered="1" verticalCentered="1"/>
  <pageMargins left="0.70866141732283472" right="0.70866141732283472" top="0" bottom="0" header="0.31496062992125984" footer="0.31496062992125984"/>
  <pageSetup scale="45" orientation="portrait" r:id="rId1"/>
</worksheet>
</file>

<file path=xl/worksheets/sheet3.xml><?xml version="1.0" encoding="utf-8"?>
<worksheet xmlns="http://schemas.openxmlformats.org/spreadsheetml/2006/main" xmlns:r="http://schemas.openxmlformats.org/officeDocument/2006/relationships">
  <dimension ref="A1:T88"/>
  <sheetViews>
    <sheetView rightToLeft="1" workbookViewId="0">
      <selection sqref="A1:XFD1048576"/>
    </sheetView>
  </sheetViews>
  <sheetFormatPr defaultColWidth="13.25" defaultRowHeight="18"/>
  <cols>
    <col min="1" max="1" width="13.25" style="70"/>
    <col min="17" max="17" width="13.25" style="36"/>
  </cols>
  <sheetData>
    <row r="1" spans="1:20" ht="32.25" thickBot="1">
      <c r="A1" s="34"/>
      <c r="B1" s="288" t="s">
        <v>334</v>
      </c>
      <c r="C1" s="288"/>
      <c r="D1" s="288"/>
      <c r="E1" s="288"/>
      <c r="F1" s="288"/>
      <c r="G1" s="288"/>
      <c r="H1" s="288"/>
      <c r="I1" s="288"/>
      <c r="J1" s="288"/>
      <c r="K1" s="288"/>
      <c r="L1" s="288"/>
      <c r="M1" s="288"/>
      <c r="N1" s="288"/>
      <c r="O1" s="35"/>
      <c r="P1" s="35"/>
    </row>
    <row r="2" spans="1:20" ht="21">
      <c r="A2" s="280" t="s">
        <v>212</v>
      </c>
      <c r="B2" s="282" t="s">
        <v>215</v>
      </c>
      <c r="C2" s="284" t="s">
        <v>216</v>
      </c>
      <c r="D2" s="284"/>
      <c r="E2" s="284"/>
      <c r="F2" s="284"/>
      <c r="G2" s="284"/>
      <c r="H2" s="284"/>
      <c r="I2" s="284"/>
      <c r="J2" s="284"/>
      <c r="K2" s="284" t="s">
        <v>217</v>
      </c>
      <c r="L2" s="284"/>
      <c r="M2" s="284"/>
      <c r="N2" s="284"/>
      <c r="O2" s="284"/>
      <c r="P2" s="289"/>
    </row>
    <row r="3" spans="1:20" ht="21">
      <c r="A3" s="281"/>
      <c r="B3" s="283"/>
      <c r="C3" s="285" t="s">
        <v>218</v>
      </c>
      <c r="D3" s="285"/>
      <c r="E3" s="285"/>
      <c r="F3" s="285"/>
      <c r="G3" s="285" t="s">
        <v>335</v>
      </c>
      <c r="H3" s="285"/>
      <c r="I3" s="285"/>
      <c r="J3" s="285"/>
      <c r="K3" s="290" t="s">
        <v>218</v>
      </c>
      <c r="L3" s="291"/>
      <c r="M3" s="292"/>
      <c r="N3" s="290" t="s">
        <v>335</v>
      </c>
      <c r="O3" s="291"/>
      <c r="P3" s="293"/>
    </row>
    <row r="4" spans="1:20" ht="42">
      <c r="A4" s="281"/>
      <c r="B4" s="283"/>
      <c r="C4" s="115" t="s">
        <v>219</v>
      </c>
      <c r="D4" s="115" t="s">
        <v>220</v>
      </c>
      <c r="E4" s="37" t="s">
        <v>221</v>
      </c>
      <c r="F4" s="115" t="s">
        <v>222</v>
      </c>
      <c r="G4" s="114" t="s">
        <v>223</v>
      </c>
      <c r="H4" s="114" t="s">
        <v>220</v>
      </c>
      <c r="I4" s="37" t="s">
        <v>221</v>
      </c>
      <c r="J4" s="114" t="s">
        <v>222</v>
      </c>
      <c r="K4" s="115" t="s">
        <v>224</v>
      </c>
      <c r="L4" s="115" t="s">
        <v>225</v>
      </c>
      <c r="M4" s="37" t="s">
        <v>221</v>
      </c>
      <c r="N4" s="115" t="s">
        <v>224</v>
      </c>
      <c r="O4" s="115" t="s">
        <v>225</v>
      </c>
      <c r="P4" s="38" t="s">
        <v>221</v>
      </c>
    </row>
    <row r="5" spans="1:20" s="23" customFormat="1" ht="18.75">
      <c r="A5" s="52">
        <v>1</v>
      </c>
      <c r="B5" s="55" t="s">
        <v>226</v>
      </c>
      <c r="C5" s="49">
        <v>443960.944502</v>
      </c>
      <c r="D5" s="49">
        <v>127558.734688</v>
      </c>
      <c r="E5" s="48">
        <v>316402.209814</v>
      </c>
      <c r="F5" s="48">
        <v>571519.67919000005</v>
      </c>
      <c r="G5" s="49">
        <v>54484.879527999998</v>
      </c>
      <c r="H5" s="49">
        <v>4.5234000000000003E-2</v>
      </c>
      <c r="I5" s="47">
        <v>54484.834294</v>
      </c>
      <c r="J5" s="48">
        <v>54484.924761999995</v>
      </c>
      <c r="K5" s="49">
        <v>6405760</v>
      </c>
      <c r="L5" s="49">
        <v>1954455</v>
      </c>
      <c r="M5" s="48">
        <v>4451305</v>
      </c>
      <c r="N5" s="49">
        <v>386970</v>
      </c>
      <c r="O5" s="49">
        <v>335491</v>
      </c>
      <c r="P5" s="50">
        <v>51479</v>
      </c>
      <c r="Q5" s="83"/>
    </row>
    <row r="6" spans="1:20" s="23" customFormat="1" ht="18.75">
      <c r="A6" s="39">
        <v>2</v>
      </c>
      <c r="B6" s="40" t="s">
        <v>227</v>
      </c>
      <c r="C6" s="56">
        <v>196129.71463</v>
      </c>
      <c r="D6" s="56">
        <v>97475.514979</v>
      </c>
      <c r="E6" s="42">
        <v>98654.199651000003</v>
      </c>
      <c r="F6" s="42">
        <v>293605.22960900003</v>
      </c>
      <c r="G6" s="56">
        <v>0</v>
      </c>
      <c r="H6" s="56">
        <v>0</v>
      </c>
      <c r="I6" s="43">
        <v>0</v>
      </c>
      <c r="J6" s="42">
        <v>0</v>
      </c>
      <c r="K6" s="56">
        <v>1369432</v>
      </c>
      <c r="L6" s="56">
        <v>850150</v>
      </c>
      <c r="M6" s="42">
        <v>519282</v>
      </c>
      <c r="N6" s="56">
        <v>38798</v>
      </c>
      <c r="O6" s="56">
        <v>105476</v>
      </c>
      <c r="P6" s="44">
        <v>-66678</v>
      </c>
      <c r="Q6" s="59"/>
      <c r="R6" s="60"/>
      <c r="S6" s="60"/>
      <c r="T6" s="60"/>
    </row>
    <row r="7" spans="1:20" s="161" customFormat="1" ht="18.75">
      <c r="A7" s="52">
        <v>3</v>
      </c>
      <c r="B7" s="55" t="s">
        <v>342</v>
      </c>
      <c r="C7" s="49">
        <v>161101.174402</v>
      </c>
      <c r="D7" s="49">
        <v>242780.76613599999</v>
      </c>
      <c r="E7" s="48">
        <v>-81679.591733999987</v>
      </c>
      <c r="F7" s="48">
        <v>403881.94053799997</v>
      </c>
      <c r="G7" s="49">
        <v>1378.6346129999999</v>
      </c>
      <c r="H7" s="49">
        <v>5012.6740259999997</v>
      </c>
      <c r="I7" s="47">
        <v>-3634.0394129999995</v>
      </c>
      <c r="J7" s="48">
        <v>6391.3086389999999</v>
      </c>
      <c r="K7" s="49">
        <v>2861</v>
      </c>
      <c r="L7" s="49">
        <v>12230</v>
      </c>
      <c r="M7" s="48">
        <v>-9369</v>
      </c>
      <c r="N7" s="49">
        <v>0</v>
      </c>
      <c r="O7" s="49">
        <v>2181</v>
      </c>
      <c r="P7" s="50">
        <v>-2181</v>
      </c>
      <c r="Q7" s="59"/>
      <c r="R7" s="60"/>
      <c r="S7" s="60"/>
      <c r="T7" s="60"/>
    </row>
    <row r="8" spans="1:20" s="23" customFormat="1" ht="18.75">
      <c r="A8" s="39">
        <v>4</v>
      </c>
      <c r="B8" s="53" t="s">
        <v>34</v>
      </c>
      <c r="C8" s="134">
        <v>110962.49656499999</v>
      </c>
      <c r="D8" s="134">
        <v>144956.35883300001</v>
      </c>
      <c r="E8" s="43">
        <v>-33993.862268000012</v>
      </c>
      <c r="F8" s="42">
        <v>255918.85539799999</v>
      </c>
      <c r="G8" s="56">
        <v>1538.494502</v>
      </c>
      <c r="H8" s="56">
        <v>1501.860469</v>
      </c>
      <c r="I8" s="43">
        <v>36.634033000000045</v>
      </c>
      <c r="J8" s="42">
        <v>3040.3549709999998</v>
      </c>
      <c r="K8" s="56">
        <v>659438.98530599999</v>
      </c>
      <c r="L8" s="56">
        <v>491956.30981599999</v>
      </c>
      <c r="M8" s="42">
        <v>167482.67548999999</v>
      </c>
      <c r="N8" s="56">
        <v>17595.488345999998</v>
      </c>
      <c r="O8" s="56">
        <v>17690.729189000001</v>
      </c>
      <c r="P8" s="44">
        <v>-95.240843000003224</v>
      </c>
      <c r="Q8" s="59"/>
      <c r="R8" s="60"/>
      <c r="S8" s="60"/>
      <c r="T8" s="60"/>
    </row>
    <row r="9" spans="1:20" s="161" customFormat="1" ht="18.75">
      <c r="A9" s="52">
        <v>5</v>
      </c>
      <c r="B9" s="55" t="s">
        <v>29</v>
      </c>
      <c r="C9" s="49">
        <v>83398.565617</v>
      </c>
      <c r="D9" s="49">
        <v>29301.965644</v>
      </c>
      <c r="E9" s="48">
        <v>54096.599973000004</v>
      </c>
      <c r="F9" s="48">
        <v>112700.531261</v>
      </c>
      <c r="G9" s="49">
        <v>1503.3501200000001</v>
      </c>
      <c r="H9" s="49">
        <v>21942.2035</v>
      </c>
      <c r="I9" s="47">
        <v>-20438.85338</v>
      </c>
      <c r="J9" s="48">
        <v>23445.553619999999</v>
      </c>
      <c r="K9" s="49">
        <v>1957994</v>
      </c>
      <c r="L9" s="49">
        <v>899318</v>
      </c>
      <c r="M9" s="48">
        <v>1058676</v>
      </c>
      <c r="N9" s="49">
        <v>141728</v>
      </c>
      <c r="O9" s="49">
        <v>169829</v>
      </c>
      <c r="P9" s="50">
        <v>-28101</v>
      </c>
      <c r="Q9" s="59"/>
      <c r="R9" s="60"/>
      <c r="S9" s="60"/>
      <c r="T9" s="60"/>
    </row>
    <row r="10" spans="1:20" s="23" customFormat="1" ht="18.75">
      <c r="A10" s="39">
        <v>6</v>
      </c>
      <c r="B10" s="40" t="s">
        <v>32</v>
      </c>
      <c r="C10" s="56">
        <v>72152.416651000007</v>
      </c>
      <c r="D10" s="56">
        <v>2576.2950000000001</v>
      </c>
      <c r="E10" s="43">
        <v>69576.121651000009</v>
      </c>
      <c r="F10" s="42">
        <v>74728.711651000005</v>
      </c>
      <c r="G10" s="56">
        <v>70154.666651000007</v>
      </c>
      <c r="H10" s="56">
        <v>0</v>
      </c>
      <c r="I10" s="43">
        <v>70154.666651000007</v>
      </c>
      <c r="J10" s="42">
        <v>70154.666651000007</v>
      </c>
      <c r="K10" s="56">
        <v>1466022</v>
      </c>
      <c r="L10" s="56">
        <v>416542</v>
      </c>
      <c r="M10" s="43">
        <v>1049480</v>
      </c>
      <c r="N10" s="56">
        <v>166137</v>
      </c>
      <c r="O10" s="56">
        <v>110019</v>
      </c>
      <c r="P10" s="51">
        <v>56118</v>
      </c>
      <c r="Q10" s="59"/>
      <c r="R10" s="60"/>
      <c r="S10" s="60"/>
      <c r="T10" s="60"/>
    </row>
    <row r="11" spans="1:20" s="23" customFormat="1" ht="18.75">
      <c r="A11" s="52">
        <v>7</v>
      </c>
      <c r="B11" s="55" t="s">
        <v>228</v>
      </c>
      <c r="C11" s="49">
        <v>68635.251831000001</v>
      </c>
      <c r="D11" s="49">
        <v>55967.132321999998</v>
      </c>
      <c r="E11" s="48">
        <v>12668.119509000004</v>
      </c>
      <c r="F11" s="48">
        <v>124602.38415299999</v>
      </c>
      <c r="G11" s="49">
        <v>557.40809999999999</v>
      </c>
      <c r="H11" s="49">
        <v>4000.8</v>
      </c>
      <c r="I11" s="47">
        <v>-3443.3919000000001</v>
      </c>
      <c r="J11" s="48">
        <v>4558.2080999999998</v>
      </c>
      <c r="K11" s="49">
        <v>15368</v>
      </c>
      <c r="L11" s="49">
        <v>2958</v>
      </c>
      <c r="M11" s="48">
        <v>12410</v>
      </c>
      <c r="N11" s="49">
        <v>1393</v>
      </c>
      <c r="O11" s="49">
        <v>67</v>
      </c>
      <c r="P11" s="50">
        <v>1326</v>
      </c>
      <c r="Q11" s="59"/>
      <c r="R11" s="60"/>
      <c r="S11" s="60"/>
      <c r="T11" s="60"/>
    </row>
    <row r="12" spans="1:20" s="23" customFormat="1" ht="18.75">
      <c r="A12" s="39">
        <v>8</v>
      </c>
      <c r="B12" s="53" t="s">
        <v>251</v>
      </c>
      <c r="C12" s="92">
        <v>28862.707999999999</v>
      </c>
      <c r="D12" s="92">
        <v>0</v>
      </c>
      <c r="E12" s="42">
        <v>28862.707999999999</v>
      </c>
      <c r="F12" s="42">
        <v>28862.707999999999</v>
      </c>
      <c r="G12" s="92">
        <v>28862.707999999999</v>
      </c>
      <c r="H12" s="92">
        <v>0</v>
      </c>
      <c r="I12" s="42">
        <v>28862.707999999999</v>
      </c>
      <c r="J12" s="42">
        <v>28862.707999999999</v>
      </c>
      <c r="K12" s="133">
        <v>1147969</v>
      </c>
      <c r="L12" s="133">
        <v>308871</v>
      </c>
      <c r="M12" s="56">
        <v>839098</v>
      </c>
      <c r="N12" s="133">
        <v>166902</v>
      </c>
      <c r="O12" s="133">
        <v>308279</v>
      </c>
      <c r="P12" s="56">
        <v>-141377</v>
      </c>
      <c r="Q12" s="83"/>
    </row>
    <row r="13" spans="1:20" s="23" customFormat="1" ht="18.75">
      <c r="A13" s="52">
        <v>9</v>
      </c>
      <c r="B13" s="55" t="s">
        <v>247</v>
      </c>
      <c r="C13" s="49">
        <v>21672.5</v>
      </c>
      <c r="D13" s="49">
        <v>0</v>
      </c>
      <c r="E13" s="48">
        <v>21672.5</v>
      </c>
      <c r="F13" s="48">
        <v>21672.5</v>
      </c>
      <c r="G13" s="49">
        <v>21672.5</v>
      </c>
      <c r="H13" s="49">
        <v>0</v>
      </c>
      <c r="I13" s="47">
        <v>21672.5</v>
      </c>
      <c r="J13" s="48">
        <v>21672.5</v>
      </c>
      <c r="K13" s="49">
        <v>892806</v>
      </c>
      <c r="L13" s="49">
        <v>89435</v>
      </c>
      <c r="M13" s="48">
        <v>803371</v>
      </c>
      <c r="N13" s="49">
        <v>109588</v>
      </c>
      <c r="O13" s="49">
        <v>81785</v>
      </c>
      <c r="P13" s="50">
        <v>27803</v>
      </c>
      <c r="Q13" s="83"/>
    </row>
    <row r="14" spans="1:20" s="23" customFormat="1" ht="18.75">
      <c r="A14" s="39">
        <v>10</v>
      </c>
      <c r="B14" s="91" t="s">
        <v>43</v>
      </c>
      <c r="C14" s="92">
        <v>354.75</v>
      </c>
      <c r="D14" s="92">
        <v>167.852</v>
      </c>
      <c r="E14" s="42">
        <v>186.898</v>
      </c>
      <c r="F14" s="42">
        <v>522.60199999999998</v>
      </c>
      <c r="G14" s="92">
        <v>202.5</v>
      </c>
      <c r="H14" s="92">
        <v>0</v>
      </c>
      <c r="I14" s="42">
        <v>202.5</v>
      </c>
      <c r="J14" s="42">
        <v>202.5</v>
      </c>
      <c r="K14" s="133">
        <v>29912</v>
      </c>
      <c r="L14" s="133">
        <v>1621</v>
      </c>
      <c r="M14" s="56">
        <v>28291</v>
      </c>
      <c r="N14" s="133">
        <v>9999</v>
      </c>
      <c r="O14" s="133">
        <v>1120</v>
      </c>
      <c r="P14" s="93">
        <v>8879</v>
      </c>
      <c r="Q14" s="83"/>
    </row>
    <row r="15" spans="1:20" s="23" customFormat="1" ht="18.75">
      <c r="A15" s="52">
        <v>11</v>
      </c>
      <c r="B15" s="55" t="s">
        <v>249</v>
      </c>
      <c r="C15" s="49">
        <v>202.5</v>
      </c>
      <c r="D15" s="49">
        <v>0</v>
      </c>
      <c r="E15" s="48">
        <v>202.5</v>
      </c>
      <c r="F15" s="48">
        <v>202.5</v>
      </c>
      <c r="G15" s="49">
        <v>202.5</v>
      </c>
      <c r="H15" s="49">
        <v>0</v>
      </c>
      <c r="I15" s="47">
        <v>202.5</v>
      </c>
      <c r="J15" s="48">
        <v>202.5</v>
      </c>
      <c r="K15" s="49">
        <v>400994</v>
      </c>
      <c r="L15" s="49">
        <v>18980</v>
      </c>
      <c r="M15" s="48">
        <v>382014</v>
      </c>
      <c r="N15" s="49">
        <v>270960</v>
      </c>
      <c r="O15" s="49">
        <v>18980</v>
      </c>
      <c r="P15" s="50">
        <v>251980</v>
      </c>
      <c r="Q15" s="83"/>
    </row>
    <row r="16" spans="1:20" s="23" customFormat="1" ht="18.75">
      <c r="A16" s="39">
        <v>12</v>
      </c>
      <c r="B16" s="91" t="s">
        <v>324</v>
      </c>
      <c r="C16" s="92">
        <v>202.5</v>
      </c>
      <c r="D16" s="92">
        <v>0</v>
      </c>
      <c r="E16" s="42">
        <v>202.5</v>
      </c>
      <c r="F16" s="42">
        <v>202.5</v>
      </c>
      <c r="G16" s="92">
        <v>202.5</v>
      </c>
      <c r="H16" s="92">
        <v>0</v>
      </c>
      <c r="I16" s="42">
        <v>202.5</v>
      </c>
      <c r="J16" s="42">
        <v>202.5</v>
      </c>
      <c r="K16" s="133">
        <v>784032</v>
      </c>
      <c r="L16" s="133">
        <v>501</v>
      </c>
      <c r="M16" s="56">
        <v>783531</v>
      </c>
      <c r="N16" s="133">
        <v>30163</v>
      </c>
      <c r="O16" s="133">
        <v>501</v>
      </c>
      <c r="P16" s="93">
        <v>29662</v>
      </c>
      <c r="Q16" s="83"/>
    </row>
    <row r="17" spans="1:20" s="23" customFormat="1" ht="18.75">
      <c r="A17" s="52">
        <v>13</v>
      </c>
      <c r="B17" s="55" t="s">
        <v>21</v>
      </c>
      <c r="C17" s="49">
        <v>0</v>
      </c>
      <c r="D17" s="49">
        <v>0</v>
      </c>
      <c r="E17" s="48">
        <v>0</v>
      </c>
      <c r="F17" s="48">
        <v>0</v>
      </c>
      <c r="G17" s="49">
        <v>0</v>
      </c>
      <c r="H17" s="49">
        <v>0</v>
      </c>
      <c r="I17" s="47">
        <v>0</v>
      </c>
      <c r="J17" s="48">
        <v>0</v>
      </c>
      <c r="K17" s="49">
        <v>2038642</v>
      </c>
      <c r="L17" s="49">
        <v>872114</v>
      </c>
      <c r="M17" s="48">
        <v>1166528</v>
      </c>
      <c r="N17" s="49">
        <v>951124</v>
      </c>
      <c r="O17" s="49">
        <v>153677</v>
      </c>
      <c r="P17" s="50">
        <v>797447</v>
      </c>
      <c r="Q17" s="83"/>
    </row>
    <row r="18" spans="1:20" s="23" customFormat="1" ht="18.75">
      <c r="A18" s="39">
        <v>14</v>
      </c>
      <c r="B18" s="91" t="s">
        <v>245</v>
      </c>
      <c r="C18" s="92">
        <v>0</v>
      </c>
      <c r="D18" s="92">
        <v>0</v>
      </c>
      <c r="E18" s="42">
        <v>0</v>
      </c>
      <c r="F18" s="42">
        <v>0</v>
      </c>
      <c r="G18" s="92">
        <v>0</v>
      </c>
      <c r="H18" s="92">
        <v>0</v>
      </c>
      <c r="I18" s="42">
        <v>0</v>
      </c>
      <c r="J18" s="42">
        <v>0</v>
      </c>
      <c r="K18" s="133">
        <v>43000</v>
      </c>
      <c r="L18" s="133">
        <v>10323</v>
      </c>
      <c r="M18" s="56">
        <v>32677</v>
      </c>
      <c r="N18" s="133">
        <v>7726</v>
      </c>
      <c r="O18" s="133">
        <v>10323</v>
      </c>
      <c r="P18" s="93">
        <v>-2597</v>
      </c>
      <c r="Q18" s="83"/>
    </row>
    <row r="19" spans="1:20" s="23" customFormat="1" ht="18.75">
      <c r="A19" s="52">
        <v>15</v>
      </c>
      <c r="B19" s="55" t="s">
        <v>326</v>
      </c>
      <c r="C19" s="49">
        <v>0</v>
      </c>
      <c r="D19" s="49">
        <v>0</v>
      </c>
      <c r="E19" s="48">
        <v>0</v>
      </c>
      <c r="F19" s="48">
        <v>0</v>
      </c>
      <c r="G19" s="49">
        <v>0</v>
      </c>
      <c r="H19" s="49">
        <v>0</v>
      </c>
      <c r="I19" s="47">
        <v>0</v>
      </c>
      <c r="J19" s="48">
        <v>0</v>
      </c>
      <c r="K19" s="49">
        <v>30501</v>
      </c>
      <c r="L19" s="49">
        <v>0</v>
      </c>
      <c r="M19" s="48">
        <v>30501</v>
      </c>
      <c r="N19" s="49">
        <v>0</v>
      </c>
      <c r="O19" s="49">
        <v>0</v>
      </c>
      <c r="P19" s="50">
        <v>0</v>
      </c>
      <c r="Q19" s="83"/>
    </row>
    <row r="20" spans="1:20" s="23" customFormat="1" ht="24">
      <c r="A20" s="117"/>
      <c r="B20" s="118"/>
      <c r="C20" s="116"/>
      <c r="D20" s="116"/>
      <c r="E20" s="37"/>
      <c r="F20" s="116"/>
      <c r="G20" s="118"/>
      <c r="H20" s="118"/>
      <c r="I20" s="37"/>
      <c r="J20" s="118"/>
      <c r="K20" s="116"/>
      <c r="L20" s="116"/>
      <c r="M20" s="37"/>
      <c r="N20" s="116"/>
      <c r="O20" s="116"/>
      <c r="P20" s="38"/>
      <c r="Q20" s="59"/>
      <c r="R20" s="60"/>
      <c r="S20" s="60"/>
      <c r="T20" s="60"/>
    </row>
    <row r="21" spans="1:20" ht="18.75">
      <c r="A21" s="286" t="s">
        <v>229</v>
      </c>
      <c r="B21" s="287"/>
      <c r="C21" s="54">
        <v>1187635.522198</v>
      </c>
      <c r="D21" s="54">
        <v>700784.61960199988</v>
      </c>
      <c r="E21" s="54">
        <v>486850.902596</v>
      </c>
      <c r="F21" s="54">
        <v>1888420.1418000003</v>
      </c>
      <c r="G21" s="54">
        <v>180760.14151399999</v>
      </c>
      <c r="H21" s="54">
        <v>32457.583229</v>
      </c>
      <c r="I21" s="54">
        <v>148302.55828500004</v>
      </c>
      <c r="J21" s="54">
        <v>213217.724743</v>
      </c>
      <c r="K21" s="54">
        <v>17244731.985306002</v>
      </c>
      <c r="L21" s="54">
        <v>5929454.3098160001</v>
      </c>
      <c r="M21" s="54">
        <v>11315277.675489999</v>
      </c>
      <c r="N21" s="54">
        <v>2299083.4883460002</v>
      </c>
      <c r="O21" s="54">
        <v>1315418.7291890001</v>
      </c>
      <c r="P21" s="54">
        <v>983664.75915700011</v>
      </c>
    </row>
    <row r="22" spans="1:20" s="23" customFormat="1" ht="18.75">
      <c r="A22" s="39">
        <v>16</v>
      </c>
      <c r="B22" s="40" t="s">
        <v>231</v>
      </c>
      <c r="C22" s="56">
        <v>94293.477394999994</v>
      </c>
      <c r="D22" s="56">
        <v>93952.755778999999</v>
      </c>
      <c r="E22" s="43">
        <v>340.72161599999527</v>
      </c>
      <c r="F22" s="42">
        <v>188246.23317399999</v>
      </c>
      <c r="G22" s="56">
        <v>210.39229</v>
      </c>
      <c r="H22" s="56">
        <v>2117.5472</v>
      </c>
      <c r="I22" s="43">
        <v>-1907.15491</v>
      </c>
      <c r="J22" s="42">
        <v>2327.9394899999998</v>
      </c>
      <c r="K22" s="56">
        <v>245078</v>
      </c>
      <c r="L22" s="56">
        <v>4371</v>
      </c>
      <c r="M22" s="43">
        <v>240707</v>
      </c>
      <c r="N22" s="56">
        <v>0</v>
      </c>
      <c r="O22" s="56">
        <v>2476</v>
      </c>
      <c r="P22" s="51">
        <v>-2476</v>
      </c>
      <c r="Q22" s="59"/>
      <c r="R22" s="60"/>
      <c r="S22" s="60"/>
      <c r="T22" s="60"/>
    </row>
    <row r="23" spans="1:20" ht="18.75">
      <c r="A23" s="286" t="s">
        <v>336</v>
      </c>
      <c r="B23" s="287"/>
      <c r="C23" s="54">
        <v>94293.477394999994</v>
      </c>
      <c r="D23" s="54">
        <v>93952.755778999999</v>
      </c>
      <c r="E23" s="54">
        <v>340.72161599999527</v>
      </c>
      <c r="F23" s="54">
        <v>188246.23317399999</v>
      </c>
      <c r="G23" s="54">
        <v>210.39229</v>
      </c>
      <c r="H23" s="54">
        <v>2117.5472</v>
      </c>
      <c r="I23" s="63">
        <v>-1907.15491</v>
      </c>
      <c r="J23" s="54">
        <v>2327.9394899999998</v>
      </c>
      <c r="K23" s="54">
        <v>245078</v>
      </c>
      <c r="L23" s="54">
        <v>4371</v>
      </c>
      <c r="M23" s="54">
        <v>240707</v>
      </c>
      <c r="N23" s="54">
        <v>0</v>
      </c>
      <c r="O23" s="54">
        <v>2476</v>
      </c>
      <c r="P23" s="64">
        <v>-2476</v>
      </c>
    </row>
    <row r="24" spans="1:20" s="23" customFormat="1" ht="18.75">
      <c r="A24" s="52">
        <v>17</v>
      </c>
      <c r="B24" s="55" t="s">
        <v>230</v>
      </c>
      <c r="C24" s="49">
        <v>1271361.957004</v>
      </c>
      <c r="D24" s="49">
        <v>124172.54623399999</v>
      </c>
      <c r="E24" s="48">
        <v>1147189.41077</v>
      </c>
      <c r="F24" s="48">
        <v>1395534.503238</v>
      </c>
      <c r="G24" s="49">
        <v>59295.980081000002</v>
      </c>
      <c r="H24" s="49">
        <v>5761.8630050000002</v>
      </c>
      <c r="I24" s="47">
        <v>53534.117076000002</v>
      </c>
      <c r="J24" s="48">
        <v>65057.843086000001</v>
      </c>
      <c r="K24" s="49">
        <v>1603087</v>
      </c>
      <c r="L24" s="49">
        <v>319278</v>
      </c>
      <c r="M24" s="48">
        <v>1283809</v>
      </c>
      <c r="N24" s="49">
        <v>65079</v>
      </c>
      <c r="O24" s="49">
        <v>67077</v>
      </c>
      <c r="P24" s="50">
        <v>-1998</v>
      </c>
      <c r="Q24" s="59"/>
      <c r="R24" s="60"/>
      <c r="S24" s="60"/>
      <c r="T24" s="60"/>
    </row>
    <row r="25" spans="1:20" s="23" customFormat="1" ht="18.75">
      <c r="A25" s="39">
        <v>18</v>
      </c>
      <c r="B25" s="40" t="s">
        <v>57</v>
      </c>
      <c r="C25" s="56">
        <v>629002.85778600001</v>
      </c>
      <c r="D25" s="56">
        <v>311186.364076</v>
      </c>
      <c r="E25" s="43">
        <v>317816.49371000001</v>
      </c>
      <c r="F25" s="42">
        <v>940189.22186199995</v>
      </c>
      <c r="G25" s="56">
        <v>0</v>
      </c>
      <c r="H25" s="56">
        <v>717.045345</v>
      </c>
      <c r="I25" s="43">
        <v>-717.045345</v>
      </c>
      <c r="J25" s="42">
        <v>717.045345</v>
      </c>
      <c r="K25" s="56">
        <v>559739.30829099996</v>
      </c>
      <c r="L25" s="56">
        <v>292608.06620100001</v>
      </c>
      <c r="M25" s="43">
        <v>267131.24208999996</v>
      </c>
      <c r="N25" s="56">
        <v>2991.5347419999998</v>
      </c>
      <c r="O25" s="56">
        <v>72412.345381000006</v>
      </c>
      <c r="P25" s="51">
        <v>-69420.810639000003</v>
      </c>
      <c r="Q25" s="59"/>
      <c r="R25" s="60"/>
      <c r="S25" s="60"/>
      <c r="T25" s="60"/>
    </row>
    <row r="26" spans="1:20" s="23" customFormat="1" ht="18.75">
      <c r="A26" s="52">
        <v>19</v>
      </c>
      <c r="B26" s="55" t="s">
        <v>60</v>
      </c>
      <c r="C26" s="49">
        <v>602012.30286900001</v>
      </c>
      <c r="D26" s="49">
        <v>832410.41421800002</v>
      </c>
      <c r="E26" s="48">
        <v>-230398.11134900001</v>
      </c>
      <c r="F26" s="48">
        <v>1434422.7170870001</v>
      </c>
      <c r="G26" s="49">
        <v>653.61</v>
      </c>
      <c r="H26" s="49">
        <v>79837.247965999995</v>
      </c>
      <c r="I26" s="47">
        <v>-79183.637965999995</v>
      </c>
      <c r="J26" s="48">
        <v>80490.857965999996</v>
      </c>
      <c r="K26" s="49">
        <v>372655.46604999999</v>
      </c>
      <c r="L26" s="49">
        <v>601523.40021700005</v>
      </c>
      <c r="M26" s="48">
        <v>-228867.93416700006</v>
      </c>
      <c r="N26" s="49">
        <v>1110.973344</v>
      </c>
      <c r="O26" s="49">
        <v>62146.859917000002</v>
      </c>
      <c r="P26" s="50">
        <v>-61035.886573000003</v>
      </c>
      <c r="Q26" s="59"/>
      <c r="R26" s="60"/>
      <c r="S26" s="60"/>
      <c r="T26" s="60"/>
    </row>
    <row r="27" spans="1:20" s="23" customFormat="1" ht="18.75">
      <c r="A27" s="39">
        <v>20</v>
      </c>
      <c r="B27" s="40" t="s">
        <v>63</v>
      </c>
      <c r="C27" s="56">
        <v>262426.853741</v>
      </c>
      <c r="D27" s="56">
        <v>400703.140105</v>
      </c>
      <c r="E27" s="43">
        <v>-138276.286364</v>
      </c>
      <c r="F27" s="42">
        <v>663129.99384599994</v>
      </c>
      <c r="G27" s="56">
        <v>4592.6295</v>
      </c>
      <c r="H27" s="56">
        <v>19398.122189000002</v>
      </c>
      <c r="I27" s="43">
        <v>-14805.492689000002</v>
      </c>
      <c r="J27" s="42">
        <v>23990.751689000001</v>
      </c>
      <c r="K27" s="56">
        <v>243489</v>
      </c>
      <c r="L27" s="56">
        <v>467590</v>
      </c>
      <c r="M27" s="43">
        <v>-224101</v>
      </c>
      <c r="N27" s="56">
        <v>14616</v>
      </c>
      <c r="O27" s="56">
        <v>41871</v>
      </c>
      <c r="P27" s="51">
        <v>-27255</v>
      </c>
      <c r="Q27" s="59"/>
      <c r="R27" s="60"/>
      <c r="S27" s="60"/>
      <c r="T27" s="60"/>
    </row>
    <row r="28" spans="1:20" s="23" customFormat="1" ht="18.75">
      <c r="A28" s="52">
        <v>21</v>
      </c>
      <c r="B28" s="55" t="s">
        <v>65</v>
      </c>
      <c r="C28" s="49">
        <v>243050.82657</v>
      </c>
      <c r="D28" s="49">
        <v>113693.33040399999</v>
      </c>
      <c r="E28" s="48">
        <v>129357.49616600001</v>
      </c>
      <c r="F28" s="48">
        <v>356744.15697399998</v>
      </c>
      <c r="G28" s="49">
        <v>16228.980970000001</v>
      </c>
      <c r="H28" s="49">
        <v>8543.4468539999998</v>
      </c>
      <c r="I28" s="47">
        <v>7685.5341160000007</v>
      </c>
      <c r="J28" s="48">
        <v>24772.427823999999</v>
      </c>
      <c r="K28" s="49">
        <v>234088</v>
      </c>
      <c r="L28" s="49">
        <v>73430</v>
      </c>
      <c r="M28" s="48">
        <v>160658</v>
      </c>
      <c r="N28" s="49">
        <v>80</v>
      </c>
      <c r="O28" s="49">
        <v>6904</v>
      </c>
      <c r="P28" s="50">
        <v>-6824</v>
      </c>
      <c r="Q28" s="59"/>
      <c r="R28" s="60"/>
      <c r="S28" s="60"/>
      <c r="T28" s="60"/>
    </row>
    <row r="29" spans="1:20" s="23" customFormat="1" ht="18.75">
      <c r="A29" s="39">
        <v>22</v>
      </c>
      <c r="B29" s="135" t="s">
        <v>70</v>
      </c>
      <c r="C29" s="56">
        <v>121152.659333</v>
      </c>
      <c r="D29" s="56">
        <v>70988.545973999993</v>
      </c>
      <c r="E29" s="43">
        <v>50164.11335900001</v>
      </c>
      <c r="F29" s="43">
        <v>192141.205307</v>
      </c>
      <c r="G29" s="58">
        <v>7345.3839470000003</v>
      </c>
      <c r="H29" s="58">
        <v>11224.347158</v>
      </c>
      <c r="I29" s="43">
        <v>-3878.9632110000002</v>
      </c>
      <c r="J29" s="43">
        <v>18569.731104999999</v>
      </c>
      <c r="K29" s="58">
        <v>44182</v>
      </c>
      <c r="L29" s="58">
        <v>20015</v>
      </c>
      <c r="M29" s="43">
        <v>24167</v>
      </c>
      <c r="N29" s="58">
        <v>0</v>
      </c>
      <c r="O29" s="58">
        <v>7018</v>
      </c>
      <c r="P29" s="44">
        <v>-7018</v>
      </c>
      <c r="Q29" s="59"/>
      <c r="R29" s="60"/>
      <c r="S29" s="60"/>
      <c r="T29" s="60"/>
    </row>
    <row r="30" spans="1:20" s="23" customFormat="1" ht="18.75">
      <c r="A30" s="52">
        <v>23</v>
      </c>
      <c r="B30" s="55" t="s">
        <v>68</v>
      </c>
      <c r="C30" s="49">
        <v>94369.056628000006</v>
      </c>
      <c r="D30" s="49">
        <v>173225.94539099999</v>
      </c>
      <c r="E30" s="48">
        <v>-78856.888762999981</v>
      </c>
      <c r="F30" s="48">
        <v>267595.00201900001</v>
      </c>
      <c r="G30" s="49">
        <v>202.5</v>
      </c>
      <c r="H30" s="49">
        <v>4974.9942110000002</v>
      </c>
      <c r="I30" s="47">
        <v>-4772.4942110000002</v>
      </c>
      <c r="J30" s="48">
        <v>5177.4942110000002</v>
      </c>
      <c r="K30" s="49">
        <v>390371</v>
      </c>
      <c r="L30" s="49">
        <v>724720</v>
      </c>
      <c r="M30" s="48">
        <v>-334349</v>
      </c>
      <c r="N30" s="49">
        <v>0</v>
      </c>
      <c r="O30" s="49">
        <v>62269</v>
      </c>
      <c r="P30" s="50">
        <v>-62269</v>
      </c>
      <c r="Q30" s="59"/>
      <c r="R30" s="60"/>
      <c r="S30" s="60"/>
      <c r="T30" s="60"/>
    </row>
    <row r="31" spans="1:20" s="23" customFormat="1" ht="18.75">
      <c r="A31" s="39">
        <v>24</v>
      </c>
      <c r="B31" s="40" t="s">
        <v>75</v>
      </c>
      <c r="C31" s="56">
        <v>87986.059068000002</v>
      </c>
      <c r="D31" s="56">
        <v>17829.223150000002</v>
      </c>
      <c r="E31" s="43">
        <v>70156.835917999997</v>
      </c>
      <c r="F31" s="42">
        <v>105815.28221800001</v>
      </c>
      <c r="G31" s="56">
        <v>2854.2680169999999</v>
      </c>
      <c r="H31" s="56">
        <v>451</v>
      </c>
      <c r="I31" s="43">
        <v>2403.2680169999999</v>
      </c>
      <c r="J31" s="42">
        <v>3305.2680169999999</v>
      </c>
      <c r="K31" s="56">
        <v>294130.92067800002</v>
      </c>
      <c r="L31" s="56">
        <v>9981.7699859999993</v>
      </c>
      <c r="M31" s="43">
        <v>284149.15069200005</v>
      </c>
      <c r="N31" s="56">
        <v>0</v>
      </c>
      <c r="O31" s="56">
        <v>9137.67634</v>
      </c>
      <c r="P31" s="51">
        <v>-9137.67634</v>
      </c>
      <c r="Q31" s="59"/>
      <c r="R31" s="60"/>
      <c r="S31" s="60"/>
      <c r="T31" s="60"/>
    </row>
    <row r="32" spans="1:20" s="23" customFormat="1" ht="18.75">
      <c r="A32" s="52">
        <v>25</v>
      </c>
      <c r="B32" s="55" t="s">
        <v>73</v>
      </c>
      <c r="C32" s="49">
        <v>61082.663575999999</v>
      </c>
      <c r="D32" s="49">
        <v>11743.977373</v>
      </c>
      <c r="E32" s="48">
        <v>49338.686202999997</v>
      </c>
      <c r="F32" s="48">
        <v>72826.640948999993</v>
      </c>
      <c r="G32" s="49">
        <v>18214.592865999999</v>
      </c>
      <c r="H32" s="49">
        <v>6318.7158710000003</v>
      </c>
      <c r="I32" s="47">
        <v>11895.876994999999</v>
      </c>
      <c r="J32" s="48">
        <v>24533.308736999999</v>
      </c>
      <c r="K32" s="49">
        <v>423199</v>
      </c>
      <c r="L32" s="49">
        <v>11939</v>
      </c>
      <c r="M32" s="48">
        <v>411260</v>
      </c>
      <c r="N32" s="49">
        <v>20345</v>
      </c>
      <c r="O32" s="49">
        <v>5253</v>
      </c>
      <c r="P32" s="50">
        <v>15092</v>
      </c>
      <c r="Q32" s="59"/>
      <c r="R32" s="60"/>
      <c r="S32" s="60"/>
      <c r="T32" s="60"/>
    </row>
    <row r="33" spans="1:20">
      <c r="A33" s="278" t="s">
        <v>232</v>
      </c>
      <c r="B33" s="279"/>
      <c r="C33" s="61">
        <v>3372445.2365749995</v>
      </c>
      <c r="D33" s="61">
        <v>2055953.4869249999</v>
      </c>
      <c r="E33" s="61">
        <v>1316491.7496499997</v>
      </c>
      <c r="F33" s="61">
        <v>5428398.7235000003</v>
      </c>
      <c r="G33" s="61">
        <v>109387.945381</v>
      </c>
      <c r="H33" s="61">
        <v>137226.782599</v>
      </c>
      <c r="I33" s="61">
        <v>-27838.837217999997</v>
      </c>
      <c r="J33" s="61">
        <v>246614.72797999997</v>
      </c>
      <c r="K33" s="61">
        <v>4164941.6950189997</v>
      </c>
      <c r="L33" s="61">
        <v>2521085.2364039999</v>
      </c>
      <c r="M33" s="61">
        <v>1643856.4586149999</v>
      </c>
      <c r="N33" s="61">
        <v>104222.508086</v>
      </c>
      <c r="O33" s="61">
        <v>334088.88163800002</v>
      </c>
      <c r="P33" s="61">
        <v>-229866.373552</v>
      </c>
    </row>
    <row r="34" spans="1:20" ht="18.75">
      <c r="A34" s="39">
        <v>26</v>
      </c>
      <c r="B34" s="62" t="s">
        <v>79</v>
      </c>
      <c r="C34" s="41">
        <v>29108.026833</v>
      </c>
      <c r="D34" s="41">
        <v>18522.995826999999</v>
      </c>
      <c r="E34" s="43">
        <v>10585.031006000001</v>
      </c>
      <c r="F34" s="42">
        <v>47631.022660000002</v>
      </c>
      <c r="G34" s="41">
        <v>2568.1330039999998</v>
      </c>
      <c r="H34" s="41">
        <v>2860.6608980000001</v>
      </c>
      <c r="I34" s="43">
        <v>-292.52789400000029</v>
      </c>
      <c r="J34" s="42">
        <v>5428.7939019999994</v>
      </c>
      <c r="K34" s="41">
        <v>14393</v>
      </c>
      <c r="L34" s="41">
        <v>20592</v>
      </c>
      <c r="M34" s="42">
        <v>-6199</v>
      </c>
      <c r="N34" s="41">
        <v>0</v>
      </c>
      <c r="O34" s="41">
        <v>4052</v>
      </c>
      <c r="P34" s="51">
        <v>-4052</v>
      </c>
      <c r="Q34" s="45"/>
      <c r="R34" s="46"/>
      <c r="S34" s="46"/>
      <c r="T34" s="46"/>
    </row>
    <row r="35" spans="1:20" ht="18.75">
      <c r="A35" s="278" t="s">
        <v>233</v>
      </c>
      <c r="B35" s="279"/>
      <c r="C35" s="54">
        <v>29108.026833</v>
      </c>
      <c r="D35" s="54">
        <v>18522.995826999999</v>
      </c>
      <c r="E35" s="54">
        <v>10585.031006000001</v>
      </c>
      <c r="F35" s="54">
        <v>47631.022660000002</v>
      </c>
      <c r="G35" s="54">
        <v>2568.1330039999998</v>
      </c>
      <c r="H35" s="54">
        <v>2860.6608980000001</v>
      </c>
      <c r="I35" s="63">
        <v>-292.52789400000029</v>
      </c>
      <c r="J35" s="54">
        <v>5428.7939019999994</v>
      </c>
      <c r="K35" s="54">
        <v>14393</v>
      </c>
      <c r="L35" s="54">
        <v>20592</v>
      </c>
      <c r="M35" s="54">
        <v>-6199</v>
      </c>
      <c r="N35" s="54">
        <v>0</v>
      </c>
      <c r="O35" s="54">
        <v>4052</v>
      </c>
      <c r="P35" s="64">
        <v>-4052</v>
      </c>
    </row>
    <row r="36" spans="1:20" s="23" customFormat="1" ht="18.75">
      <c r="A36" s="52">
        <v>27</v>
      </c>
      <c r="B36" s="55" t="s">
        <v>119</v>
      </c>
      <c r="C36" s="49">
        <v>246483.66242000001</v>
      </c>
      <c r="D36" s="49">
        <v>251523.46500200001</v>
      </c>
      <c r="E36" s="48">
        <v>-5039.8025820000039</v>
      </c>
      <c r="F36" s="48">
        <v>498007.12742200005</v>
      </c>
      <c r="G36" s="49">
        <v>14747.972557999999</v>
      </c>
      <c r="H36" s="49">
        <v>14378.911058</v>
      </c>
      <c r="I36" s="47">
        <v>369.0614999999998</v>
      </c>
      <c r="J36" s="48">
        <v>29126.883615999999</v>
      </c>
      <c r="K36" s="49">
        <v>4660</v>
      </c>
      <c r="L36" s="49">
        <v>6036</v>
      </c>
      <c r="M36" s="48">
        <v>-1376</v>
      </c>
      <c r="N36" s="49">
        <v>0</v>
      </c>
      <c r="O36" s="49">
        <v>216</v>
      </c>
      <c r="P36" s="50">
        <v>-216</v>
      </c>
      <c r="Q36" s="59"/>
      <c r="R36" s="60"/>
      <c r="S36" s="60"/>
      <c r="T36" s="60"/>
    </row>
    <row r="37" spans="1:20" s="23" customFormat="1" ht="18.75">
      <c r="A37" s="39">
        <v>28</v>
      </c>
      <c r="B37" s="57" t="s">
        <v>83</v>
      </c>
      <c r="C37" s="56">
        <v>199159.670411</v>
      </c>
      <c r="D37" s="56">
        <v>351682.269516</v>
      </c>
      <c r="E37" s="43">
        <v>-152522.599105</v>
      </c>
      <c r="F37" s="43">
        <v>550841.93992699997</v>
      </c>
      <c r="G37" s="58">
        <v>4838.1852179999996</v>
      </c>
      <c r="H37" s="58">
        <v>23099.417328</v>
      </c>
      <c r="I37" s="43">
        <v>-18261.232110000001</v>
      </c>
      <c r="J37" s="43">
        <v>27937.602545999998</v>
      </c>
      <c r="K37" s="58">
        <v>24108</v>
      </c>
      <c r="L37" s="58">
        <v>162422</v>
      </c>
      <c r="M37" s="43">
        <v>-138314</v>
      </c>
      <c r="N37" s="58">
        <v>70</v>
      </c>
      <c r="O37" s="58">
        <v>16205</v>
      </c>
      <c r="P37" s="44">
        <v>-16135</v>
      </c>
      <c r="Q37" s="59"/>
      <c r="R37" s="60"/>
      <c r="S37" s="60"/>
      <c r="T37" s="60"/>
    </row>
    <row r="38" spans="1:20" s="23" customFormat="1" ht="18.75">
      <c r="A38" s="52">
        <v>29</v>
      </c>
      <c r="B38" s="55" t="s">
        <v>104</v>
      </c>
      <c r="C38" s="49">
        <v>180773.95748000001</v>
      </c>
      <c r="D38" s="49">
        <v>175796.10188199999</v>
      </c>
      <c r="E38" s="48">
        <v>4977.8555980000237</v>
      </c>
      <c r="F38" s="48">
        <v>356570.05936199997</v>
      </c>
      <c r="G38" s="49">
        <v>3877.518466</v>
      </c>
      <c r="H38" s="49">
        <v>11130.574914999999</v>
      </c>
      <c r="I38" s="47">
        <v>-7253.0564489999997</v>
      </c>
      <c r="J38" s="48">
        <v>15008.093380999999</v>
      </c>
      <c r="K38" s="49">
        <v>43174.735452000001</v>
      </c>
      <c r="L38" s="49">
        <v>42887.437831000003</v>
      </c>
      <c r="M38" s="48">
        <v>287.29762099999789</v>
      </c>
      <c r="N38" s="49">
        <v>66.023776999999995</v>
      </c>
      <c r="O38" s="49">
        <v>6163.8434260000004</v>
      </c>
      <c r="P38" s="50">
        <v>-6097.819649</v>
      </c>
      <c r="Q38" s="59"/>
      <c r="R38" s="60"/>
      <c r="S38" s="60"/>
      <c r="T38" s="60"/>
    </row>
    <row r="39" spans="1:20" s="23" customFormat="1" ht="18.75">
      <c r="A39" s="39">
        <v>30</v>
      </c>
      <c r="B39" s="57" t="s">
        <v>88</v>
      </c>
      <c r="C39" s="43">
        <v>176988.94238699999</v>
      </c>
      <c r="D39" s="43">
        <v>131275.946998</v>
      </c>
      <c r="E39" s="43">
        <v>45712.995388999989</v>
      </c>
      <c r="F39" s="43">
        <v>308264.88938499999</v>
      </c>
      <c r="G39" s="43">
        <v>3641.50513</v>
      </c>
      <c r="H39" s="43">
        <v>8950.5286680000008</v>
      </c>
      <c r="I39" s="43">
        <v>-5309.0235380000013</v>
      </c>
      <c r="J39" s="43">
        <v>12592.033798</v>
      </c>
      <c r="K39" s="43">
        <v>78310</v>
      </c>
      <c r="L39" s="43">
        <v>67762</v>
      </c>
      <c r="M39" s="43">
        <v>10548</v>
      </c>
      <c r="N39" s="43">
        <v>1531</v>
      </c>
      <c r="O39" s="43">
        <v>11316</v>
      </c>
      <c r="P39" s="44">
        <v>-9785</v>
      </c>
      <c r="Q39" s="59"/>
      <c r="R39" s="60"/>
      <c r="S39" s="60"/>
      <c r="T39" s="60"/>
    </row>
    <row r="40" spans="1:20" s="23" customFormat="1" ht="18.75">
      <c r="A40" s="52">
        <v>31</v>
      </c>
      <c r="B40" s="55" t="s">
        <v>86</v>
      </c>
      <c r="C40" s="49">
        <v>174269.16214</v>
      </c>
      <c r="D40" s="49">
        <v>303923.11396699998</v>
      </c>
      <c r="E40" s="48">
        <v>-129653.95182699998</v>
      </c>
      <c r="F40" s="48">
        <v>478192.27610699995</v>
      </c>
      <c r="G40" s="49">
        <v>317.13</v>
      </c>
      <c r="H40" s="49">
        <v>8425.9214630000006</v>
      </c>
      <c r="I40" s="47">
        <v>-8108.7914630000005</v>
      </c>
      <c r="J40" s="48">
        <v>8743.0514629999998</v>
      </c>
      <c r="K40" s="49">
        <v>35731.180557</v>
      </c>
      <c r="L40" s="49">
        <v>144734.39397999999</v>
      </c>
      <c r="M40" s="48">
        <v>-109003.21342299999</v>
      </c>
      <c r="N40" s="49">
        <v>370.28304300000002</v>
      </c>
      <c r="O40" s="49">
        <v>9397.9619970000003</v>
      </c>
      <c r="P40" s="50">
        <v>-9027.6789540000009</v>
      </c>
      <c r="Q40" s="59"/>
      <c r="R40" s="60"/>
      <c r="S40" s="60"/>
      <c r="T40" s="60"/>
    </row>
    <row r="41" spans="1:20" s="23" customFormat="1" ht="18.75">
      <c r="A41" s="39">
        <v>32</v>
      </c>
      <c r="B41" s="57" t="s">
        <v>94</v>
      </c>
      <c r="C41" s="56">
        <v>159957.21942099999</v>
      </c>
      <c r="D41" s="56">
        <v>186063.72452399999</v>
      </c>
      <c r="E41" s="43">
        <v>-26106.505103000003</v>
      </c>
      <c r="F41" s="43">
        <v>346020.94394499995</v>
      </c>
      <c r="G41" s="58">
        <v>809.9</v>
      </c>
      <c r="H41" s="58">
        <v>9433.5065479999994</v>
      </c>
      <c r="I41" s="43">
        <v>-8623.6065479999997</v>
      </c>
      <c r="J41" s="43">
        <v>10243.406547999999</v>
      </c>
      <c r="K41" s="58">
        <v>67477</v>
      </c>
      <c r="L41" s="58">
        <v>88872</v>
      </c>
      <c r="M41" s="43">
        <v>-21395</v>
      </c>
      <c r="N41" s="58">
        <v>29</v>
      </c>
      <c r="O41" s="58">
        <v>10095</v>
      </c>
      <c r="P41" s="44">
        <v>-10066</v>
      </c>
      <c r="Q41" s="59"/>
      <c r="R41" s="60"/>
      <c r="S41" s="60"/>
      <c r="T41" s="60"/>
    </row>
    <row r="42" spans="1:20" s="23" customFormat="1" ht="18.75">
      <c r="A42" s="52">
        <v>33</v>
      </c>
      <c r="B42" s="55" t="s">
        <v>99</v>
      </c>
      <c r="C42" s="49">
        <v>158015.831454</v>
      </c>
      <c r="D42" s="49">
        <v>124620.62445600001</v>
      </c>
      <c r="E42" s="48">
        <v>33395.206997999994</v>
      </c>
      <c r="F42" s="48">
        <v>282636.45591000002</v>
      </c>
      <c r="G42" s="49">
        <v>4598.7502320000003</v>
      </c>
      <c r="H42" s="49">
        <v>3188.6284690000002</v>
      </c>
      <c r="I42" s="47">
        <v>1410.1217630000001</v>
      </c>
      <c r="J42" s="48">
        <v>7787.3787010000005</v>
      </c>
      <c r="K42" s="49">
        <v>119871</v>
      </c>
      <c r="L42" s="49">
        <v>79651</v>
      </c>
      <c r="M42" s="48">
        <v>40220</v>
      </c>
      <c r="N42" s="49">
        <v>7114</v>
      </c>
      <c r="O42" s="49">
        <v>4734</v>
      </c>
      <c r="P42" s="50">
        <v>2380</v>
      </c>
      <c r="Q42" s="59"/>
      <c r="R42" s="60"/>
      <c r="S42" s="60"/>
      <c r="T42" s="60"/>
    </row>
    <row r="43" spans="1:20" s="23" customFormat="1" ht="18.75">
      <c r="A43" s="39">
        <v>34</v>
      </c>
      <c r="B43" s="57" t="s">
        <v>110</v>
      </c>
      <c r="C43" s="43">
        <v>120155.808678</v>
      </c>
      <c r="D43" s="43">
        <v>132677.925262</v>
      </c>
      <c r="E43" s="43">
        <v>-12522.116584000003</v>
      </c>
      <c r="F43" s="43">
        <v>252833.73394000001</v>
      </c>
      <c r="G43" s="43">
        <v>9713.2908630000002</v>
      </c>
      <c r="H43" s="43">
        <v>9606.8737099999998</v>
      </c>
      <c r="I43" s="43">
        <v>106.41715300000033</v>
      </c>
      <c r="J43" s="43">
        <v>19320.164573000002</v>
      </c>
      <c r="K43" s="43">
        <v>18874</v>
      </c>
      <c r="L43" s="43">
        <v>32171</v>
      </c>
      <c r="M43" s="43">
        <v>-13297</v>
      </c>
      <c r="N43" s="43">
        <v>0</v>
      </c>
      <c r="O43" s="43">
        <v>4169</v>
      </c>
      <c r="P43" s="160">
        <v>-4169</v>
      </c>
      <c r="Q43" s="59"/>
      <c r="R43" s="60"/>
      <c r="S43" s="60"/>
      <c r="T43" s="60"/>
    </row>
    <row r="44" spans="1:20" s="23" customFormat="1" ht="18.75">
      <c r="A44" s="52">
        <v>35</v>
      </c>
      <c r="B44" s="55" t="s">
        <v>129</v>
      </c>
      <c r="C44" s="49">
        <v>118974.828593</v>
      </c>
      <c r="D44" s="49">
        <v>111009.194965</v>
      </c>
      <c r="E44" s="48">
        <v>7965.633627999996</v>
      </c>
      <c r="F44" s="48">
        <v>229984.02355799999</v>
      </c>
      <c r="G44" s="49">
        <v>4450.917762</v>
      </c>
      <c r="H44" s="49">
        <v>5585.0950910000001</v>
      </c>
      <c r="I44" s="47">
        <v>-1134.1773290000001</v>
      </c>
      <c r="J44" s="48">
        <v>10036.012853</v>
      </c>
      <c r="K44" s="49">
        <v>16073</v>
      </c>
      <c r="L44" s="49">
        <v>563</v>
      </c>
      <c r="M44" s="48">
        <v>15510</v>
      </c>
      <c r="N44" s="49">
        <v>0</v>
      </c>
      <c r="O44" s="49">
        <v>144</v>
      </c>
      <c r="P44" s="50">
        <v>-144</v>
      </c>
      <c r="Q44" s="59"/>
      <c r="R44" s="60"/>
      <c r="S44" s="60"/>
      <c r="T44" s="60"/>
    </row>
    <row r="45" spans="1:20" s="23" customFormat="1" ht="18.75">
      <c r="A45" s="39">
        <v>36</v>
      </c>
      <c r="B45" s="57" t="s">
        <v>91</v>
      </c>
      <c r="C45" s="56">
        <v>114581.238838</v>
      </c>
      <c r="D45" s="56">
        <v>147218.74256799999</v>
      </c>
      <c r="E45" s="43">
        <v>-32637.503729999982</v>
      </c>
      <c r="F45" s="43">
        <v>261799.98140599998</v>
      </c>
      <c r="G45" s="58">
        <v>341.75529999999998</v>
      </c>
      <c r="H45" s="58">
        <v>16489.466168999999</v>
      </c>
      <c r="I45" s="43">
        <v>-16147.710868999999</v>
      </c>
      <c r="J45" s="43">
        <v>16831.221469</v>
      </c>
      <c r="K45" s="58">
        <v>71318</v>
      </c>
      <c r="L45" s="58">
        <v>105419</v>
      </c>
      <c r="M45" s="43">
        <v>-34101</v>
      </c>
      <c r="N45" s="58">
        <v>0</v>
      </c>
      <c r="O45" s="58">
        <v>15349</v>
      </c>
      <c r="P45" s="44">
        <v>-15349</v>
      </c>
      <c r="Q45" s="59"/>
      <c r="R45" s="60"/>
      <c r="S45" s="60"/>
      <c r="T45" s="60"/>
    </row>
    <row r="46" spans="1:20" s="23" customFormat="1" ht="18.75">
      <c r="A46" s="52">
        <v>37</v>
      </c>
      <c r="B46" s="55" t="s">
        <v>214</v>
      </c>
      <c r="C46" s="49">
        <v>95546.915129000001</v>
      </c>
      <c r="D46" s="49">
        <v>121621.83726099999</v>
      </c>
      <c r="E46" s="48">
        <v>-26074.922131999992</v>
      </c>
      <c r="F46" s="48">
        <v>217168.75238999998</v>
      </c>
      <c r="G46" s="49">
        <v>114.562483</v>
      </c>
      <c r="H46" s="49">
        <v>1044.3544010000001</v>
      </c>
      <c r="I46" s="47">
        <v>-929.79191800000001</v>
      </c>
      <c r="J46" s="48">
        <v>1158.916884</v>
      </c>
      <c r="K46" s="49">
        <v>6150.9291880000001</v>
      </c>
      <c r="L46" s="49">
        <v>9282.9929859999993</v>
      </c>
      <c r="M46" s="48">
        <v>-3132.0637979999992</v>
      </c>
      <c r="N46" s="49">
        <v>0</v>
      </c>
      <c r="O46" s="49">
        <v>511.56576899999999</v>
      </c>
      <c r="P46" s="50">
        <v>-511.56576899999999</v>
      </c>
      <c r="Q46" s="59"/>
      <c r="R46" s="60"/>
      <c r="S46" s="60"/>
      <c r="T46" s="60"/>
    </row>
    <row r="47" spans="1:20" s="23" customFormat="1" ht="18.75">
      <c r="A47" s="39">
        <v>38</v>
      </c>
      <c r="B47" s="57" t="s">
        <v>234</v>
      </c>
      <c r="C47" s="43">
        <v>93090.839177000002</v>
      </c>
      <c r="D47" s="43">
        <v>62907.961668000004</v>
      </c>
      <c r="E47" s="43">
        <v>30182.877508999998</v>
      </c>
      <c r="F47" s="43">
        <v>155998.80084500002</v>
      </c>
      <c r="G47" s="43">
        <v>5704.427079</v>
      </c>
      <c r="H47" s="43">
        <v>6576.1873509999996</v>
      </c>
      <c r="I47" s="43">
        <v>-871.76027199999953</v>
      </c>
      <c r="J47" s="43">
        <v>12280.61443</v>
      </c>
      <c r="K47" s="43">
        <v>48311</v>
      </c>
      <c r="L47" s="43">
        <v>17366</v>
      </c>
      <c r="M47" s="43">
        <v>30945</v>
      </c>
      <c r="N47" s="43">
        <v>109</v>
      </c>
      <c r="O47" s="43">
        <v>2673</v>
      </c>
      <c r="P47" s="160">
        <v>-2564</v>
      </c>
      <c r="Q47" s="59"/>
      <c r="R47" s="60"/>
      <c r="S47" s="60"/>
      <c r="T47" s="60"/>
    </row>
    <row r="48" spans="1:20" s="23" customFormat="1" ht="18.75">
      <c r="A48" s="52">
        <v>39</v>
      </c>
      <c r="B48" s="55" t="s">
        <v>101</v>
      </c>
      <c r="C48" s="49">
        <v>88975.884128000005</v>
      </c>
      <c r="D48" s="49">
        <v>131680.23349399999</v>
      </c>
      <c r="E48" s="48">
        <v>-42704.34936599998</v>
      </c>
      <c r="F48" s="48">
        <v>220656.11762199999</v>
      </c>
      <c r="G48" s="49">
        <v>7983.2046780000001</v>
      </c>
      <c r="H48" s="49">
        <v>13630.912851999999</v>
      </c>
      <c r="I48" s="47">
        <v>-5647.7081739999994</v>
      </c>
      <c r="J48" s="48">
        <v>21614.11753</v>
      </c>
      <c r="K48" s="49">
        <v>34883</v>
      </c>
      <c r="L48" s="49">
        <v>53589</v>
      </c>
      <c r="M48" s="48">
        <v>-18706</v>
      </c>
      <c r="N48" s="49">
        <v>1496</v>
      </c>
      <c r="O48" s="49">
        <v>4115</v>
      </c>
      <c r="P48" s="50">
        <v>-2619</v>
      </c>
      <c r="Q48" s="59"/>
      <c r="R48" s="60"/>
      <c r="S48" s="60"/>
      <c r="T48" s="60"/>
    </row>
    <row r="49" spans="1:20" s="23" customFormat="1" ht="18.75">
      <c r="A49" s="39">
        <v>40</v>
      </c>
      <c r="B49" s="57" t="s">
        <v>194</v>
      </c>
      <c r="C49" s="56">
        <v>84540.676311000003</v>
      </c>
      <c r="D49" s="56">
        <v>98534.315531</v>
      </c>
      <c r="E49" s="43">
        <v>-13993.639219999997</v>
      </c>
      <c r="F49" s="43">
        <v>183074.99184199999</v>
      </c>
      <c r="G49" s="58">
        <v>0</v>
      </c>
      <c r="H49" s="58">
        <v>47.497500000000002</v>
      </c>
      <c r="I49" s="43">
        <v>-47.497500000000002</v>
      </c>
      <c r="J49" s="43">
        <v>47.497500000000002</v>
      </c>
      <c r="K49" s="58">
        <v>3157.4904160000001</v>
      </c>
      <c r="L49" s="58">
        <v>4966.2864820000004</v>
      </c>
      <c r="M49" s="43">
        <v>-1808.7960660000003</v>
      </c>
      <c r="N49" s="58">
        <v>0</v>
      </c>
      <c r="O49" s="58">
        <v>132.20855599999999</v>
      </c>
      <c r="P49" s="44">
        <v>-132.20855599999999</v>
      </c>
      <c r="Q49" s="59"/>
      <c r="R49" s="60"/>
      <c r="S49" s="60"/>
      <c r="T49" s="60"/>
    </row>
    <row r="50" spans="1:20" s="23" customFormat="1" ht="18.75">
      <c r="A50" s="52">
        <v>41</v>
      </c>
      <c r="B50" s="55" t="s">
        <v>124</v>
      </c>
      <c r="C50" s="49">
        <v>84390.195445000005</v>
      </c>
      <c r="D50" s="49">
        <v>87723.893133999998</v>
      </c>
      <c r="E50" s="48">
        <v>-3333.6976889999933</v>
      </c>
      <c r="F50" s="48">
        <v>172114.088579</v>
      </c>
      <c r="G50" s="49">
        <v>310.14</v>
      </c>
      <c r="H50" s="49">
        <v>5454.995707</v>
      </c>
      <c r="I50" s="47">
        <v>-5144.8557069999997</v>
      </c>
      <c r="J50" s="48">
        <v>5765.1357070000004</v>
      </c>
      <c r="K50" s="49">
        <v>882.40219300000001</v>
      </c>
      <c r="L50" s="49">
        <v>9925.0003699999997</v>
      </c>
      <c r="M50" s="48">
        <v>-9042.5981769999999</v>
      </c>
      <c r="N50" s="49">
        <v>0</v>
      </c>
      <c r="O50" s="49">
        <v>4047.5046229999998</v>
      </c>
      <c r="P50" s="50">
        <v>-4047.5046229999998</v>
      </c>
      <c r="Q50" s="59"/>
      <c r="R50" s="60"/>
      <c r="S50" s="60"/>
      <c r="T50" s="60"/>
    </row>
    <row r="51" spans="1:20" s="23" customFormat="1" ht="18.75">
      <c r="A51" s="39">
        <v>42</v>
      </c>
      <c r="B51" s="57" t="s">
        <v>113</v>
      </c>
      <c r="C51" s="43">
        <v>81999.177295000001</v>
      </c>
      <c r="D51" s="43">
        <v>65131.813032999999</v>
      </c>
      <c r="E51" s="43">
        <v>16867.364262000003</v>
      </c>
      <c r="F51" s="43">
        <v>147130.99032799999</v>
      </c>
      <c r="G51" s="43">
        <v>2262.8523610000002</v>
      </c>
      <c r="H51" s="43">
        <v>4211.0735199999999</v>
      </c>
      <c r="I51" s="43">
        <v>-1948.2211589999997</v>
      </c>
      <c r="J51" s="43">
        <v>6473.9258810000001</v>
      </c>
      <c r="K51" s="43">
        <v>33683</v>
      </c>
      <c r="L51" s="43">
        <v>25400</v>
      </c>
      <c r="M51" s="43">
        <v>8283</v>
      </c>
      <c r="N51" s="43">
        <v>9</v>
      </c>
      <c r="O51" s="43">
        <v>2920</v>
      </c>
      <c r="P51" s="160">
        <v>-2911</v>
      </c>
      <c r="Q51" s="59"/>
      <c r="R51" s="60"/>
      <c r="S51" s="60"/>
      <c r="T51" s="60"/>
    </row>
    <row r="52" spans="1:20" s="23" customFormat="1" ht="18.75">
      <c r="A52" s="52">
        <v>43</v>
      </c>
      <c r="B52" s="55" t="s">
        <v>235</v>
      </c>
      <c r="C52" s="49">
        <v>80383.490692000007</v>
      </c>
      <c r="D52" s="49">
        <v>77674.303604999994</v>
      </c>
      <c r="E52" s="48">
        <v>2709.187087000013</v>
      </c>
      <c r="F52" s="48">
        <v>158057.79429699999</v>
      </c>
      <c r="G52" s="49">
        <v>0</v>
      </c>
      <c r="H52" s="49">
        <v>2708.6013859999998</v>
      </c>
      <c r="I52" s="47">
        <v>-2708.6013859999998</v>
      </c>
      <c r="J52" s="48">
        <v>2708.6013859999998</v>
      </c>
      <c r="K52" s="49">
        <v>6703.3452850000003</v>
      </c>
      <c r="L52" s="49">
        <v>5993.5544120000004</v>
      </c>
      <c r="M52" s="48">
        <v>709.79087299999992</v>
      </c>
      <c r="N52" s="49">
        <v>0</v>
      </c>
      <c r="O52" s="49">
        <v>52.636254000000001</v>
      </c>
      <c r="P52" s="50">
        <v>-52.636254000000001</v>
      </c>
      <c r="Q52" s="59"/>
      <c r="R52" s="60"/>
      <c r="S52" s="60"/>
      <c r="T52" s="60"/>
    </row>
    <row r="53" spans="1:20" s="23" customFormat="1" ht="18.75">
      <c r="A53" s="39">
        <v>44</v>
      </c>
      <c r="B53" s="57" t="s">
        <v>143</v>
      </c>
      <c r="C53" s="43">
        <v>74413.622195000004</v>
      </c>
      <c r="D53" s="43">
        <v>76211.292296</v>
      </c>
      <c r="E53" s="43">
        <v>-1797.6701009999961</v>
      </c>
      <c r="F53" s="43">
        <v>150624.914491</v>
      </c>
      <c r="G53" s="43">
        <v>792.39778799999999</v>
      </c>
      <c r="H53" s="43">
        <v>3340.2005199999999</v>
      </c>
      <c r="I53" s="43">
        <v>-2547.8027320000001</v>
      </c>
      <c r="J53" s="43">
        <v>4132.5983079999996</v>
      </c>
      <c r="K53" s="43">
        <v>6610</v>
      </c>
      <c r="L53" s="43">
        <v>5417</v>
      </c>
      <c r="M53" s="43">
        <v>1193</v>
      </c>
      <c r="N53" s="43">
        <v>1055</v>
      </c>
      <c r="O53" s="43">
        <v>568</v>
      </c>
      <c r="P53" s="160">
        <v>487</v>
      </c>
      <c r="Q53" s="59"/>
      <c r="R53" s="60"/>
      <c r="S53" s="60"/>
      <c r="T53" s="60"/>
    </row>
    <row r="54" spans="1:20" s="23" customFormat="1" ht="18.75">
      <c r="A54" s="52">
        <v>45</v>
      </c>
      <c r="B54" s="55" t="s">
        <v>117</v>
      </c>
      <c r="C54" s="49">
        <v>70435.436644999994</v>
      </c>
      <c r="D54" s="49">
        <v>48916.804596000002</v>
      </c>
      <c r="E54" s="48">
        <v>21518.632048999993</v>
      </c>
      <c r="F54" s="48">
        <v>119352.241241</v>
      </c>
      <c r="G54" s="49">
        <v>564.67848600000002</v>
      </c>
      <c r="H54" s="49">
        <v>3483.3391710000001</v>
      </c>
      <c r="I54" s="47">
        <v>-2918.6606849999998</v>
      </c>
      <c r="J54" s="48">
        <v>4048.0176570000003</v>
      </c>
      <c r="K54" s="49">
        <v>44098</v>
      </c>
      <c r="L54" s="49">
        <v>39254</v>
      </c>
      <c r="M54" s="48">
        <v>4844</v>
      </c>
      <c r="N54" s="49">
        <v>2770</v>
      </c>
      <c r="O54" s="49">
        <v>7406</v>
      </c>
      <c r="P54" s="50">
        <v>-4636</v>
      </c>
      <c r="Q54" s="59"/>
      <c r="R54" s="60"/>
      <c r="S54" s="60"/>
      <c r="T54" s="60"/>
    </row>
    <row r="55" spans="1:20" s="23" customFormat="1" ht="18.75">
      <c r="A55" s="39">
        <v>46</v>
      </c>
      <c r="B55" s="57" t="s">
        <v>97</v>
      </c>
      <c r="C55" s="56">
        <v>70434.226922000002</v>
      </c>
      <c r="D55" s="56">
        <v>147812.50009399999</v>
      </c>
      <c r="E55" s="43">
        <v>-77378.273171999987</v>
      </c>
      <c r="F55" s="43">
        <v>218246.72701599999</v>
      </c>
      <c r="G55" s="58">
        <v>202.5</v>
      </c>
      <c r="H55" s="58">
        <v>14147.761485000001</v>
      </c>
      <c r="I55" s="43">
        <v>-13945.261485000001</v>
      </c>
      <c r="J55" s="43">
        <v>14350.261485000001</v>
      </c>
      <c r="K55" s="58">
        <v>8804</v>
      </c>
      <c r="L55" s="58">
        <v>81360</v>
      </c>
      <c r="M55" s="43">
        <v>-72556</v>
      </c>
      <c r="N55" s="58">
        <v>154</v>
      </c>
      <c r="O55" s="58">
        <v>12070</v>
      </c>
      <c r="P55" s="44">
        <v>-11916</v>
      </c>
      <c r="Q55" s="59"/>
      <c r="R55" s="60"/>
      <c r="S55" s="60"/>
      <c r="T55" s="60"/>
    </row>
    <row r="56" spans="1:20" s="23" customFormat="1" ht="18.75">
      <c r="A56" s="52">
        <v>47</v>
      </c>
      <c r="B56" s="55" t="s">
        <v>156</v>
      </c>
      <c r="C56" s="49">
        <v>70316.454276999997</v>
      </c>
      <c r="D56" s="49">
        <v>71702.379289000004</v>
      </c>
      <c r="E56" s="48">
        <v>-1385.925012000007</v>
      </c>
      <c r="F56" s="48">
        <v>142018.83356599999</v>
      </c>
      <c r="G56" s="49">
        <v>1810.4665540000001</v>
      </c>
      <c r="H56" s="49">
        <v>3395.421433</v>
      </c>
      <c r="I56" s="47">
        <v>-1584.9548789999999</v>
      </c>
      <c r="J56" s="48">
        <v>5205.8879870000001</v>
      </c>
      <c r="K56" s="49">
        <v>2563</v>
      </c>
      <c r="L56" s="49">
        <v>1531</v>
      </c>
      <c r="M56" s="48">
        <v>1032</v>
      </c>
      <c r="N56" s="49">
        <v>0</v>
      </c>
      <c r="O56" s="49">
        <v>202</v>
      </c>
      <c r="P56" s="50">
        <v>-202</v>
      </c>
      <c r="Q56" s="59"/>
      <c r="R56" s="60"/>
      <c r="S56" s="60"/>
      <c r="T56" s="60"/>
    </row>
    <row r="57" spans="1:20" s="23" customFormat="1" ht="18.75">
      <c r="A57" s="39">
        <v>48</v>
      </c>
      <c r="B57" s="57" t="s">
        <v>135</v>
      </c>
      <c r="C57" s="56">
        <v>62885.208772999998</v>
      </c>
      <c r="D57" s="56">
        <v>73082.757752000005</v>
      </c>
      <c r="E57" s="43">
        <v>-10197.548979000007</v>
      </c>
      <c r="F57" s="43">
        <v>135967.966525</v>
      </c>
      <c r="G57" s="58">
        <v>0</v>
      </c>
      <c r="H57" s="58">
        <v>6388.2385690000001</v>
      </c>
      <c r="I57" s="43">
        <v>-6388.2385690000001</v>
      </c>
      <c r="J57" s="43">
        <v>6388.2385690000001</v>
      </c>
      <c r="K57" s="58">
        <v>14555</v>
      </c>
      <c r="L57" s="58">
        <v>19529</v>
      </c>
      <c r="M57" s="43">
        <v>-4974</v>
      </c>
      <c r="N57" s="58">
        <v>0</v>
      </c>
      <c r="O57" s="58">
        <v>6404</v>
      </c>
      <c r="P57" s="44">
        <v>-6404</v>
      </c>
      <c r="Q57" s="59"/>
      <c r="R57" s="60"/>
      <c r="S57" s="60"/>
      <c r="T57" s="60"/>
    </row>
    <row r="58" spans="1:20" s="23" customFormat="1" ht="18.75">
      <c r="A58" s="52">
        <v>49</v>
      </c>
      <c r="B58" s="55" t="s">
        <v>121</v>
      </c>
      <c r="C58" s="49">
        <v>62415.921363000001</v>
      </c>
      <c r="D58" s="49">
        <v>72310.992830000003</v>
      </c>
      <c r="E58" s="48">
        <v>-9895.0714670000016</v>
      </c>
      <c r="F58" s="48">
        <v>134726.914193</v>
      </c>
      <c r="G58" s="49">
        <v>126</v>
      </c>
      <c r="H58" s="49">
        <v>747.809124</v>
      </c>
      <c r="I58" s="47">
        <v>-621.809124</v>
      </c>
      <c r="J58" s="48">
        <v>873.809124</v>
      </c>
      <c r="K58" s="49">
        <v>5591</v>
      </c>
      <c r="L58" s="49">
        <v>12543</v>
      </c>
      <c r="M58" s="48">
        <v>-6952</v>
      </c>
      <c r="N58" s="49">
        <v>32</v>
      </c>
      <c r="O58" s="49">
        <v>302</v>
      </c>
      <c r="P58" s="50">
        <v>-270</v>
      </c>
      <c r="Q58" s="59"/>
      <c r="R58" s="60"/>
      <c r="S58" s="60"/>
      <c r="T58" s="60"/>
    </row>
    <row r="59" spans="1:20" s="23" customFormat="1" ht="18.75">
      <c r="A59" s="39">
        <v>50</v>
      </c>
      <c r="B59" s="57" t="s">
        <v>213</v>
      </c>
      <c r="C59" s="43">
        <v>62080.585281</v>
      </c>
      <c r="D59" s="43">
        <v>71953.485283000002</v>
      </c>
      <c r="E59" s="43">
        <v>-9872.9000020000021</v>
      </c>
      <c r="F59" s="43">
        <v>134034.07056399999</v>
      </c>
      <c r="G59" s="43">
        <v>13156.673554999999</v>
      </c>
      <c r="H59" s="43">
        <v>4204.943945</v>
      </c>
      <c r="I59" s="43">
        <v>8951.7296099999985</v>
      </c>
      <c r="J59" s="43">
        <v>17361.6175</v>
      </c>
      <c r="K59" s="43">
        <v>4409.7214309999999</v>
      </c>
      <c r="L59" s="43">
        <v>30576.082224999998</v>
      </c>
      <c r="M59" s="43">
        <v>-26166.360794</v>
      </c>
      <c r="N59" s="43">
        <v>0</v>
      </c>
      <c r="O59" s="43">
        <v>909.67611299999999</v>
      </c>
      <c r="P59" s="160">
        <v>-909.67611299999999</v>
      </c>
      <c r="Q59" s="59"/>
      <c r="R59" s="60"/>
      <c r="S59" s="60"/>
      <c r="T59" s="60"/>
    </row>
    <row r="60" spans="1:20" s="23" customFormat="1" ht="18.75">
      <c r="A60" s="52">
        <v>51</v>
      </c>
      <c r="B60" s="55" t="s">
        <v>141</v>
      </c>
      <c r="C60" s="49">
        <v>61676.845601000001</v>
      </c>
      <c r="D60" s="49">
        <v>71212.619602999999</v>
      </c>
      <c r="E60" s="48">
        <v>-9535.7740019999983</v>
      </c>
      <c r="F60" s="48">
        <v>132889.46520400001</v>
      </c>
      <c r="G60" s="49">
        <v>1457.6859999999999</v>
      </c>
      <c r="H60" s="49">
        <v>2173.1667889999999</v>
      </c>
      <c r="I60" s="47">
        <v>-715.48078899999996</v>
      </c>
      <c r="J60" s="48">
        <v>3630.8527889999996</v>
      </c>
      <c r="K60" s="49">
        <v>7047</v>
      </c>
      <c r="L60" s="49">
        <v>16894</v>
      </c>
      <c r="M60" s="48">
        <v>-9847</v>
      </c>
      <c r="N60" s="49">
        <v>0</v>
      </c>
      <c r="O60" s="49">
        <v>896</v>
      </c>
      <c r="P60" s="50">
        <v>-896</v>
      </c>
      <c r="Q60" s="59"/>
      <c r="R60" s="60"/>
      <c r="S60" s="60"/>
      <c r="T60" s="60"/>
    </row>
    <row r="61" spans="1:20" s="23" customFormat="1" ht="18.75">
      <c r="A61" s="39">
        <v>52</v>
      </c>
      <c r="B61" s="57" t="s">
        <v>173</v>
      </c>
      <c r="C61" s="43">
        <v>58695.123346</v>
      </c>
      <c r="D61" s="43">
        <v>56344.099740999998</v>
      </c>
      <c r="E61" s="43">
        <v>2351.0236050000021</v>
      </c>
      <c r="F61" s="43">
        <v>115039.22308699999</v>
      </c>
      <c r="G61" s="43">
        <v>3050.6904760000002</v>
      </c>
      <c r="H61" s="43">
        <v>3208.4501869999999</v>
      </c>
      <c r="I61" s="43">
        <v>-157.7597109999997</v>
      </c>
      <c r="J61" s="43">
        <v>6259.1406630000001</v>
      </c>
      <c r="K61" s="43">
        <v>6438</v>
      </c>
      <c r="L61" s="43">
        <v>3246</v>
      </c>
      <c r="M61" s="43">
        <v>3192</v>
      </c>
      <c r="N61" s="43">
        <v>0</v>
      </c>
      <c r="O61" s="43">
        <v>707</v>
      </c>
      <c r="P61" s="44">
        <v>-707</v>
      </c>
      <c r="Q61" s="59"/>
      <c r="R61" s="60"/>
      <c r="S61" s="60"/>
      <c r="T61" s="60"/>
    </row>
    <row r="62" spans="1:20" s="23" customFormat="1" ht="18.75">
      <c r="A62" s="52">
        <v>53</v>
      </c>
      <c r="B62" s="55" t="s">
        <v>159</v>
      </c>
      <c r="C62" s="49">
        <v>55175.946693999998</v>
      </c>
      <c r="D62" s="49">
        <v>62062.413640999999</v>
      </c>
      <c r="E62" s="48">
        <v>-6886.4669470000008</v>
      </c>
      <c r="F62" s="48">
        <v>117238.360335</v>
      </c>
      <c r="G62" s="49">
        <v>1284.9220519999999</v>
      </c>
      <c r="H62" s="49">
        <v>2715.684882</v>
      </c>
      <c r="I62" s="47">
        <v>-1430.7628300000001</v>
      </c>
      <c r="J62" s="48">
        <v>4000.6069339999999</v>
      </c>
      <c r="K62" s="49">
        <v>2267.4005929999998</v>
      </c>
      <c r="L62" s="49">
        <v>10227.98898</v>
      </c>
      <c r="M62" s="48">
        <v>-7960.5883869999998</v>
      </c>
      <c r="N62" s="49">
        <v>0</v>
      </c>
      <c r="O62" s="49">
        <v>1923.2860989999999</v>
      </c>
      <c r="P62" s="50">
        <v>-1923.2860989999999</v>
      </c>
      <c r="Q62" s="59"/>
      <c r="R62" s="60"/>
      <c r="S62" s="60"/>
      <c r="T62" s="60"/>
    </row>
    <row r="63" spans="1:20" s="23" customFormat="1" ht="18.75">
      <c r="A63" s="39">
        <v>54</v>
      </c>
      <c r="B63" s="57" t="s">
        <v>127</v>
      </c>
      <c r="C63" s="56">
        <v>54266.820648000001</v>
      </c>
      <c r="D63" s="56">
        <v>61935.962764000004</v>
      </c>
      <c r="E63" s="43">
        <v>-7669.1421160000027</v>
      </c>
      <c r="F63" s="43">
        <v>116202.783412</v>
      </c>
      <c r="G63" s="58">
        <v>1312.448787</v>
      </c>
      <c r="H63" s="58">
        <v>2055.1183810000002</v>
      </c>
      <c r="I63" s="43">
        <v>-742.66959400000019</v>
      </c>
      <c r="J63" s="43">
        <v>3367.5671680000005</v>
      </c>
      <c r="K63" s="58">
        <v>4232</v>
      </c>
      <c r="L63" s="58">
        <v>11085</v>
      </c>
      <c r="M63" s="43">
        <v>-6853</v>
      </c>
      <c r="N63" s="58">
        <v>0</v>
      </c>
      <c r="O63" s="58">
        <v>766</v>
      </c>
      <c r="P63" s="44">
        <v>-766</v>
      </c>
      <c r="Q63" s="59"/>
      <c r="R63" s="60"/>
      <c r="S63" s="60"/>
      <c r="T63" s="60"/>
    </row>
    <row r="64" spans="1:20" s="23" customFormat="1" ht="18.75">
      <c r="A64" s="52">
        <v>55</v>
      </c>
      <c r="B64" s="55" t="s">
        <v>184</v>
      </c>
      <c r="C64" s="49">
        <v>54134.589073000003</v>
      </c>
      <c r="D64" s="49">
        <v>59769.481188999998</v>
      </c>
      <c r="E64" s="48">
        <v>-5634.8921159999954</v>
      </c>
      <c r="F64" s="48">
        <v>113904.07026199999</v>
      </c>
      <c r="G64" s="49">
        <v>3498.579197</v>
      </c>
      <c r="H64" s="49">
        <v>4939.5599789999997</v>
      </c>
      <c r="I64" s="47">
        <v>-1440.9807819999996</v>
      </c>
      <c r="J64" s="48">
        <v>8438.1391760000006</v>
      </c>
      <c r="K64" s="49">
        <v>748</v>
      </c>
      <c r="L64" s="49">
        <v>6447</v>
      </c>
      <c r="M64" s="48">
        <v>-5699</v>
      </c>
      <c r="N64" s="49">
        <v>0</v>
      </c>
      <c r="O64" s="49">
        <v>756</v>
      </c>
      <c r="P64" s="50">
        <v>-756</v>
      </c>
      <c r="Q64" s="59"/>
      <c r="R64" s="60"/>
      <c r="S64" s="60"/>
      <c r="T64" s="60"/>
    </row>
    <row r="65" spans="1:20" s="23" customFormat="1" ht="18.75">
      <c r="A65" s="39">
        <v>56</v>
      </c>
      <c r="B65" s="57" t="s">
        <v>175</v>
      </c>
      <c r="C65" s="56">
        <v>49156.170488999996</v>
      </c>
      <c r="D65" s="56">
        <v>50578.498723999997</v>
      </c>
      <c r="E65" s="43">
        <v>-1422.3282350000009</v>
      </c>
      <c r="F65" s="43">
        <v>99734.669212999986</v>
      </c>
      <c r="G65" s="58">
        <v>6383.9309290000001</v>
      </c>
      <c r="H65" s="58">
        <v>7700.7006860000001</v>
      </c>
      <c r="I65" s="43">
        <v>-1316.769757</v>
      </c>
      <c r="J65" s="43">
        <v>14084.631615</v>
      </c>
      <c r="K65" s="58">
        <v>8963</v>
      </c>
      <c r="L65" s="58">
        <v>9528</v>
      </c>
      <c r="M65" s="43">
        <v>-565</v>
      </c>
      <c r="N65" s="58">
        <v>1</v>
      </c>
      <c r="O65" s="58">
        <v>3697</v>
      </c>
      <c r="P65" s="44">
        <v>-3696</v>
      </c>
      <c r="Q65" s="59"/>
      <c r="R65" s="60"/>
      <c r="S65" s="60"/>
      <c r="T65" s="60"/>
    </row>
    <row r="66" spans="1:20" s="23" customFormat="1" ht="18.75">
      <c r="A66" s="52">
        <v>57</v>
      </c>
      <c r="B66" s="55" t="s">
        <v>132</v>
      </c>
      <c r="C66" s="49">
        <v>47118.160089999998</v>
      </c>
      <c r="D66" s="49">
        <v>47483.274288000001</v>
      </c>
      <c r="E66" s="48">
        <v>-365.11419800000294</v>
      </c>
      <c r="F66" s="48">
        <v>94601.434378000005</v>
      </c>
      <c r="G66" s="49">
        <v>1979.7532920000001</v>
      </c>
      <c r="H66" s="49">
        <v>2235.9031289999998</v>
      </c>
      <c r="I66" s="47">
        <v>-256.14983699999971</v>
      </c>
      <c r="J66" s="48">
        <v>4215.6564209999997</v>
      </c>
      <c r="K66" s="49">
        <v>5629</v>
      </c>
      <c r="L66" s="49">
        <v>11658</v>
      </c>
      <c r="M66" s="48">
        <v>-6029</v>
      </c>
      <c r="N66" s="49">
        <v>19</v>
      </c>
      <c r="O66" s="49">
        <v>1980</v>
      </c>
      <c r="P66" s="50">
        <v>-1961</v>
      </c>
      <c r="Q66" s="59"/>
      <c r="R66" s="60"/>
      <c r="S66" s="60"/>
      <c r="T66" s="60"/>
    </row>
    <row r="67" spans="1:20" s="23" customFormat="1" ht="18.75">
      <c r="A67" s="39">
        <v>58</v>
      </c>
      <c r="B67" s="57" t="s">
        <v>181</v>
      </c>
      <c r="C67" s="56">
        <v>45791.328676999998</v>
      </c>
      <c r="D67" s="56">
        <v>44988.272626999998</v>
      </c>
      <c r="E67" s="43">
        <v>803.05604999999923</v>
      </c>
      <c r="F67" s="43">
        <v>90779.601303999996</v>
      </c>
      <c r="G67" s="58">
        <v>0</v>
      </c>
      <c r="H67" s="58">
        <v>440.8</v>
      </c>
      <c r="I67" s="43">
        <v>-440.8</v>
      </c>
      <c r="J67" s="43">
        <v>440.8</v>
      </c>
      <c r="K67" s="58">
        <v>4747</v>
      </c>
      <c r="L67" s="58">
        <v>2998</v>
      </c>
      <c r="M67" s="43">
        <v>1749</v>
      </c>
      <c r="N67" s="162">
        <v>0</v>
      </c>
      <c r="O67" s="58">
        <v>24</v>
      </c>
      <c r="P67" s="44">
        <v>-24</v>
      </c>
      <c r="Q67" s="59"/>
      <c r="R67" s="60"/>
      <c r="S67" s="60"/>
      <c r="T67" s="60"/>
    </row>
    <row r="68" spans="1:20" s="23" customFormat="1" ht="18.75">
      <c r="A68" s="52">
        <v>59</v>
      </c>
      <c r="B68" s="55" t="s">
        <v>186</v>
      </c>
      <c r="C68" s="49">
        <v>44111.486390999999</v>
      </c>
      <c r="D68" s="49">
        <v>40979.977545000002</v>
      </c>
      <c r="E68" s="48">
        <v>3131.508845999997</v>
      </c>
      <c r="F68" s="48">
        <v>85091.463936</v>
      </c>
      <c r="G68" s="49">
        <v>1591.982499</v>
      </c>
      <c r="H68" s="49">
        <v>1572.8230940000001</v>
      </c>
      <c r="I68" s="47">
        <v>19.159404999999879</v>
      </c>
      <c r="J68" s="48">
        <v>3164.805593</v>
      </c>
      <c r="K68" s="49">
        <v>9293.9211369999994</v>
      </c>
      <c r="L68" s="49">
        <v>3098.0410820000002</v>
      </c>
      <c r="M68" s="48">
        <v>6195.8800549999996</v>
      </c>
      <c r="N68" s="49">
        <v>3814.33</v>
      </c>
      <c r="O68" s="49">
        <v>234.41855899999999</v>
      </c>
      <c r="P68" s="50">
        <v>3579.9114409999997</v>
      </c>
      <c r="Q68" s="59"/>
      <c r="R68" s="60"/>
      <c r="S68" s="60"/>
      <c r="T68" s="60"/>
    </row>
    <row r="69" spans="1:20" s="23" customFormat="1" ht="18.75">
      <c r="A69" s="39">
        <v>60</v>
      </c>
      <c r="B69" s="57" t="s">
        <v>189</v>
      </c>
      <c r="C69" s="56">
        <v>43737.034896999998</v>
      </c>
      <c r="D69" s="56">
        <v>39968.578198000003</v>
      </c>
      <c r="E69" s="43">
        <v>3768.4566989999948</v>
      </c>
      <c r="F69" s="43">
        <v>83705.613095000008</v>
      </c>
      <c r="G69" s="58">
        <v>1733.2656730000001</v>
      </c>
      <c r="H69" s="58">
        <v>2550.8024110000001</v>
      </c>
      <c r="I69" s="43">
        <v>-817.53673800000001</v>
      </c>
      <c r="J69" s="43">
        <v>4284.0680840000005</v>
      </c>
      <c r="K69" s="58">
        <v>1321.481927</v>
      </c>
      <c r="L69" s="58">
        <v>150.48819599999999</v>
      </c>
      <c r="M69" s="43">
        <v>1170.993731</v>
      </c>
      <c r="N69" s="58">
        <v>0</v>
      </c>
      <c r="O69" s="58">
        <v>0</v>
      </c>
      <c r="P69" s="44">
        <v>0</v>
      </c>
      <c r="Q69" s="59"/>
      <c r="R69" s="60"/>
      <c r="S69" s="60"/>
      <c r="T69" s="60"/>
    </row>
    <row r="70" spans="1:20" s="23" customFormat="1" ht="18.75">
      <c r="A70" s="52">
        <v>61</v>
      </c>
      <c r="B70" s="55" t="s">
        <v>151</v>
      </c>
      <c r="C70" s="49">
        <v>41542.887155999997</v>
      </c>
      <c r="D70" s="49">
        <v>37575.602493999999</v>
      </c>
      <c r="E70" s="48">
        <v>3967.2846619999982</v>
      </c>
      <c r="F70" s="48">
        <v>79118.489650000003</v>
      </c>
      <c r="G70" s="49">
        <v>395.7568</v>
      </c>
      <c r="H70" s="49">
        <v>4096.1211240000002</v>
      </c>
      <c r="I70" s="47">
        <v>-3700.3643240000001</v>
      </c>
      <c r="J70" s="48">
        <v>4491.8779240000003</v>
      </c>
      <c r="K70" s="49">
        <v>7729</v>
      </c>
      <c r="L70" s="49">
        <v>2455</v>
      </c>
      <c r="M70" s="48">
        <v>5274</v>
      </c>
      <c r="N70" s="49">
        <v>0</v>
      </c>
      <c r="O70" s="49">
        <v>699</v>
      </c>
      <c r="P70" s="50">
        <v>-699</v>
      </c>
      <c r="Q70" s="59"/>
      <c r="R70" s="60"/>
      <c r="S70" s="60"/>
      <c r="T70" s="60"/>
    </row>
    <row r="71" spans="1:20" s="23" customFormat="1" ht="18.75">
      <c r="A71" s="39">
        <v>62</v>
      </c>
      <c r="B71" s="57" t="s">
        <v>149</v>
      </c>
      <c r="C71" s="43">
        <v>40295.484139</v>
      </c>
      <c r="D71" s="43">
        <v>42374.910797999997</v>
      </c>
      <c r="E71" s="43">
        <v>-2079.426658999997</v>
      </c>
      <c r="F71" s="43">
        <v>82670.394937000005</v>
      </c>
      <c r="G71" s="43">
        <v>254.4272</v>
      </c>
      <c r="H71" s="43">
        <v>792.69739800000002</v>
      </c>
      <c r="I71" s="43">
        <v>-538.27019800000005</v>
      </c>
      <c r="J71" s="43">
        <v>1047.1245980000001</v>
      </c>
      <c r="K71" s="43">
        <v>7335</v>
      </c>
      <c r="L71" s="43">
        <v>9696</v>
      </c>
      <c r="M71" s="43">
        <v>-2361</v>
      </c>
      <c r="N71" s="43">
        <v>21</v>
      </c>
      <c r="O71" s="43">
        <v>345</v>
      </c>
      <c r="P71" s="44">
        <v>-324</v>
      </c>
      <c r="Q71" s="59"/>
      <c r="R71" s="60"/>
      <c r="S71" s="60"/>
      <c r="T71" s="60"/>
    </row>
    <row r="72" spans="1:20" s="23" customFormat="1" ht="18.75">
      <c r="A72" s="52">
        <v>63</v>
      </c>
      <c r="B72" s="55" t="s">
        <v>163</v>
      </c>
      <c r="C72" s="49">
        <v>38662.512195000003</v>
      </c>
      <c r="D72" s="49">
        <v>43448.226889999998</v>
      </c>
      <c r="E72" s="48">
        <v>-4785.7146949999951</v>
      </c>
      <c r="F72" s="48">
        <v>82110.739085000008</v>
      </c>
      <c r="G72" s="49">
        <v>0</v>
      </c>
      <c r="H72" s="49">
        <v>1654.383482</v>
      </c>
      <c r="I72" s="47">
        <v>-1654.383482</v>
      </c>
      <c r="J72" s="48">
        <v>1654.383482</v>
      </c>
      <c r="K72" s="49">
        <v>2960</v>
      </c>
      <c r="L72" s="49">
        <v>3351</v>
      </c>
      <c r="M72" s="48">
        <v>-391</v>
      </c>
      <c r="N72" s="49">
        <v>0</v>
      </c>
      <c r="O72" s="49">
        <v>1252</v>
      </c>
      <c r="P72" s="50">
        <v>-1252</v>
      </c>
      <c r="Q72" s="59"/>
      <c r="R72" s="60"/>
      <c r="S72" s="60"/>
      <c r="T72" s="60"/>
    </row>
    <row r="73" spans="1:20" s="23" customFormat="1" ht="18.75">
      <c r="A73" s="39">
        <v>64</v>
      </c>
      <c r="B73" s="57" t="s">
        <v>170</v>
      </c>
      <c r="C73" s="43">
        <v>35202.14991</v>
      </c>
      <c r="D73" s="43">
        <v>37888.433640000003</v>
      </c>
      <c r="E73" s="43">
        <v>-2686.2837300000028</v>
      </c>
      <c r="F73" s="43">
        <v>73090.58355000001</v>
      </c>
      <c r="G73" s="43">
        <v>5807.375274</v>
      </c>
      <c r="H73" s="43">
        <v>2294.23569</v>
      </c>
      <c r="I73" s="43">
        <v>3513.139584</v>
      </c>
      <c r="J73" s="43">
        <v>8101.6109639999995</v>
      </c>
      <c r="K73" s="43">
        <v>8482</v>
      </c>
      <c r="L73" s="43">
        <v>11646</v>
      </c>
      <c r="M73" s="43">
        <v>-3164</v>
      </c>
      <c r="N73" s="43">
        <v>0</v>
      </c>
      <c r="O73" s="43">
        <v>190</v>
      </c>
      <c r="P73" s="44">
        <v>-190</v>
      </c>
      <c r="Q73" s="59"/>
      <c r="R73" s="60"/>
      <c r="S73" s="60"/>
      <c r="T73" s="60"/>
    </row>
    <row r="74" spans="1:20" s="23" customFormat="1" ht="18.75">
      <c r="A74" s="52">
        <v>65</v>
      </c>
      <c r="B74" s="55" t="s">
        <v>138</v>
      </c>
      <c r="C74" s="49">
        <v>35059.464231999998</v>
      </c>
      <c r="D74" s="49">
        <v>27898.184648999999</v>
      </c>
      <c r="E74" s="48">
        <v>7161.2795829999995</v>
      </c>
      <c r="F74" s="48">
        <v>62957.648881000001</v>
      </c>
      <c r="G74" s="49">
        <v>162</v>
      </c>
      <c r="H74" s="49">
        <v>4676.9587019999999</v>
      </c>
      <c r="I74" s="47">
        <v>-4514.9587019999999</v>
      </c>
      <c r="J74" s="48">
        <v>4838.9587019999999</v>
      </c>
      <c r="K74" s="49">
        <v>12283.723333</v>
      </c>
      <c r="L74" s="49">
        <v>9959.1672070000004</v>
      </c>
      <c r="M74" s="48">
        <v>2324.5561259999995</v>
      </c>
      <c r="N74" s="49">
        <v>0</v>
      </c>
      <c r="O74" s="49">
        <v>1930.0281239999999</v>
      </c>
      <c r="P74" s="50">
        <v>-1930.0281239999999</v>
      </c>
      <c r="Q74" s="59"/>
      <c r="R74" s="60"/>
      <c r="S74" s="60"/>
      <c r="T74" s="60"/>
    </row>
    <row r="75" spans="1:20" s="23" customFormat="1" ht="18.75">
      <c r="A75" s="39">
        <v>66</v>
      </c>
      <c r="B75" s="57" t="s">
        <v>191</v>
      </c>
      <c r="C75" s="56">
        <v>33932.312463000002</v>
      </c>
      <c r="D75" s="56">
        <v>27257.946748999999</v>
      </c>
      <c r="E75" s="43">
        <v>6674.3657140000032</v>
      </c>
      <c r="F75" s="43">
        <v>61190.259212000004</v>
      </c>
      <c r="G75" s="58">
        <v>1197.6972060000001</v>
      </c>
      <c r="H75" s="58">
        <v>779.59900900000002</v>
      </c>
      <c r="I75" s="43">
        <v>418.09819700000003</v>
      </c>
      <c r="J75" s="43">
        <v>1977.2962150000001</v>
      </c>
      <c r="K75" s="58">
        <v>1672</v>
      </c>
      <c r="L75" s="58">
        <v>675</v>
      </c>
      <c r="M75" s="43">
        <v>997</v>
      </c>
      <c r="N75" s="58">
        <v>0</v>
      </c>
      <c r="O75" s="58">
        <v>37</v>
      </c>
      <c r="P75" s="44">
        <v>-37</v>
      </c>
      <c r="Q75" s="59"/>
      <c r="R75" s="60"/>
      <c r="S75" s="60"/>
      <c r="T75" s="60"/>
    </row>
    <row r="76" spans="1:20" s="23" customFormat="1" ht="18.75">
      <c r="A76" s="52">
        <v>67</v>
      </c>
      <c r="B76" s="55" t="s">
        <v>197</v>
      </c>
      <c r="C76" s="49">
        <v>25656.312879000001</v>
      </c>
      <c r="D76" s="49">
        <v>23334.790830999998</v>
      </c>
      <c r="E76" s="48">
        <v>2321.5220480000025</v>
      </c>
      <c r="F76" s="48">
        <v>48991.103709999996</v>
      </c>
      <c r="G76" s="49">
        <v>609.63</v>
      </c>
      <c r="H76" s="49">
        <v>58.087029000000001</v>
      </c>
      <c r="I76" s="47">
        <v>551.54297099999997</v>
      </c>
      <c r="J76" s="48">
        <v>667.71702900000003</v>
      </c>
      <c r="K76" s="49">
        <v>1284</v>
      </c>
      <c r="L76" s="49">
        <v>1785</v>
      </c>
      <c r="M76" s="48">
        <v>-501</v>
      </c>
      <c r="N76" s="49">
        <v>0</v>
      </c>
      <c r="O76" s="49">
        <v>0</v>
      </c>
      <c r="P76" s="50">
        <v>0</v>
      </c>
      <c r="Q76" s="59"/>
      <c r="R76" s="60"/>
      <c r="S76" s="60"/>
      <c r="T76" s="60"/>
    </row>
    <row r="77" spans="1:20" s="23" customFormat="1" ht="18.75">
      <c r="A77" s="39">
        <v>68</v>
      </c>
      <c r="B77" s="57" t="s">
        <v>236</v>
      </c>
      <c r="C77" s="43">
        <v>25469.420426000001</v>
      </c>
      <c r="D77" s="43">
        <v>24695.141421</v>
      </c>
      <c r="E77" s="43">
        <v>774.27900500000032</v>
      </c>
      <c r="F77" s="43">
        <v>50164.561847000004</v>
      </c>
      <c r="G77" s="43">
        <v>765.50070300000004</v>
      </c>
      <c r="H77" s="43">
        <v>2168.7692430000002</v>
      </c>
      <c r="I77" s="43">
        <v>-1403.26854</v>
      </c>
      <c r="J77" s="43">
        <v>2934.2699460000003</v>
      </c>
      <c r="K77" s="43">
        <v>7099.0884379999998</v>
      </c>
      <c r="L77" s="43">
        <v>4426.2711230000004</v>
      </c>
      <c r="M77" s="43">
        <v>2672.8173149999993</v>
      </c>
      <c r="N77" s="43">
        <v>0</v>
      </c>
      <c r="O77" s="43">
        <v>681.53363100000001</v>
      </c>
      <c r="P77" s="44">
        <v>-681.53363100000001</v>
      </c>
      <c r="Q77" s="59"/>
      <c r="R77" s="60"/>
      <c r="S77" s="60"/>
      <c r="T77" s="60"/>
    </row>
    <row r="78" spans="1:20" s="23" customFormat="1" ht="18.75">
      <c r="A78" s="52">
        <v>69</v>
      </c>
      <c r="B78" s="55" t="s">
        <v>168</v>
      </c>
      <c r="C78" s="49">
        <v>25419.110346000001</v>
      </c>
      <c r="D78" s="49">
        <v>25666.070058000001</v>
      </c>
      <c r="E78" s="48">
        <v>-246.95971199999985</v>
      </c>
      <c r="F78" s="48">
        <v>51085.180403999999</v>
      </c>
      <c r="G78" s="49">
        <v>708.11200799999995</v>
      </c>
      <c r="H78" s="49">
        <v>1317.53475</v>
      </c>
      <c r="I78" s="47">
        <v>-609.42274200000008</v>
      </c>
      <c r="J78" s="48">
        <v>2025.6467579999999</v>
      </c>
      <c r="K78" s="49">
        <v>3757</v>
      </c>
      <c r="L78" s="49">
        <v>7034</v>
      </c>
      <c r="M78" s="48">
        <v>-3277</v>
      </c>
      <c r="N78" s="49">
        <v>249</v>
      </c>
      <c r="O78" s="49">
        <v>61</v>
      </c>
      <c r="P78" s="50">
        <v>188</v>
      </c>
      <c r="Q78" s="59"/>
      <c r="R78" s="60"/>
      <c r="S78" s="60"/>
      <c r="T78" s="60"/>
    </row>
    <row r="79" spans="1:20" s="23" customFormat="1" ht="18.75">
      <c r="A79" s="39">
        <v>70</v>
      </c>
      <c r="B79" s="57" t="s">
        <v>207</v>
      </c>
      <c r="C79" s="43">
        <v>19142.362201</v>
      </c>
      <c r="D79" s="43">
        <v>1657.067978</v>
      </c>
      <c r="E79" s="43">
        <v>17485.294223000001</v>
      </c>
      <c r="F79" s="43">
        <v>20799.430178999999</v>
      </c>
      <c r="G79" s="43">
        <v>2454.9547739999998</v>
      </c>
      <c r="H79" s="43">
        <v>1060</v>
      </c>
      <c r="I79" s="43">
        <v>1394.9547739999998</v>
      </c>
      <c r="J79" s="43">
        <v>3514.9547739999998</v>
      </c>
      <c r="K79" s="43">
        <v>28928</v>
      </c>
      <c r="L79" s="43">
        <v>1054</v>
      </c>
      <c r="M79" s="43">
        <v>27874</v>
      </c>
      <c r="N79" s="43">
        <v>12</v>
      </c>
      <c r="O79" s="43">
        <v>0</v>
      </c>
      <c r="P79" s="44">
        <v>12</v>
      </c>
      <c r="Q79" s="59"/>
      <c r="R79" s="60"/>
      <c r="S79" s="60"/>
      <c r="T79" s="60"/>
    </row>
    <row r="80" spans="1:20" s="23" customFormat="1" ht="18.75">
      <c r="A80" s="52">
        <v>71</v>
      </c>
      <c r="B80" s="55" t="s">
        <v>154</v>
      </c>
      <c r="C80" s="49">
        <v>14691.845428000001</v>
      </c>
      <c r="D80" s="49">
        <v>22799.703759</v>
      </c>
      <c r="E80" s="48">
        <v>-8107.8583309999995</v>
      </c>
      <c r="F80" s="48">
        <v>37491.549186999997</v>
      </c>
      <c r="G80" s="49">
        <v>775.21820000000002</v>
      </c>
      <c r="H80" s="49">
        <v>1314.570976</v>
      </c>
      <c r="I80" s="47">
        <v>-539.35277599999995</v>
      </c>
      <c r="J80" s="48">
        <v>2089.7891760000002</v>
      </c>
      <c r="K80" s="49">
        <v>582</v>
      </c>
      <c r="L80" s="49">
        <v>5511</v>
      </c>
      <c r="M80" s="48">
        <v>-4929</v>
      </c>
      <c r="N80" s="49">
        <v>0</v>
      </c>
      <c r="O80" s="49">
        <v>483</v>
      </c>
      <c r="P80" s="50">
        <v>-483</v>
      </c>
      <c r="Q80" s="59"/>
      <c r="R80" s="60"/>
      <c r="S80" s="60"/>
      <c r="T80" s="60"/>
    </row>
    <row r="81" spans="1:20" s="23" customFormat="1" ht="18.75">
      <c r="A81" s="39">
        <v>72</v>
      </c>
      <c r="B81" s="57" t="s">
        <v>165</v>
      </c>
      <c r="C81" s="56">
        <v>12151.992124</v>
      </c>
      <c r="D81" s="56">
        <v>11071.991913</v>
      </c>
      <c r="E81" s="43">
        <v>1080.0002110000005</v>
      </c>
      <c r="F81" s="43">
        <v>23223.984037000002</v>
      </c>
      <c r="G81" s="58">
        <v>503.50951199999997</v>
      </c>
      <c r="H81" s="58">
        <v>1291.0081279999999</v>
      </c>
      <c r="I81" s="43">
        <v>-787.49861599999997</v>
      </c>
      <c r="J81" s="43">
        <v>1794.51764</v>
      </c>
      <c r="K81" s="58">
        <v>9488</v>
      </c>
      <c r="L81" s="58">
        <v>6427</v>
      </c>
      <c r="M81" s="43">
        <v>3061</v>
      </c>
      <c r="N81" s="58">
        <v>1472</v>
      </c>
      <c r="O81" s="58">
        <v>1667</v>
      </c>
      <c r="P81" s="44">
        <v>-195</v>
      </c>
      <c r="Q81" s="59"/>
      <c r="R81" s="60"/>
      <c r="S81" s="60"/>
      <c r="T81" s="60"/>
    </row>
    <row r="82" spans="1:20" s="23" customFormat="1" ht="18.75">
      <c r="A82" s="52">
        <v>73</v>
      </c>
      <c r="B82" s="55" t="s">
        <v>199</v>
      </c>
      <c r="C82" s="49">
        <v>10257.459615</v>
      </c>
      <c r="D82" s="49">
        <v>3291.1529839999998</v>
      </c>
      <c r="E82" s="48">
        <v>6966.3066309999995</v>
      </c>
      <c r="F82" s="48">
        <v>13548.612599</v>
      </c>
      <c r="G82" s="49">
        <v>555.66899999999998</v>
      </c>
      <c r="H82" s="49">
        <v>219.103511</v>
      </c>
      <c r="I82" s="47">
        <v>336.56548899999996</v>
      </c>
      <c r="J82" s="48">
        <v>774.77251100000001</v>
      </c>
      <c r="K82" s="49">
        <v>4844</v>
      </c>
      <c r="L82" s="49">
        <v>44</v>
      </c>
      <c r="M82" s="48">
        <v>4800</v>
      </c>
      <c r="N82" s="49">
        <v>0</v>
      </c>
      <c r="O82" s="49">
        <v>44</v>
      </c>
      <c r="P82" s="50">
        <v>-44</v>
      </c>
      <c r="Q82" s="59"/>
      <c r="R82" s="60"/>
      <c r="S82" s="60"/>
      <c r="T82" s="60"/>
    </row>
    <row r="83" spans="1:20" s="23" customFormat="1" ht="18.75">
      <c r="A83" s="39">
        <v>74</v>
      </c>
      <c r="B83" s="57" t="s">
        <v>201</v>
      </c>
      <c r="C83" s="43">
        <v>9272.0974619999997</v>
      </c>
      <c r="D83" s="43">
        <v>8360.4762950000004</v>
      </c>
      <c r="E83" s="43">
        <v>911.62116699999933</v>
      </c>
      <c r="F83" s="43">
        <v>17632.573756999998</v>
      </c>
      <c r="G83" s="43">
        <v>162</v>
      </c>
      <c r="H83" s="43">
        <v>214.3</v>
      </c>
      <c r="I83" s="43">
        <v>-52.300000000000011</v>
      </c>
      <c r="J83" s="43">
        <v>376.3</v>
      </c>
      <c r="K83" s="43">
        <v>5744</v>
      </c>
      <c r="L83" s="43">
        <v>451</v>
      </c>
      <c r="M83" s="43">
        <v>5293</v>
      </c>
      <c r="N83" s="43">
        <v>300</v>
      </c>
      <c r="O83" s="43">
        <v>15</v>
      </c>
      <c r="P83" s="44">
        <v>285</v>
      </c>
      <c r="Q83" s="59"/>
      <c r="R83" s="60"/>
      <c r="S83" s="60"/>
      <c r="T83" s="60"/>
    </row>
    <row r="84" spans="1:20" s="23" customFormat="1" ht="18.75">
      <c r="A84" s="52">
        <v>75</v>
      </c>
      <c r="B84" s="55" t="s">
        <v>204</v>
      </c>
      <c r="C84" s="49">
        <v>7196.2720300000001</v>
      </c>
      <c r="D84" s="49">
        <v>1686.1964170000001</v>
      </c>
      <c r="E84" s="48">
        <v>5510.075613</v>
      </c>
      <c r="F84" s="48">
        <v>8882.4684469999993</v>
      </c>
      <c r="G84" s="49">
        <v>1443.5158369999999</v>
      </c>
      <c r="H84" s="49">
        <v>288.95441699999998</v>
      </c>
      <c r="I84" s="47">
        <v>1154.56142</v>
      </c>
      <c r="J84" s="48">
        <v>1732.4702539999998</v>
      </c>
      <c r="K84" s="49">
        <v>4733</v>
      </c>
      <c r="L84" s="49">
        <v>154</v>
      </c>
      <c r="M84" s="48">
        <v>4579</v>
      </c>
      <c r="N84" s="49">
        <v>0</v>
      </c>
      <c r="O84" s="49">
        <v>31</v>
      </c>
      <c r="P84" s="50">
        <v>-31</v>
      </c>
      <c r="Q84" s="59"/>
      <c r="R84" s="60"/>
      <c r="S84" s="60"/>
      <c r="T84" s="60"/>
    </row>
    <row r="85" spans="1:20" s="23" customFormat="1" ht="18.75">
      <c r="A85" s="39">
        <v>76</v>
      </c>
      <c r="B85" s="57" t="s">
        <v>328</v>
      </c>
      <c r="C85" s="43">
        <v>0</v>
      </c>
      <c r="D85" s="43">
        <v>0</v>
      </c>
      <c r="E85" s="43">
        <v>0</v>
      </c>
      <c r="F85" s="43">
        <v>0</v>
      </c>
      <c r="G85" s="43">
        <v>0</v>
      </c>
      <c r="H85" s="43">
        <v>0</v>
      </c>
      <c r="I85" s="43">
        <v>0</v>
      </c>
      <c r="J85" s="43">
        <v>0</v>
      </c>
      <c r="K85" s="43">
        <v>6332.8183140000001</v>
      </c>
      <c r="L85" s="43">
        <v>0</v>
      </c>
      <c r="M85" s="43">
        <v>6332.8183140000001</v>
      </c>
      <c r="N85" s="43">
        <v>5332.8183140000001</v>
      </c>
      <c r="O85" s="43">
        <v>0</v>
      </c>
      <c r="P85" s="44">
        <v>5332.8183140000001</v>
      </c>
      <c r="Q85" s="59"/>
      <c r="R85" s="60"/>
      <c r="S85" s="60"/>
      <c r="T85" s="60"/>
    </row>
    <row r="86" spans="1:20" ht="18.75">
      <c r="A86" s="65" t="s">
        <v>237</v>
      </c>
      <c r="B86" s="66"/>
      <c r="C86" s="54">
        <v>3619084.1439670003</v>
      </c>
      <c r="D86" s="54">
        <v>3997384.7542019994</v>
      </c>
      <c r="E86" s="54">
        <v>-378300.61023499991</v>
      </c>
      <c r="F86" s="54">
        <v>7616468.8981689997</v>
      </c>
      <c r="G86" s="54">
        <v>118453.453932</v>
      </c>
      <c r="H86" s="54">
        <v>231489.59337999995</v>
      </c>
      <c r="I86" s="54">
        <v>-113036.13944799999</v>
      </c>
      <c r="J86" s="54">
        <v>349943.04731199984</v>
      </c>
      <c r="K86" s="54">
        <v>863939.23826399993</v>
      </c>
      <c r="L86" s="54">
        <v>1187251.7048739998</v>
      </c>
      <c r="M86" s="54">
        <v>-323312.46661</v>
      </c>
      <c r="N86" s="54">
        <v>26026.455134</v>
      </c>
      <c r="O86" s="54">
        <v>138522.66315099999</v>
      </c>
      <c r="P86" s="54">
        <v>-112496.20801699998</v>
      </c>
    </row>
    <row r="87" spans="1:20" ht="19.5" thickBot="1">
      <c r="A87" s="67" t="s">
        <v>238</v>
      </c>
      <c r="B87" s="68"/>
      <c r="C87" s="69">
        <v>8302566.4069679994</v>
      </c>
      <c r="D87" s="69">
        <v>6866598.6123349993</v>
      </c>
      <c r="E87" s="69">
        <v>1435967.7946329997</v>
      </c>
      <c r="F87" s="69">
        <v>15169165.019303001</v>
      </c>
      <c r="G87" s="69">
        <v>411380.06612099998</v>
      </c>
      <c r="H87" s="69">
        <v>406152.1673059999</v>
      </c>
      <c r="I87" s="69">
        <v>5227.8988150000368</v>
      </c>
      <c r="J87" s="69">
        <v>817532.23342699977</v>
      </c>
      <c r="K87" s="69">
        <v>22533083.918589</v>
      </c>
      <c r="L87" s="69">
        <v>9662754.2510940004</v>
      </c>
      <c r="M87" s="69">
        <v>12870329.667494999</v>
      </c>
      <c r="N87" s="69">
        <v>2429332.4515660005</v>
      </c>
      <c r="O87" s="69">
        <v>1794558.273978</v>
      </c>
      <c r="P87" s="69">
        <v>634774.17758800008</v>
      </c>
    </row>
    <row r="88" spans="1:20" ht="19.5">
      <c r="B88" s="71" t="s">
        <v>337</v>
      </c>
      <c r="C88" s="72"/>
      <c r="D88" s="72"/>
      <c r="E88" s="72"/>
      <c r="F88" s="72"/>
      <c r="G88" s="72"/>
      <c r="H88" s="72"/>
      <c r="I88" s="72"/>
      <c r="J88" s="72"/>
      <c r="K88" s="72"/>
      <c r="L88" s="72"/>
    </row>
  </sheetData>
  <sortState ref="A36:P85">
    <sortCondition descending="1" ref="C36:C85"/>
  </sortState>
  <mergeCells count="13">
    <mergeCell ref="B1:N1"/>
    <mergeCell ref="K2:P2"/>
    <mergeCell ref="K3:M3"/>
    <mergeCell ref="N3:P3"/>
    <mergeCell ref="A33:B33"/>
    <mergeCell ref="A35:B35"/>
    <mergeCell ref="A2:A4"/>
    <mergeCell ref="B2:B4"/>
    <mergeCell ref="C2:J2"/>
    <mergeCell ref="G3:J3"/>
    <mergeCell ref="A21:B21"/>
    <mergeCell ref="A23:B23"/>
    <mergeCell ref="C3:F3"/>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A1:J99"/>
  <sheetViews>
    <sheetView rightToLeft="1" topLeftCell="B1" workbookViewId="0">
      <selection activeCell="D87" sqref="D87"/>
    </sheetView>
  </sheetViews>
  <sheetFormatPr defaultColWidth="14" defaultRowHeight="14.25"/>
  <cols>
    <col min="3" max="3" width="15.375" bestFit="1" customWidth="1"/>
    <col min="6" max="7" width="14" style="97"/>
  </cols>
  <sheetData>
    <row r="1" spans="2:10" ht="27.75" thickBot="1">
      <c r="B1" s="302" t="s">
        <v>338</v>
      </c>
      <c r="C1" s="302"/>
      <c r="D1" s="302"/>
      <c r="E1" s="302"/>
      <c r="F1" s="302"/>
      <c r="G1" s="302"/>
      <c r="H1" s="302"/>
      <c r="I1" s="96" t="s">
        <v>239</v>
      </c>
    </row>
    <row r="2" spans="2:10">
      <c r="B2" s="295" t="s">
        <v>212</v>
      </c>
      <c r="C2" s="297" t="s">
        <v>215</v>
      </c>
      <c r="D2" s="303" t="s">
        <v>240</v>
      </c>
      <c r="E2" s="303"/>
      <c r="F2" s="305" t="s">
        <v>339</v>
      </c>
      <c r="G2" s="306"/>
      <c r="H2" s="306"/>
      <c r="I2" s="307"/>
      <c r="J2" s="36"/>
    </row>
    <row r="3" spans="2:10">
      <c r="B3" s="296"/>
      <c r="C3" s="298"/>
      <c r="D3" s="304"/>
      <c r="E3" s="304"/>
      <c r="F3" s="308"/>
      <c r="G3" s="309"/>
      <c r="H3" s="309"/>
      <c r="I3" s="310"/>
      <c r="J3" s="36"/>
    </row>
    <row r="4" spans="2:10" ht="42">
      <c r="B4" s="296"/>
      <c r="C4" s="298"/>
      <c r="D4" s="73" t="s">
        <v>241</v>
      </c>
      <c r="E4" s="73" t="s">
        <v>242</v>
      </c>
      <c r="F4" s="141" t="s">
        <v>340</v>
      </c>
      <c r="G4" s="141" t="s">
        <v>341</v>
      </c>
      <c r="H4" s="73" t="s">
        <v>241</v>
      </c>
      <c r="I4" s="98" t="s">
        <v>242</v>
      </c>
      <c r="J4" s="36"/>
    </row>
    <row r="5" spans="2:10" s="23" customFormat="1" ht="20.25">
      <c r="B5" s="77">
        <v>1</v>
      </c>
      <c r="C5" s="78" t="s">
        <v>228</v>
      </c>
      <c r="D5" s="79">
        <v>1.0391845489141311</v>
      </c>
      <c r="E5" s="79">
        <v>0.15283893781692021</v>
      </c>
      <c r="F5" s="143">
        <v>9828.943541658</v>
      </c>
      <c r="G5" s="143">
        <v>11220.048103168001</v>
      </c>
      <c r="H5" s="79">
        <v>3.404340821844145E-2</v>
      </c>
      <c r="I5" s="137">
        <v>1.0904148057418555E-2</v>
      </c>
      <c r="J5" s="83"/>
    </row>
    <row r="6" spans="2:10" s="23" customFormat="1" ht="20.25">
      <c r="B6" s="74">
        <v>2</v>
      </c>
      <c r="C6" s="75" t="s">
        <v>342</v>
      </c>
      <c r="D6" s="113">
        <v>0.68557751418745494</v>
      </c>
      <c r="E6" s="113">
        <v>2.5616521136897569E-2</v>
      </c>
      <c r="F6" s="145">
        <v>15946.364369046802</v>
      </c>
      <c r="G6" s="145">
        <v>12047.622446802801</v>
      </c>
      <c r="H6" s="113">
        <v>1.0459311363457837E-2</v>
      </c>
      <c r="I6" s="139">
        <v>3.5691842425670632E-3</v>
      </c>
      <c r="J6" s="83"/>
    </row>
    <row r="7" spans="2:10" s="23" customFormat="1" ht="20.25">
      <c r="B7" s="77">
        <v>3</v>
      </c>
      <c r="C7" s="78" t="s">
        <v>227</v>
      </c>
      <c r="D7" s="79">
        <v>0.22545199371648231</v>
      </c>
      <c r="E7" s="79">
        <v>1.704360606190912</v>
      </c>
      <c r="F7" s="143">
        <v>10812.852562025</v>
      </c>
      <c r="G7" s="143">
        <v>10541.548197128002</v>
      </c>
      <c r="H7" s="79">
        <v>0</v>
      </c>
      <c r="I7" s="137">
        <v>8.5324195749935536E-2</v>
      </c>
      <c r="J7" s="83"/>
    </row>
    <row r="8" spans="2:10" s="23" customFormat="1" ht="20.25">
      <c r="B8" s="74">
        <v>4</v>
      </c>
      <c r="C8" s="75" t="s">
        <v>34</v>
      </c>
      <c r="D8" s="113">
        <v>0.20242402969298143</v>
      </c>
      <c r="E8" s="113">
        <v>0.91071865355785842</v>
      </c>
      <c r="F8" s="145">
        <v>6395.7836345731812</v>
      </c>
      <c r="G8" s="145">
        <v>6262.7954839796494</v>
      </c>
      <c r="H8" s="113">
        <v>2.6508900514022509E-3</v>
      </c>
      <c r="I8" s="139">
        <v>3.0766105901239904E-2</v>
      </c>
      <c r="J8" s="83"/>
    </row>
    <row r="9" spans="2:10" s="23" customFormat="1" ht="20.25">
      <c r="B9" s="77">
        <v>5</v>
      </c>
      <c r="C9" s="78" t="s">
        <v>226</v>
      </c>
      <c r="D9" s="79">
        <v>9.8323936398732423E-2</v>
      </c>
      <c r="E9" s="79">
        <v>1.4382868654754655</v>
      </c>
      <c r="F9" s="143">
        <v>155358.04522826298</v>
      </c>
      <c r="G9" s="143">
        <v>161584.72105582801</v>
      </c>
      <c r="H9" s="79">
        <v>5.3685430592529922E-3</v>
      </c>
      <c r="I9" s="137">
        <v>7.1185984087768134E-2</v>
      </c>
      <c r="J9" s="83"/>
    </row>
    <row r="10" spans="2:10" s="23" customFormat="1" ht="20.25">
      <c r="B10" s="74">
        <v>6</v>
      </c>
      <c r="C10" s="75" t="s">
        <v>29</v>
      </c>
      <c r="D10" s="113">
        <v>3.6464403294075777E-2</v>
      </c>
      <c r="E10" s="113">
        <v>0.92448700941534279</v>
      </c>
      <c r="F10" s="145">
        <v>19262.374213109</v>
      </c>
      <c r="G10" s="145">
        <v>16827.454000037</v>
      </c>
      <c r="H10" s="113">
        <v>5.8135688940618938E-3</v>
      </c>
      <c r="I10" s="139">
        <v>7.7253798877334481E-2</v>
      </c>
      <c r="J10" s="83"/>
    </row>
    <row r="11" spans="2:10" s="23" customFormat="1" ht="20.25">
      <c r="B11" s="77">
        <v>7</v>
      </c>
      <c r="C11" s="78" t="s">
        <v>32</v>
      </c>
      <c r="D11" s="79">
        <v>2.8802252592748476E-2</v>
      </c>
      <c r="E11" s="79">
        <v>0.72558569058763311</v>
      </c>
      <c r="F11" s="143">
        <v>195.05847178669998</v>
      </c>
      <c r="G11" s="143">
        <v>5090.7533469099999</v>
      </c>
      <c r="H11" s="79">
        <v>1.7361484037406252E-2</v>
      </c>
      <c r="I11" s="137">
        <v>6.834154040935235E-2</v>
      </c>
      <c r="J11" s="83"/>
    </row>
    <row r="12" spans="2:10" s="23" customFormat="1" ht="20.25">
      <c r="B12" s="74">
        <v>8</v>
      </c>
      <c r="C12" s="99" t="s">
        <v>251</v>
      </c>
      <c r="D12" s="80">
        <v>1.6271167445384517E-2</v>
      </c>
      <c r="E12" s="80">
        <v>0.82128425306225539</v>
      </c>
      <c r="F12" s="144">
        <v>0</v>
      </c>
      <c r="G12" s="144">
        <v>181.1337902116</v>
      </c>
      <c r="H12" s="80">
        <v>1.5998148690115115E-2</v>
      </c>
      <c r="I12" s="138">
        <v>0.26338541389524467</v>
      </c>
      <c r="J12" s="83"/>
    </row>
    <row r="13" spans="2:10" s="23" customFormat="1" ht="20.25">
      <c r="B13" s="77">
        <v>9</v>
      </c>
      <c r="C13" s="78" t="s">
        <v>247</v>
      </c>
      <c r="D13" s="79">
        <v>1.3122362358240946E-2</v>
      </c>
      <c r="E13" s="79">
        <v>0.59473167955339468</v>
      </c>
      <c r="F13" s="143">
        <v>0</v>
      </c>
      <c r="G13" s="143">
        <v>190.91540805879998</v>
      </c>
      <c r="H13" s="79">
        <v>1.1298611791741651E-2</v>
      </c>
      <c r="I13" s="137">
        <v>9.9769257557779448E-2</v>
      </c>
      <c r="J13" s="83"/>
    </row>
    <row r="14" spans="2:10" s="23" customFormat="1" ht="20.25">
      <c r="B14" s="74">
        <v>10</v>
      </c>
      <c r="C14" s="94" t="s">
        <v>43</v>
      </c>
      <c r="D14" s="80">
        <v>8.2813361645485365E-3</v>
      </c>
      <c r="E14" s="80">
        <v>0.49968307292491998</v>
      </c>
      <c r="F14" s="144">
        <v>0</v>
      </c>
      <c r="G14" s="144">
        <v>228.9123274378</v>
      </c>
      <c r="H14" s="80">
        <v>2.0934560115786209E-3</v>
      </c>
      <c r="I14" s="138">
        <v>0.11494882663082807</v>
      </c>
      <c r="J14" s="83"/>
    </row>
    <row r="15" spans="2:10" s="23" customFormat="1" ht="20.25">
      <c r="B15" s="77">
        <v>11</v>
      </c>
      <c r="C15" s="78" t="s">
        <v>249</v>
      </c>
      <c r="D15" s="79">
        <v>3.6231106149089661E-4</v>
      </c>
      <c r="E15" s="79">
        <v>0.7514134604374213</v>
      </c>
      <c r="F15" s="143">
        <v>0</v>
      </c>
      <c r="G15" s="143">
        <v>246.826245677</v>
      </c>
      <c r="H15" s="79">
        <v>2.7935350012691615E-4</v>
      </c>
      <c r="I15" s="137">
        <v>0.39997903124344725</v>
      </c>
      <c r="J15" s="83"/>
    </row>
    <row r="16" spans="2:10" s="23" customFormat="1" ht="20.25">
      <c r="B16" s="74">
        <v>12</v>
      </c>
      <c r="C16" s="94" t="s">
        <v>324</v>
      </c>
      <c r="D16" s="80">
        <v>1.2656724627173519E-4</v>
      </c>
      <c r="E16" s="80">
        <v>0.4903515131817443</v>
      </c>
      <c r="F16" s="144" t="e">
        <v>#N/A</v>
      </c>
      <c r="G16" s="144">
        <v>184.886669668</v>
      </c>
      <c r="H16" s="80">
        <v>1.1235107241179193E-4</v>
      </c>
      <c r="I16" s="138">
        <v>1.7013003873754012E-2</v>
      </c>
      <c r="J16" s="83"/>
    </row>
    <row r="17" spans="2:10" s="23" customFormat="1" ht="20.25">
      <c r="B17" s="77">
        <v>13</v>
      </c>
      <c r="C17" s="78" t="s">
        <v>21</v>
      </c>
      <c r="D17" s="79">
        <v>0</v>
      </c>
      <c r="E17" s="79">
        <v>0.67204656835016396</v>
      </c>
      <c r="F17" s="143">
        <v>0</v>
      </c>
      <c r="G17" s="143">
        <v>0</v>
      </c>
      <c r="H17" s="79">
        <v>0</v>
      </c>
      <c r="I17" s="137">
        <v>0.24257317917684157</v>
      </c>
      <c r="J17" s="83"/>
    </row>
    <row r="18" spans="2:10" s="23" customFormat="1" ht="20.25">
      <c r="B18" s="74">
        <v>14</v>
      </c>
      <c r="C18" s="94" t="s">
        <v>245</v>
      </c>
      <c r="D18" s="80">
        <v>0</v>
      </c>
      <c r="E18" s="80">
        <v>0.49903604986336242</v>
      </c>
      <c r="F18" s="144">
        <v>0</v>
      </c>
      <c r="G18" s="144">
        <v>0</v>
      </c>
      <c r="H18" s="80">
        <v>0</v>
      </c>
      <c r="I18" s="138">
        <v>0.16911847382032158</v>
      </c>
      <c r="J18" s="83"/>
    </row>
    <row r="19" spans="2:10" s="23" customFormat="1" ht="20.25">
      <c r="B19" s="77">
        <v>15</v>
      </c>
      <c r="C19" s="78" t="s">
        <v>326</v>
      </c>
      <c r="D19" s="79">
        <v>0</v>
      </c>
      <c r="E19" s="79">
        <v>0.31254226867506918</v>
      </c>
      <c r="F19" s="143" t="e">
        <v>#N/A</v>
      </c>
      <c r="G19" s="143">
        <v>0</v>
      </c>
      <c r="H19" s="79">
        <v>0</v>
      </c>
      <c r="I19" s="137">
        <v>0</v>
      </c>
      <c r="J19" s="83"/>
    </row>
    <row r="20" spans="2:10" ht="20.25">
      <c r="B20" s="299" t="s">
        <v>229</v>
      </c>
      <c r="C20" s="300"/>
      <c r="D20" s="81">
        <v>7.306517875517686E-2</v>
      </c>
      <c r="E20" s="81">
        <v>0.97667785323064893</v>
      </c>
      <c r="F20" s="146">
        <f>SUM(F5:F11)</f>
        <v>217799.42202046167</v>
      </c>
      <c r="G20" s="146">
        <f>SUM(G5:G19)</f>
        <v>224607.61707490665</v>
      </c>
      <c r="H20" s="81">
        <v>6.3019236302634266E-3</v>
      </c>
      <c r="I20" s="82">
        <v>0.11467829858377218</v>
      </c>
      <c r="J20" s="36"/>
    </row>
    <row r="21" spans="2:10" ht="20.25">
      <c r="B21" s="74">
        <v>16</v>
      </c>
      <c r="C21" s="57" t="s">
        <v>231</v>
      </c>
      <c r="D21" s="76">
        <v>0.36056003933008229</v>
      </c>
      <c r="E21" s="76">
        <v>0.47778560948794663</v>
      </c>
      <c r="F21" s="142">
        <v>63990.1921257984</v>
      </c>
      <c r="G21" s="142">
        <v>60512.281466450804</v>
      </c>
      <c r="H21" s="76">
        <v>4.3205683142664118E-3</v>
      </c>
      <c r="I21" s="136">
        <v>4.5953630633774065E-3</v>
      </c>
      <c r="J21" s="36"/>
    </row>
    <row r="22" spans="2:10" ht="20.25">
      <c r="B22" s="299" t="s">
        <v>336</v>
      </c>
      <c r="C22" s="300"/>
      <c r="D22" s="81">
        <v>0.36056003933008229</v>
      </c>
      <c r="E22" s="81">
        <v>0.47778560948794663</v>
      </c>
      <c r="F22" s="146">
        <f>SUM(F21)</f>
        <v>63990.1921257984</v>
      </c>
      <c r="G22" s="146">
        <f>SUM(G21)</f>
        <v>60512.281466450804</v>
      </c>
      <c r="H22" s="81">
        <v>4.3205683142664118E-3</v>
      </c>
      <c r="I22" s="82">
        <v>4.5953630633774065E-3</v>
      </c>
      <c r="J22" s="36"/>
    </row>
    <row r="23" spans="2:10" s="23" customFormat="1" ht="20.25">
      <c r="B23" s="77">
        <v>17</v>
      </c>
      <c r="C23" s="78" t="s">
        <v>70</v>
      </c>
      <c r="D23" s="79">
        <v>1.5848527277953743</v>
      </c>
      <c r="E23" s="79">
        <v>0.52952093437592795</v>
      </c>
      <c r="F23" s="143">
        <v>28180.924152059899</v>
      </c>
      <c r="G23" s="143">
        <v>18041.139837032802</v>
      </c>
      <c r="H23" s="79">
        <v>0.16264983012174827</v>
      </c>
      <c r="I23" s="137">
        <v>6.1469738109836213E-2</v>
      </c>
      <c r="J23" s="83"/>
    </row>
    <row r="24" spans="2:10" s="23" customFormat="1" ht="20.25">
      <c r="B24" s="74">
        <v>18</v>
      </c>
      <c r="C24" s="75" t="s">
        <v>60</v>
      </c>
      <c r="D24" s="113">
        <v>1.1505713572021552</v>
      </c>
      <c r="E24" s="113">
        <v>0.78140305989764736</v>
      </c>
      <c r="F24" s="145">
        <v>344499.43052387692</v>
      </c>
      <c r="G24" s="145">
        <v>288703.62530959299</v>
      </c>
      <c r="H24" s="113">
        <v>0.10858312234850777</v>
      </c>
      <c r="I24" s="139">
        <v>8.5335567566966142E-2</v>
      </c>
      <c r="J24" s="83"/>
    </row>
    <row r="25" spans="2:10" s="23" customFormat="1" ht="20.25">
      <c r="B25" s="77">
        <v>19</v>
      </c>
      <c r="C25" s="78" t="s">
        <v>57</v>
      </c>
      <c r="D25" s="79">
        <v>1.1008544823274502</v>
      </c>
      <c r="E25" s="79">
        <v>0.99800168507704523</v>
      </c>
      <c r="F25" s="143">
        <v>309297.97231902601</v>
      </c>
      <c r="G25" s="143">
        <v>233868.10504586186</v>
      </c>
      <c r="H25" s="79">
        <v>1.1605626341455256E-3</v>
      </c>
      <c r="I25" s="137">
        <v>0.12204378195962254</v>
      </c>
      <c r="J25" s="83"/>
    </row>
    <row r="26" spans="2:10" s="23" customFormat="1" ht="20.25">
      <c r="B26" s="74">
        <v>20</v>
      </c>
      <c r="C26" s="135" t="s">
        <v>65</v>
      </c>
      <c r="D26" s="113">
        <v>0.83160635405215133</v>
      </c>
      <c r="E26" s="113">
        <v>0.71685525266794414</v>
      </c>
      <c r="F26" s="145">
        <v>120476.63234806289</v>
      </c>
      <c r="G26" s="145">
        <v>127731.68513141209</v>
      </c>
      <c r="H26" s="113">
        <v>7.3080613333175989E-2</v>
      </c>
      <c r="I26" s="139">
        <v>2.0603350109447922E-2</v>
      </c>
      <c r="J26" s="83"/>
    </row>
    <row r="27" spans="2:10" s="23" customFormat="1" ht="20.25">
      <c r="B27" s="77">
        <v>21</v>
      </c>
      <c r="C27" s="78" t="s">
        <v>230</v>
      </c>
      <c r="D27" s="79">
        <v>0.52489869131679923</v>
      </c>
      <c r="E27" s="79">
        <v>0.72305404874760881</v>
      </c>
      <c r="F27" s="143">
        <v>1106164.1560371062</v>
      </c>
      <c r="G27" s="143">
        <v>1146179.0076108344</v>
      </c>
      <c r="H27" s="79">
        <v>2.2640296569877871E-2</v>
      </c>
      <c r="I27" s="137">
        <v>4.5990627594794158E-2</v>
      </c>
      <c r="J27" s="83"/>
    </row>
    <row r="28" spans="2:10" s="23" customFormat="1" ht="20.25">
      <c r="B28" s="74">
        <v>22</v>
      </c>
      <c r="C28" s="75" t="s">
        <v>63</v>
      </c>
      <c r="D28" s="113">
        <v>0.41444795719460609</v>
      </c>
      <c r="E28" s="113">
        <v>0.4444154866902662</v>
      </c>
      <c r="F28" s="145">
        <v>99099.608578792788</v>
      </c>
      <c r="G28" s="145">
        <v>79416.386038000011</v>
      </c>
      <c r="H28" s="113">
        <v>1.6362827119427846E-2</v>
      </c>
      <c r="I28" s="139">
        <v>3.8526805140454E-2</v>
      </c>
      <c r="J28" s="83"/>
    </row>
    <row r="29" spans="2:10" s="23" customFormat="1" ht="20.25">
      <c r="B29" s="77">
        <v>23</v>
      </c>
      <c r="C29" s="78" t="s">
        <v>68</v>
      </c>
      <c r="D29" s="79">
        <v>0.20852815184109796</v>
      </c>
      <c r="E29" s="79">
        <v>0.86895444089098361</v>
      </c>
      <c r="F29" s="143">
        <v>57564.775625420705</v>
      </c>
      <c r="G29" s="143">
        <v>47378.107922128198</v>
      </c>
      <c r="H29" s="79">
        <v>5.6022573643662492E-3</v>
      </c>
      <c r="I29" s="137">
        <v>6.7377567140600322E-2</v>
      </c>
      <c r="J29" s="83"/>
    </row>
    <row r="30" spans="2:10" s="23" customFormat="1" ht="20.25">
      <c r="B30" s="74">
        <v>24</v>
      </c>
      <c r="C30" s="57" t="s">
        <v>75</v>
      </c>
      <c r="D30" s="113">
        <v>0.17486341712580056</v>
      </c>
      <c r="E30" s="113">
        <v>0.5025567495181954</v>
      </c>
      <c r="F30" s="145">
        <v>37948.391386424912</v>
      </c>
      <c r="G30" s="145">
        <v>35963.70706847166</v>
      </c>
      <c r="H30" s="113">
        <v>5.5161465833145264E-3</v>
      </c>
      <c r="I30" s="139">
        <v>1.5249825993861299E-2</v>
      </c>
      <c r="J30" s="83"/>
    </row>
    <row r="31" spans="2:10" s="23" customFormat="1" ht="20.25">
      <c r="B31" s="77">
        <v>25</v>
      </c>
      <c r="C31" s="78" t="s">
        <v>73</v>
      </c>
      <c r="D31" s="79">
        <v>0.15828024687250059</v>
      </c>
      <c r="E31" s="79">
        <v>0.94572191118684146</v>
      </c>
      <c r="F31" s="143">
        <v>36869.850730719998</v>
      </c>
      <c r="G31" s="143">
        <v>46500.637733811905</v>
      </c>
      <c r="H31" s="79">
        <v>2.573508577239951E-2</v>
      </c>
      <c r="I31" s="137">
        <v>2.6851931497049203E-2</v>
      </c>
      <c r="J31" s="83"/>
    </row>
    <row r="32" spans="2:10" ht="20.25">
      <c r="B32" s="100" t="s">
        <v>232</v>
      </c>
      <c r="C32" s="101"/>
      <c r="D32" s="81">
        <v>0.51815946995109308</v>
      </c>
      <c r="E32" s="81">
        <v>0.71991789153941599</v>
      </c>
      <c r="F32" s="146">
        <f>SUM(F23:F31)</f>
        <v>2140101.7417014902</v>
      </c>
      <c r="G32" s="146">
        <f>SUM(G23:G31)</f>
        <v>2023782.4016971462</v>
      </c>
      <c r="H32" s="81">
        <v>2.817574467183951E-2</v>
      </c>
      <c r="I32" s="82">
        <v>4.9767304224492812E-2</v>
      </c>
      <c r="J32" s="36"/>
    </row>
    <row r="33" spans="1:10" ht="20.25">
      <c r="B33" s="74">
        <v>26</v>
      </c>
      <c r="C33" s="75" t="s">
        <v>79</v>
      </c>
      <c r="D33" s="76">
        <v>0.40566731957006835</v>
      </c>
      <c r="E33" s="76">
        <v>0.29796276423595142</v>
      </c>
      <c r="F33" s="142">
        <f>VLOOKUP(C33,[1]پیوست4!$C$5:$G$80,5,FALSE)</f>
        <v>49529.6978292372</v>
      </c>
      <c r="G33" s="142">
        <f>VLOOKUP(C33,[2]Sheet2!$A$5:$D$84,4,FALSE)</f>
        <v>43982.755517514001</v>
      </c>
      <c r="H33" s="76">
        <v>5.2731310727329235E-2</v>
      </c>
      <c r="I33" s="136">
        <v>3.9358147486207168E-2</v>
      </c>
      <c r="J33" s="36"/>
    </row>
    <row r="34" spans="1:10" ht="20.25">
      <c r="B34" s="100" t="s">
        <v>243</v>
      </c>
      <c r="C34" s="101"/>
      <c r="D34" s="81">
        <v>0.40566731957006835</v>
      </c>
      <c r="E34" s="81">
        <v>0.29796276423595142</v>
      </c>
      <c r="F34" s="146">
        <f>SUM(F33)</f>
        <v>49529.6978292372</v>
      </c>
      <c r="G34" s="146">
        <f>SUM(G33)</f>
        <v>43982.755517514001</v>
      </c>
      <c r="H34" s="81">
        <v>5.2731310727329235E-2</v>
      </c>
      <c r="I34" s="82">
        <v>3.9358147486207168E-2</v>
      </c>
      <c r="J34" s="36"/>
    </row>
    <row r="35" spans="1:10" s="23" customFormat="1" ht="20.25">
      <c r="A35" s="23">
        <v>1</v>
      </c>
      <c r="B35" s="77">
        <v>27</v>
      </c>
      <c r="C35" s="78" t="s">
        <v>194</v>
      </c>
      <c r="D35" s="79">
        <v>14.923789857232686</v>
      </c>
      <c r="E35" s="79">
        <v>0.66222883886525463</v>
      </c>
      <c r="F35" s="143">
        <v>257.02111439132221</v>
      </c>
      <c r="G35" s="143">
        <v>237.27314915939328</v>
      </c>
      <c r="H35" s="79">
        <v>1.578878610368175E-2</v>
      </c>
      <c r="I35" s="137">
        <v>4.394784171294553E-2</v>
      </c>
      <c r="J35" s="83"/>
    </row>
    <row r="36" spans="1:10" s="23" customFormat="1" ht="20.25">
      <c r="B36" s="74">
        <v>28</v>
      </c>
      <c r="C36" s="75" t="s">
        <v>235</v>
      </c>
      <c r="D36" s="84">
        <v>8.1141706037257233</v>
      </c>
      <c r="E36" s="84">
        <v>0.65181733515945262</v>
      </c>
      <c r="F36" s="147">
        <v>7826.4795453572297</v>
      </c>
      <c r="G36" s="147">
        <v>7211.6260798328403</v>
      </c>
      <c r="H36" s="84">
        <v>0.17135523950322792</v>
      </c>
      <c r="I36" s="140">
        <v>3.3299465758756495E-3</v>
      </c>
      <c r="J36" s="83"/>
    </row>
    <row r="37" spans="1:10" s="23" customFormat="1" ht="20.25">
      <c r="B37" s="77">
        <v>29</v>
      </c>
      <c r="C37" s="78" t="s">
        <v>119</v>
      </c>
      <c r="D37" s="79">
        <v>8.0805959341554452</v>
      </c>
      <c r="E37" s="79">
        <v>0.17355184163556708</v>
      </c>
      <c r="F37" s="143">
        <v>23243.547939631801</v>
      </c>
      <c r="G37" s="143">
        <v>24513.613878743603</v>
      </c>
      <c r="H37" s="79">
        <v>0.54544725872659172</v>
      </c>
      <c r="I37" s="137">
        <v>4.0449438202247194E-3</v>
      </c>
      <c r="J37" s="83"/>
    </row>
    <row r="38" spans="1:10" s="23" customFormat="1" ht="20.25">
      <c r="B38" s="74">
        <v>30</v>
      </c>
      <c r="C38" s="75" t="s">
        <v>214</v>
      </c>
      <c r="D38" s="84">
        <v>6.4303239048772598</v>
      </c>
      <c r="E38" s="84">
        <v>0.45699539003318124</v>
      </c>
      <c r="F38" s="147">
        <v>7579.384727166037</v>
      </c>
      <c r="G38" s="147">
        <v>6476.4435146863889</v>
      </c>
      <c r="H38" s="84">
        <v>5.1231515287749878E-2</v>
      </c>
      <c r="I38" s="140">
        <v>2.26144686275992E-2</v>
      </c>
      <c r="J38" s="83"/>
    </row>
    <row r="39" spans="1:10" s="23" customFormat="1" ht="20.25">
      <c r="B39" s="77">
        <v>31</v>
      </c>
      <c r="C39" s="78" t="s">
        <v>184</v>
      </c>
      <c r="D39" s="79">
        <v>5.6182337112557956</v>
      </c>
      <c r="E39" s="79">
        <v>0.35488803393508928</v>
      </c>
      <c r="F39" s="143">
        <v>4327.2591334049994</v>
      </c>
      <c r="G39" s="143">
        <v>2976.1295802370005</v>
      </c>
      <c r="H39" s="79">
        <v>0.55115213429131293</v>
      </c>
      <c r="I39" s="137">
        <v>4.937949052906597E-2</v>
      </c>
      <c r="J39" s="83"/>
    </row>
    <row r="40" spans="1:10" s="23" customFormat="1" ht="20.25">
      <c r="B40" s="74">
        <v>32</v>
      </c>
      <c r="C40" s="75" t="s">
        <v>129</v>
      </c>
      <c r="D40" s="84">
        <v>4.784953885610852</v>
      </c>
      <c r="E40" s="84">
        <v>0.34612183754993342</v>
      </c>
      <c r="F40" s="147">
        <v>16022.419236657501</v>
      </c>
      <c r="G40" s="147">
        <v>14971.695244348699</v>
      </c>
      <c r="H40" s="84">
        <v>0.2150973649320588</v>
      </c>
      <c r="I40" s="140">
        <v>3.0862874533842E-3</v>
      </c>
      <c r="J40" s="83"/>
    </row>
    <row r="41" spans="1:10" s="23" customFormat="1" ht="20.25">
      <c r="B41" s="77">
        <v>33</v>
      </c>
      <c r="C41" s="78" t="s">
        <v>173</v>
      </c>
      <c r="D41" s="79">
        <v>4.7666869597663046</v>
      </c>
      <c r="E41" s="79">
        <v>0.40125963371177592</v>
      </c>
      <c r="F41" s="143">
        <v>6133.7498811136011</v>
      </c>
      <c r="G41" s="143">
        <v>5758.5926925086997</v>
      </c>
      <c r="H41" s="79">
        <v>0.26691431398720683</v>
      </c>
      <c r="I41" s="137">
        <v>3.0149253731343282E-2</v>
      </c>
      <c r="J41" s="83"/>
    </row>
    <row r="42" spans="1:10" s="23" customFormat="1" ht="20.25">
      <c r="B42" s="74">
        <v>34</v>
      </c>
      <c r="C42" s="75" t="s">
        <v>156</v>
      </c>
      <c r="D42" s="84">
        <v>4.6679869039574013</v>
      </c>
      <c r="E42" s="84">
        <v>0.13456481724953984</v>
      </c>
      <c r="F42" s="147">
        <v>13661.9266500331</v>
      </c>
      <c r="G42" s="147">
        <v>12393.421543027998</v>
      </c>
      <c r="H42" s="84">
        <v>0.18285521556023884</v>
      </c>
      <c r="I42" s="140">
        <v>7.0951879171057258E-3</v>
      </c>
      <c r="J42" s="83"/>
    </row>
    <row r="43" spans="1:10" s="23" customFormat="1" ht="20.25">
      <c r="B43" s="77">
        <v>35</v>
      </c>
      <c r="C43" s="78" t="s">
        <v>189</v>
      </c>
      <c r="D43" s="79">
        <v>4.5361699142668126</v>
      </c>
      <c r="E43" s="79">
        <v>7.9768922773126E-2</v>
      </c>
      <c r="F43" s="143">
        <v>8118.6937638127738</v>
      </c>
      <c r="G43" s="143">
        <v>7261.9423149472786</v>
      </c>
      <c r="H43" s="79">
        <v>0.22808481449651011</v>
      </c>
      <c r="I43" s="137">
        <v>0</v>
      </c>
      <c r="J43" s="83"/>
    </row>
    <row r="44" spans="1:10" s="23" customFormat="1" ht="20.25">
      <c r="B44" s="74">
        <v>36</v>
      </c>
      <c r="C44" s="75" t="s">
        <v>159</v>
      </c>
      <c r="D44" s="84">
        <v>4.533384347981646</v>
      </c>
      <c r="E44" s="84">
        <v>0.48317294228875535</v>
      </c>
      <c r="F44" s="147">
        <v>6616</v>
      </c>
      <c r="G44" s="147">
        <v>5012.5920501122528</v>
      </c>
      <c r="H44" s="84">
        <v>0.22829079214133496</v>
      </c>
      <c r="I44" s="140">
        <v>0.10975047394024437</v>
      </c>
      <c r="J44" s="83"/>
    </row>
    <row r="45" spans="1:10" s="23" customFormat="1" ht="20.25">
      <c r="B45" s="77">
        <v>37</v>
      </c>
      <c r="C45" s="78" t="s">
        <v>141</v>
      </c>
      <c r="D45" s="79">
        <v>4.4293535498966738</v>
      </c>
      <c r="E45" s="79">
        <v>0.79798013465768947</v>
      </c>
      <c r="F45" s="143">
        <v>5629.7741578155001</v>
      </c>
      <c r="G45" s="143">
        <v>4851.7770820319993</v>
      </c>
      <c r="H45" s="79">
        <v>0.24238002596795724</v>
      </c>
      <c r="I45" s="137">
        <v>5.9813084112149535E-2</v>
      </c>
      <c r="J45" s="83"/>
    </row>
    <row r="46" spans="1:10" s="23" customFormat="1" ht="20.25">
      <c r="B46" s="74">
        <v>38</v>
      </c>
      <c r="C46" s="75" t="s">
        <v>197</v>
      </c>
      <c r="D46" s="84">
        <v>4.2967114286967192</v>
      </c>
      <c r="E46" s="84">
        <v>0.26916330468338889</v>
      </c>
      <c r="F46" s="147">
        <v>4736.067002127199</v>
      </c>
      <c r="G46" s="147">
        <v>4658.2845377936001</v>
      </c>
      <c r="H46" s="84">
        <v>6.4538665087956706E-2</v>
      </c>
      <c r="I46" s="140">
        <v>0</v>
      </c>
      <c r="J46" s="83"/>
    </row>
    <row r="47" spans="1:10" s="23" customFormat="1" ht="20.25">
      <c r="B47" s="77">
        <v>39</v>
      </c>
      <c r="C47" s="78" t="s">
        <v>181</v>
      </c>
      <c r="D47" s="79">
        <v>4.2663596815490177</v>
      </c>
      <c r="E47" s="79">
        <v>0.36399097659554469</v>
      </c>
      <c r="F47" s="143">
        <v>8525.5310135365999</v>
      </c>
      <c r="G47" s="143">
        <v>7231.7589536335008</v>
      </c>
      <c r="H47" s="79">
        <v>2.6653767081872053E-2</v>
      </c>
      <c r="I47" s="137">
        <v>1.4512032893941227E-3</v>
      </c>
      <c r="J47" s="83"/>
    </row>
    <row r="48" spans="1:10" s="23" customFormat="1" ht="20.25">
      <c r="B48" s="74">
        <v>40</v>
      </c>
      <c r="C48" s="75" t="s">
        <v>175</v>
      </c>
      <c r="D48" s="84">
        <v>4.1649824276705916</v>
      </c>
      <c r="E48" s="84">
        <v>0.77219577382443827</v>
      </c>
      <c r="F48" s="147">
        <v>10684.0363061062</v>
      </c>
      <c r="G48" s="147">
        <v>3331.0504783499996</v>
      </c>
      <c r="H48" s="84">
        <v>0.69396095856326367</v>
      </c>
      <c r="I48" s="140">
        <v>0.18220338983050846</v>
      </c>
      <c r="J48" s="83"/>
    </row>
    <row r="49" spans="2:10" s="23" customFormat="1" ht="20.25">
      <c r="B49" s="77">
        <v>41</v>
      </c>
      <c r="C49" s="78" t="s">
        <v>191</v>
      </c>
      <c r="D49" s="79">
        <v>4.1552532399837023</v>
      </c>
      <c r="E49" s="79">
        <v>0.15937797093575989</v>
      </c>
      <c r="F49" s="143">
        <v>5714.2679289245998</v>
      </c>
      <c r="G49" s="143">
        <v>5408.9583481849995</v>
      </c>
      <c r="H49" s="79">
        <v>0.14359449636891794</v>
      </c>
      <c r="I49" s="137">
        <v>2.6870007262164127E-3</v>
      </c>
      <c r="J49" s="83"/>
    </row>
    <row r="50" spans="2:10" s="23" customFormat="1" ht="20.25">
      <c r="B50" s="74">
        <v>42</v>
      </c>
      <c r="C50" s="75" t="s">
        <v>143</v>
      </c>
      <c r="D50" s="84">
        <v>3.9868955661990473</v>
      </c>
      <c r="E50" s="84">
        <v>0.31834303864478558</v>
      </c>
      <c r="F50" s="147">
        <v>15369.044892072801</v>
      </c>
      <c r="G50" s="147">
        <v>13300.2151201089</v>
      </c>
      <c r="H50" s="84">
        <v>0.12188398242199019</v>
      </c>
      <c r="I50" s="140">
        <v>4.7867634047071318E-2</v>
      </c>
      <c r="J50" s="83"/>
    </row>
    <row r="51" spans="2:10" s="23" customFormat="1" ht="20.25">
      <c r="B51" s="77">
        <v>43</v>
      </c>
      <c r="C51" s="78" t="s">
        <v>135</v>
      </c>
      <c r="D51" s="79">
        <v>3.8099071543656131</v>
      </c>
      <c r="E51" s="79">
        <v>0.95505492042143014</v>
      </c>
      <c r="F51" s="143">
        <v>8128.3498871439997</v>
      </c>
      <c r="G51" s="143">
        <v>1567.2755497601997</v>
      </c>
      <c r="H51" s="79">
        <v>0.3525907147036097</v>
      </c>
      <c r="I51" s="137">
        <v>0.35346064687051548</v>
      </c>
      <c r="J51" s="83"/>
    </row>
    <row r="52" spans="2:10" s="23" customFormat="1" ht="20.25">
      <c r="B52" s="74">
        <v>44</v>
      </c>
      <c r="C52" s="75" t="s">
        <v>170</v>
      </c>
      <c r="D52" s="84">
        <v>3.7378839904878802</v>
      </c>
      <c r="E52" s="84">
        <v>1.0293546077528895</v>
      </c>
      <c r="F52" s="147">
        <v>632.96811211760007</v>
      </c>
      <c r="G52" s="147">
        <v>1534.3553569599999</v>
      </c>
      <c r="H52" s="84">
        <v>0.93638591816920935</v>
      </c>
      <c r="I52" s="140">
        <v>2.1960240406842347E-2</v>
      </c>
      <c r="J52" s="83"/>
    </row>
    <row r="53" spans="2:10" s="23" customFormat="1" ht="20.25">
      <c r="B53" s="77">
        <v>45</v>
      </c>
      <c r="C53" s="78" t="s">
        <v>186</v>
      </c>
      <c r="D53" s="79">
        <v>3.5011103864666482</v>
      </c>
      <c r="E53" s="79">
        <v>0.50987050435840309</v>
      </c>
      <c r="F53" s="143">
        <v>12120.181971526486</v>
      </c>
      <c r="G53" s="143">
        <v>11935.622990380945</v>
      </c>
      <c r="H53" s="79">
        <v>0.10062887606070815</v>
      </c>
      <c r="I53" s="137">
        <v>0.12873492698753006</v>
      </c>
      <c r="J53" s="83"/>
    </row>
    <row r="54" spans="2:10" s="23" customFormat="1" ht="20.25">
      <c r="B54" s="74">
        <v>46</v>
      </c>
      <c r="C54" s="75" t="s">
        <v>104</v>
      </c>
      <c r="D54" s="84">
        <v>3.382944761847952</v>
      </c>
      <c r="E54" s="84">
        <v>0.81651156808260916</v>
      </c>
      <c r="F54" s="147">
        <v>40177.804699602711</v>
      </c>
      <c r="G54" s="147">
        <v>32756.298181475573</v>
      </c>
      <c r="H54" s="84">
        <v>0.18084951743215036</v>
      </c>
      <c r="I54" s="140">
        <v>7.5070726755689987E-2</v>
      </c>
      <c r="J54" s="83"/>
    </row>
    <row r="55" spans="2:10" s="23" customFormat="1" ht="20.25">
      <c r="B55" s="77">
        <v>47</v>
      </c>
      <c r="C55" s="78" t="s">
        <v>163</v>
      </c>
      <c r="D55" s="79">
        <v>2.9973986670438784</v>
      </c>
      <c r="E55" s="79">
        <v>0.23037891509089581</v>
      </c>
      <c r="F55" s="143">
        <v>7970.5960763829989</v>
      </c>
      <c r="G55" s="143">
        <v>7667.2517636174998</v>
      </c>
      <c r="H55" s="79">
        <v>6.30625707860029E-2</v>
      </c>
      <c r="I55" s="137">
        <v>4.7724327208965467E-2</v>
      </c>
      <c r="J55" s="83"/>
    </row>
    <row r="56" spans="2:10" s="23" customFormat="1" ht="20.25">
      <c r="B56" s="74">
        <v>48</v>
      </c>
      <c r="C56" s="75" t="s">
        <v>124</v>
      </c>
      <c r="D56" s="84">
        <v>2.9606791529690115</v>
      </c>
      <c r="E56" s="84">
        <v>0.18590721846300975</v>
      </c>
      <c r="F56" s="147">
        <v>11053.069496230362</v>
      </c>
      <c r="G56" s="147">
        <v>5887.1362962094718</v>
      </c>
      <c r="H56" s="84">
        <v>0.11011387078841318</v>
      </c>
      <c r="I56" s="140">
        <v>7.7307182991612267E-2</v>
      </c>
      <c r="J56" s="83"/>
    </row>
    <row r="57" spans="2:10" s="23" customFormat="1" ht="20.25">
      <c r="B57" s="77">
        <v>49</v>
      </c>
      <c r="C57" s="78" t="s">
        <v>110</v>
      </c>
      <c r="D57" s="79">
        <v>2.7579655511922683</v>
      </c>
      <c r="E57" s="79">
        <v>0.55681000065449304</v>
      </c>
      <c r="F57" s="143">
        <v>33395.986059479095</v>
      </c>
      <c r="G57" s="143">
        <v>26831.042709345598</v>
      </c>
      <c r="H57" s="79">
        <v>0.28681102955672338</v>
      </c>
      <c r="I57" s="137">
        <v>6.1889492592262701E-2</v>
      </c>
      <c r="J57" s="83"/>
    </row>
    <row r="58" spans="2:10" s="23" customFormat="1" ht="20.25">
      <c r="B58" s="74">
        <v>50</v>
      </c>
      <c r="C58" s="75" t="s">
        <v>127</v>
      </c>
      <c r="D58" s="84">
        <v>2.5566044049106753</v>
      </c>
      <c r="E58" s="84">
        <v>0.33699287160080965</v>
      </c>
      <c r="F58" s="147">
        <v>12563.866051464</v>
      </c>
      <c r="G58" s="147">
        <v>11326.270478359498</v>
      </c>
      <c r="H58" s="84">
        <v>9.2709150093602033E-2</v>
      </c>
      <c r="I58" s="140">
        <v>2.1087985904636054E-2</v>
      </c>
      <c r="J58" s="83"/>
    </row>
    <row r="59" spans="2:10" s="23" customFormat="1" ht="20.25">
      <c r="B59" s="77">
        <v>51</v>
      </c>
      <c r="C59" s="78" t="s">
        <v>121</v>
      </c>
      <c r="D59" s="79">
        <v>2.4732333625766421</v>
      </c>
      <c r="E59" s="79">
        <v>0.33289275617725889</v>
      </c>
      <c r="F59" s="143">
        <v>17229.176799658202</v>
      </c>
      <c r="G59" s="143">
        <v>18752.342592664001</v>
      </c>
      <c r="H59" s="79">
        <v>2.104752683302823E-2</v>
      </c>
      <c r="I59" s="137">
        <v>8.0450910492340308E-3</v>
      </c>
      <c r="J59" s="83"/>
    </row>
    <row r="60" spans="2:10" s="23" customFormat="1" ht="20.25">
      <c r="B60" s="74">
        <v>52</v>
      </c>
      <c r="C60" s="75" t="s">
        <v>149</v>
      </c>
      <c r="D60" s="84">
        <v>2.4575028221462545</v>
      </c>
      <c r="E60" s="84">
        <v>0.50627229488703929</v>
      </c>
      <c r="F60" s="147">
        <v>10047.772576089599</v>
      </c>
      <c r="G60" s="147">
        <v>9479.4033862163997</v>
      </c>
      <c r="H60" s="84">
        <v>3.7383955658693326E-2</v>
      </c>
      <c r="I60" s="140">
        <v>1.3066761870760443E-2</v>
      </c>
      <c r="J60" s="83"/>
    </row>
    <row r="61" spans="2:10" s="23" customFormat="1" ht="20.25">
      <c r="B61" s="77">
        <v>53</v>
      </c>
      <c r="C61" s="78" t="s">
        <v>113</v>
      </c>
      <c r="D61" s="79">
        <v>2.4386890924882314</v>
      </c>
      <c r="E61" s="79">
        <v>0.97929788503613335</v>
      </c>
      <c r="F61" s="143">
        <v>15326.969831291697</v>
      </c>
      <c r="G61" s="143">
        <v>11652.413129929098</v>
      </c>
      <c r="H61" s="79">
        <v>0.15850371856331408</v>
      </c>
      <c r="I61" s="137">
        <v>7.1711879345803545E-2</v>
      </c>
      <c r="J61" s="83"/>
    </row>
    <row r="62" spans="2:10" s="23" customFormat="1" ht="20.25">
      <c r="B62" s="74">
        <v>54</v>
      </c>
      <c r="C62" s="75" t="s">
        <v>236</v>
      </c>
      <c r="D62" s="84">
        <v>2.3039451229966375</v>
      </c>
      <c r="E62" s="84">
        <v>0.52933375621492884</v>
      </c>
      <c r="F62" s="147">
        <v>9489.1616681920532</v>
      </c>
      <c r="G62" s="147">
        <v>7713.1263200692038</v>
      </c>
      <c r="H62" s="84">
        <v>0.15179506923090902</v>
      </c>
      <c r="I62" s="140">
        <v>3.5256962244344846E-2</v>
      </c>
      <c r="J62" s="83"/>
    </row>
    <row r="63" spans="2:10" s="23" customFormat="1" ht="20.25">
      <c r="B63" s="77">
        <v>55</v>
      </c>
      <c r="C63" s="78" t="s">
        <v>151</v>
      </c>
      <c r="D63" s="79">
        <v>2.2592372829811538</v>
      </c>
      <c r="E63" s="79">
        <v>0.29080525414049113</v>
      </c>
      <c r="F63" s="143">
        <v>15252.638890357199</v>
      </c>
      <c r="G63" s="143">
        <v>10925.009582554399</v>
      </c>
      <c r="H63" s="79">
        <v>0.10788447314823711</v>
      </c>
      <c r="I63" s="137">
        <v>1.6788356230185417E-2</v>
      </c>
      <c r="J63" s="83"/>
    </row>
    <row r="64" spans="2:10" s="23" customFormat="1" ht="20.25">
      <c r="B64" s="74">
        <v>56</v>
      </c>
      <c r="C64" s="75" t="s">
        <v>168</v>
      </c>
      <c r="D64" s="84">
        <v>2.2263218166129173</v>
      </c>
      <c r="E64" s="84">
        <v>0.47027804410354745</v>
      </c>
      <c r="F64" s="147">
        <v>9164.3670279520011</v>
      </c>
      <c r="G64" s="147">
        <v>9449.4310183580001</v>
      </c>
      <c r="H64" s="84">
        <v>0.10151582429588052</v>
      </c>
      <c r="I64" s="140">
        <v>1.5535732184023253E-2</v>
      </c>
      <c r="J64" s="83"/>
    </row>
    <row r="65" spans="2:10" s="23" customFormat="1" ht="20.25">
      <c r="B65" s="77">
        <v>57</v>
      </c>
      <c r="C65" s="78" t="s">
        <v>234</v>
      </c>
      <c r="D65" s="79">
        <v>2.1338713764260118</v>
      </c>
      <c r="E65" s="79">
        <v>0.89838043389051514</v>
      </c>
      <c r="F65" s="143">
        <v>25058.965672799997</v>
      </c>
      <c r="G65" s="143">
        <v>19089.796038647401</v>
      </c>
      <c r="H65" s="79">
        <v>0.23979018295778498</v>
      </c>
      <c r="I65" s="137">
        <v>5.4321084078572265E-2</v>
      </c>
      <c r="J65" s="83"/>
    </row>
    <row r="66" spans="2:10" s="23" customFormat="1" ht="20.25">
      <c r="B66" s="74">
        <v>58</v>
      </c>
      <c r="C66" s="75" t="s">
        <v>132</v>
      </c>
      <c r="D66" s="84">
        <v>2.0587907372796521</v>
      </c>
      <c r="E66" s="84">
        <v>0.37621327529923831</v>
      </c>
      <c r="F66" s="147">
        <v>15255.583827048</v>
      </c>
      <c r="G66" s="147">
        <v>14322.495117581901</v>
      </c>
      <c r="H66" s="84">
        <v>0.10628955728405022</v>
      </c>
      <c r="I66" s="140">
        <v>5.0400887499369676E-2</v>
      </c>
      <c r="J66" s="83"/>
    </row>
    <row r="67" spans="2:10" s="23" customFormat="1" ht="20.25">
      <c r="B67" s="77">
        <v>59</v>
      </c>
      <c r="C67" s="78" t="s">
        <v>94</v>
      </c>
      <c r="D67" s="79">
        <v>1.8993980696751454</v>
      </c>
      <c r="E67" s="79">
        <v>0.8582399244678165</v>
      </c>
      <c r="F67" s="143">
        <v>41543.116364889604</v>
      </c>
      <c r="G67" s="143">
        <v>35361.660754009994</v>
      </c>
      <c r="H67" s="79">
        <v>0.10420343988932065</v>
      </c>
      <c r="I67" s="137">
        <v>0.10298874895729487</v>
      </c>
      <c r="J67" s="83"/>
    </row>
    <row r="68" spans="2:10" s="23" customFormat="1" ht="20.25">
      <c r="B68" s="74">
        <v>60</v>
      </c>
      <c r="C68" s="75" t="s">
        <v>83</v>
      </c>
      <c r="D68" s="84">
        <v>1.778814536623093</v>
      </c>
      <c r="E68" s="84">
        <v>0.60235477995789044</v>
      </c>
      <c r="F68" s="147">
        <v>79889.544123734799</v>
      </c>
      <c r="G68" s="147">
        <v>61644.994731866012</v>
      </c>
      <c r="H68" s="84">
        <v>0.16379734375769514</v>
      </c>
      <c r="I68" s="140">
        <v>9.5419847328244281E-2</v>
      </c>
      <c r="J68" s="83"/>
    </row>
    <row r="69" spans="2:10" s="23" customFormat="1" ht="20.25">
      <c r="B69" s="77">
        <v>61</v>
      </c>
      <c r="C69" s="78" t="s">
        <v>99</v>
      </c>
      <c r="D69" s="79">
        <v>1.7193044340288339</v>
      </c>
      <c r="E69" s="79">
        <v>1.2137112963075614</v>
      </c>
      <c r="F69" s="143">
        <v>41728.814990385406</v>
      </c>
      <c r="G69" s="143">
        <v>54481.471679982402</v>
      </c>
      <c r="H69" s="79">
        <v>6.3592241429714688E-2</v>
      </c>
      <c r="I69" s="137">
        <v>9.6751539303271322E-2</v>
      </c>
      <c r="J69" s="83"/>
    </row>
    <row r="70" spans="2:10" s="23" customFormat="1" ht="20.25">
      <c r="B70" s="74">
        <v>62</v>
      </c>
      <c r="C70" s="75" t="s">
        <v>138</v>
      </c>
      <c r="D70" s="84">
        <v>1.692250218684739</v>
      </c>
      <c r="E70" s="84">
        <v>0.59787074405593399</v>
      </c>
      <c r="F70" s="147">
        <v>11518.687810471225</v>
      </c>
      <c r="G70" s="147">
        <v>6942.0857477763693</v>
      </c>
      <c r="H70" s="84">
        <v>0.18915792311221702</v>
      </c>
      <c r="I70" s="140">
        <v>7.5446006871915744E-2</v>
      </c>
      <c r="J70" s="83"/>
    </row>
    <row r="71" spans="2:10" s="23" customFormat="1" ht="20.25">
      <c r="B71" s="77">
        <v>63</v>
      </c>
      <c r="C71" s="78" t="s">
        <v>201</v>
      </c>
      <c r="D71" s="79">
        <v>1.6850701220374615</v>
      </c>
      <c r="E71" s="79">
        <v>0.59202981651376152</v>
      </c>
      <c r="F71" s="143">
        <v>975.22067132699988</v>
      </c>
      <c r="G71" s="143">
        <v>1036.73505312</v>
      </c>
      <c r="H71" s="79">
        <v>3.5253887952032978E-2</v>
      </c>
      <c r="I71" s="137">
        <v>2.9510961214165261E-2</v>
      </c>
      <c r="J71" s="83"/>
    </row>
    <row r="72" spans="2:10" s="23" customFormat="1" ht="20.25">
      <c r="B72" s="74">
        <v>64</v>
      </c>
      <c r="C72" s="75" t="s">
        <v>117</v>
      </c>
      <c r="D72" s="84">
        <v>1.5140075253830931</v>
      </c>
      <c r="E72" s="84">
        <v>1.0573371219809216</v>
      </c>
      <c r="F72" s="147">
        <v>41264.835669355496</v>
      </c>
      <c r="G72" s="147">
        <v>36355.004516616798</v>
      </c>
      <c r="H72" s="84">
        <v>4.5207022882605204E-2</v>
      </c>
      <c r="I72" s="140">
        <v>0.11364245510586975</v>
      </c>
      <c r="J72" s="83"/>
    </row>
    <row r="73" spans="2:10" s="23" customFormat="1" ht="20.25">
      <c r="B73" s="77">
        <v>65</v>
      </c>
      <c r="C73" s="78" t="s">
        <v>213</v>
      </c>
      <c r="D73" s="79">
        <v>1.5120119225133744</v>
      </c>
      <c r="E73" s="79">
        <v>0.39466795288683892</v>
      </c>
      <c r="F73" s="143">
        <v>22626.156197725049</v>
      </c>
      <c r="G73" s="143">
        <v>28716.536307512943</v>
      </c>
      <c r="H73" s="79">
        <v>0.26861698782415355</v>
      </c>
      <c r="I73" s="137">
        <v>1.4074406222210824E-2</v>
      </c>
      <c r="J73" s="83"/>
    </row>
    <row r="74" spans="2:10" s="23" customFormat="1" ht="20.25">
      <c r="B74" s="74">
        <v>66</v>
      </c>
      <c r="C74" s="75" t="s">
        <v>86</v>
      </c>
      <c r="D74" s="84">
        <v>1.443451768988002</v>
      </c>
      <c r="E74" s="84">
        <v>0.54474604844638042</v>
      </c>
      <c r="F74" s="147">
        <v>97654.49831162428</v>
      </c>
      <c r="G74" s="147">
        <v>88481.790519530303</v>
      </c>
      <c r="H74" s="84">
        <v>4.1502764153818414E-2</v>
      </c>
      <c r="I74" s="140">
        <v>4.6369299300992407E-2</v>
      </c>
      <c r="J74" s="83"/>
    </row>
    <row r="75" spans="2:10" s="23" customFormat="1" ht="20.25">
      <c r="B75" s="77">
        <v>67</v>
      </c>
      <c r="C75" s="78" t="s">
        <v>101</v>
      </c>
      <c r="D75" s="79">
        <v>1.3601940380091724</v>
      </c>
      <c r="E75" s="79">
        <v>0.54536936581516915</v>
      </c>
      <c r="F75" s="143">
        <v>44396.136497433494</v>
      </c>
      <c r="G75" s="143">
        <v>32682.798403205499</v>
      </c>
      <c r="H75" s="79">
        <v>0.15519356029927048</v>
      </c>
      <c r="I75" s="137">
        <v>4.0288069389396289E-2</v>
      </c>
      <c r="J75" s="83"/>
    </row>
    <row r="76" spans="2:10" s="23" customFormat="1" ht="20.25">
      <c r="B76" s="74">
        <v>68</v>
      </c>
      <c r="C76" s="75" t="s">
        <v>91</v>
      </c>
      <c r="D76" s="84">
        <v>1.3211945325655803</v>
      </c>
      <c r="E76" s="84">
        <v>0.89191739757966026</v>
      </c>
      <c r="F76" s="147">
        <v>60653.966092227995</v>
      </c>
      <c r="G76" s="147">
        <v>47645.822125000501</v>
      </c>
      <c r="H76" s="84">
        <v>0.15038618181736954</v>
      </c>
      <c r="I76" s="140">
        <v>0.13714260185847033</v>
      </c>
      <c r="J76" s="83"/>
    </row>
    <row r="77" spans="2:10" s="23" customFormat="1" ht="20.25">
      <c r="B77" s="77">
        <v>69</v>
      </c>
      <c r="C77" s="78" t="s">
        <v>97</v>
      </c>
      <c r="D77" s="79">
        <v>1.2867107290349966</v>
      </c>
      <c r="E77" s="79">
        <v>0.53157720969719835</v>
      </c>
      <c r="F77" s="143">
        <v>46594.5355196741</v>
      </c>
      <c r="G77" s="143">
        <v>32005.160658026802</v>
      </c>
      <c r="H77" s="79">
        <v>0.1519510957750953</v>
      </c>
      <c r="I77" s="137">
        <v>0.12943667937314698</v>
      </c>
      <c r="J77" s="83"/>
    </row>
    <row r="78" spans="2:10" s="23" customFormat="1" ht="20.25">
      <c r="B78" s="74">
        <v>70</v>
      </c>
      <c r="C78" s="75" t="s">
        <v>199</v>
      </c>
      <c r="D78" s="84">
        <v>1.2000542603188662</v>
      </c>
      <c r="E78" s="84">
        <v>0.43294951284322408</v>
      </c>
      <c r="F78" s="147">
        <v>4272.2453576908001</v>
      </c>
      <c r="G78" s="147">
        <v>4245.4908607841007</v>
      </c>
      <c r="H78" s="84">
        <v>6.7068257531163439E-2</v>
      </c>
      <c r="I78" s="140">
        <v>3.8088642659279779E-3</v>
      </c>
      <c r="J78" s="83"/>
    </row>
    <row r="79" spans="2:10" s="23" customFormat="1" ht="20.25">
      <c r="B79" s="77">
        <v>71</v>
      </c>
      <c r="C79" s="78" t="s">
        <v>154</v>
      </c>
      <c r="D79" s="79">
        <v>1.1296718448535614</v>
      </c>
      <c r="E79" s="79">
        <v>0.18359045438110161</v>
      </c>
      <c r="F79" s="143">
        <v>7407.8064470292002</v>
      </c>
      <c r="G79" s="143">
        <v>6529.5800784047997</v>
      </c>
      <c r="H79" s="79">
        <v>6.4190600073719142E-2</v>
      </c>
      <c r="I79" s="137">
        <v>1.4835974935495761E-2</v>
      </c>
      <c r="J79" s="83"/>
    </row>
    <row r="80" spans="2:10" s="23" customFormat="1" ht="20.25">
      <c r="B80" s="74">
        <v>72</v>
      </c>
      <c r="C80" s="75" t="s">
        <v>88</v>
      </c>
      <c r="D80" s="84">
        <v>0.98506068059372398</v>
      </c>
      <c r="E80" s="84">
        <v>0.46677318335783219</v>
      </c>
      <c r="F80" s="147">
        <v>151286.517863421</v>
      </c>
      <c r="G80" s="147">
        <v>138903.04281397798</v>
      </c>
      <c r="H80" s="84">
        <v>4.196505298273679E-2</v>
      </c>
      <c r="I80" s="140">
        <v>4.2814770379257482E-2</v>
      </c>
      <c r="J80" s="83"/>
    </row>
    <row r="81" spans="2:10" s="23" customFormat="1" ht="20.25">
      <c r="B81" s="77">
        <v>73</v>
      </c>
      <c r="C81" s="78" t="s">
        <v>204</v>
      </c>
      <c r="D81" s="79">
        <v>0.8401880861710177</v>
      </c>
      <c r="E81" s="79">
        <v>0.46225879682179344</v>
      </c>
      <c r="F81" s="143">
        <v>1345.7330882407998</v>
      </c>
      <c r="G81" s="143">
        <v>1268.6428307300998</v>
      </c>
      <c r="H81" s="79">
        <v>0.14772086067530693</v>
      </c>
      <c r="I81" s="137">
        <v>2.6432469304229194E-3</v>
      </c>
      <c r="J81" s="83"/>
    </row>
    <row r="82" spans="2:10" s="23" customFormat="1" ht="20.25">
      <c r="B82" s="74">
        <v>74</v>
      </c>
      <c r="C82" s="75" t="s">
        <v>165</v>
      </c>
      <c r="D82" s="84">
        <v>0.72962563735469688</v>
      </c>
      <c r="E82" s="84">
        <v>0.5</v>
      </c>
      <c r="F82" s="147">
        <v>13208.294853974001</v>
      </c>
      <c r="G82" s="147">
        <v>11993.025913072501</v>
      </c>
      <c r="H82" s="84">
        <v>5.018226062639821E-2</v>
      </c>
      <c r="I82" s="140">
        <v>8.7779642058165547E-2</v>
      </c>
      <c r="J82" s="83"/>
    </row>
    <row r="83" spans="2:10" s="23" customFormat="1" ht="20.25">
      <c r="B83" s="77">
        <v>75</v>
      </c>
      <c r="C83" s="78" t="s">
        <v>207</v>
      </c>
      <c r="D83" s="79">
        <v>0.30198371245426564</v>
      </c>
      <c r="E83" s="79">
        <v>0.43530402462396189</v>
      </c>
      <c r="F83" s="143">
        <v>15798.031462032903</v>
      </c>
      <c r="G83" s="143">
        <v>16524.446347886398</v>
      </c>
      <c r="H83" s="79">
        <v>5.049496874012354E-2</v>
      </c>
      <c r="I83" s="137">
        <v>1.7238902456543601E-4</v>
      </c>
      <c r="J83" s="83"/>
    </row>
    <row r="84" spans="2:10" s="23" customFormat="1" ht="20.25">
      <c r="B84" s="74">
        <v>76</v>
      </c>
      <c r="C84" s="75" t="s">
        <v>328</v>
      </c>
      <c r="D84" s="84">
        <v>0</v>
      </c>
      <c r="E84" s="84">
        <v>0.2871105582567553</v>
      </c>
      <c r="F84" s="147" t="e">
        <v>#N/A</v>
      </c>
      <c r="G84" s="147">
        <v>0</v>
      </c>
      <c r="H84" s="84">
        <v>0</v>
      </c>
      <c r="I84" s="140">
        <v>0.3695116154229019</v>
      </c>
      <c r="J84" s="83"/>
    </row>
    <row r="85" spans="2:10" ht="20.25">
      <c r="B85" s="102" t="s">
        <v>237</v>
      </c>
      <c r="C85" s="103"/>
      <c r="D85" s="82">
        <v>2.2309953449205264</v>
      </c>
      <c r="E85" s="82">
        <v>0.57590538368973665</v>
      </c>
      <c r="F85" s="148">
        <f>SUM(F35:F83)</f>
        <v>1069476.8032607245</v>
      </c>
      <c r="G85" s="148">
        <f>SUM(G35:G84)</f>
        <v>931302.93442133977</v>
      </c>
      <c r="H85" s="82">
        <v>0.13536023556373844</v>
      </c>
      <c r="I85" s="82">
        <v>6.2608098923513891E-2</v>
      </c>
      <c r="J85" s="36"/>
    </row>
    <row r="86" spans="2:10" ht="20.25">
      <c r="B86" s="104" t="s">
        <v>238</v>
      </c>
      <c r="C86" s="105"/>
      <c r="D86" s="81">
        <v>0.27425687294433004</v>
      </c>
      <c r="E86" s="81">
        <v>0.9008595401753281</v>
      </c>
      <c r="F86" s="146">
        <f>F20+F22+F32+F34+F85</f>
        <v>3540897.8569377121</v>
      </c>
      <c r="G86" s="146">
        <f>G20+G22+G32+G34+G85</f>
        <v>3284187.9901773576</v>
      </c>
      <c r="H86" s="81">
        <v>1.7292242901579373E-2</v>
      </c>
      <c r="I86" s="81">
        <v>9.853417923653407E-2</v>
      </c>
      <c r="J86" s="36"/>
    </row>
    <row r="87" spans="2:10" ht="21" thickBot="1">
      <c r="B87" s="106" t="s">
        <v>244</v>
      </c>
      <c r="C87" s="107"/>
      <c r="D87" s="85">
        <v>0.1</v>
      </c>
      <c r="E87" s="85" t="s">
        <v>38</v>
      </c>
      <c r="F87" s="149"/>
      <c r="G87" s="149"/>
      <c r="H87" s="85">
        <v>0.01</v>
      </c>
      <c r="I87" s="86" t="s">
        <v>38</v>
      </c>
      <c r="J87" s="36"/>
    </row>
    <row r="88" spans="2:10" s="23" customFormat="1" ht="18">
      <c r="B88" s="108"/>
      <c r="C88" s="109"/>
      <c r="D88" s="110"/>
      <c r="E88" s="110"/>
      <c r="F88" s="150"/>
      <c r="G88" s="150"/>
      <c r="H88" s="110"/>
      <c r="I88" s="111"/>
    </row>
    <row r="89" spans="2:10" s="87" customFormat="1" ht="19.5">
      <c r="B89" s="112" t="s">
        <v>317</v>
      </c>
      <c r="C89" s="301" t="s">
        <v>318</v>
      </c>
      <c r="D89" s="301"/>
      <c r="E89" s="301"/>
      <c r="F89" s="301"/>
      <c r="G89" s="301"/>
      <c r="H89" s="301"/>
      <c r="I89" s="301"/>
    </row>
    <row r="90" spans="2:10" s="87" customFormat="1" ht="19.5">
      <c r="B90" s="311" t="s">
        <v>319</v>
      </c>
      <c r="C90" s="312" t="s">
        <v>320</v>
      </c>
      <c r="D90" s="312"/>
      <c r="E90" s="312"/>
      <c r="F90" s="312"/>
      <c r="G90" s="312"/>
      <c r="H90" s="312"/>
      <c r="I90" s="312"/>
    </row>
    <row r="91" spans="2:10" s="87" customFormat="1" ht="19.5">
      <c r="B91" s="311"/>
      <c r="C91" s="312"/>
      <c r="D91" s="312"/>
      <c r="E91" s="312"/>
      <c r="F91" s="312"/>
      <c r="G91" s="312"/>
      <c r="H91" s="312"/>
      <c r="I91" s="312"/>
    </row>
    <row r="92" spans="2:10" s="87" customFormat="1" ht="19.5">
      <c r="B92" s="88" t="s">
        <v>345</v>
      </c>
      <c r="C92" s="89"/>
      <c r="D92" s="90"/>
      <c r="E92" s="90"/>
      <c r="F92" s="151"/>
      <c r="G92" s="151"/>
    </row>
    <row r="93" spans="2:10" s="87" customFormat="1" ht="19.5">
      <c r="B93" s="88" t="s">
        <v>344</v>
      </c>
      <c r="C93" s="90"/>
      <c r="D93" s="90"/>
      <c r="E93" s="90"/>
      <c r="F93" s="151"/>
      <c r="G93" s="151"/>
    </row>
    <row r="96" spans="2:10">
      <c r="C96" s="294"/>
      <c r="D96" s="294"/>
    </row>
    <row r="97" spans="3:4">
      <c r="C97" s="294"/>
      <c r="D97" s="294"/>
    </row>
    <row r="98" spans="3:4">
      <c r="C98" s="294"/>
      <c r="D98" s="294"/>
    </row>
    <row r="99" spans="3:4">
      <c r="C99" s="294"/>
      <c r="D99" s="294"/>
    </row>
  </sheetData>
  <sortState ref="B35:I84">
    <sortCondition descending="1" ref="D35:D84"/>
  </sortState>
  <mergeCells count="11">
    <mergeCell ref="B1:H1"/>
    <mergeCell ref="D2:E3"/>
    <mergeCell ref="B20:C20"/>
    <mergeCell ref="F2:I3"/>
    <mergeCell ref="B90:B91"/>
    <mergeCell ref="C90:I91"/>
    <mergeCell ref="C96:D99"/>
    <mergeCell ref="B2:B4"/>
    <mergeCell ref="C2:C4"/>
    <mergeCell ref="B22:C22"/>
    <mergeCell ref="C89:I89"/>
  </mergeCells>
  <printOptions horizontalCentered="1" verticalCentered="1"/>
  <pageMargins left="0" right="0.70866141732283472" top="0" bottom="0" header="0.31496062992125984" footer="0"/>
  <pageSetup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پیوست 1</vt:lpstr>
      <vt:lpstr>پیوست2</vt:lpstr>
      <vt:lpstr>پیوست3</vt:lpstr>
      <vt:lpstr>پیوست4</vt:lpstr>
      <vt:lpstr>'پیوست 1'!Print_Area</vt:lpstr>
      <vt:lpstr>'پیوست 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2012-05-14T12:20:53Z</dcterms:modified>
</cp:coreProperties>
</file>